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4.xml" ContentType="application/vnd.openxmlformats-officedocument.drawing+xml"/>
  <Override PartName="/xl/charts/chart1.xml" ContentType="application/vnd.openxmlformats-officedocument.drawingml.chart+xml"/>
  <Override PartName="/xl/charts/style4.xml" ContentType="application/vnd.ms-office.chartstyle+xml"/>
  <Override PartName="/xl/charts/colors4.xml" ContentType="application/vnd.ms-office.chartcolorstyle+xml"/>
  <Override PartName="/xl/charts/chart2.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5.xml" ContentType="application/vnd.openxmlformats-officedocument.drawing+xml"/>
  <Override PartName="/xl/charts/chart3.xml" ContentType="application/vnd.openxmlformats-officedocument.drawingml.chart+xml"/>
  <Override PartName="/xl/charts/style6.xml" ContentType="application/vnd.ms-office.chartstyle+xml"/>
  <Override PartName="/xl/charts/colors6.xml" ContentType="application/vnd.ms-office.chartcolorstyle+xml"/>
  <Override PartName="/xl/charts/chart4.xml" ContentType="application/vnd.openxmlformats-officedocument.drawingml.chart+xml"/>
  <Override PartName="/xl/charts/style7.xml" ContentType="application/vnd.ms-office.chartstyle+xml"/>
  <Override PartName="/xl/charts/colors7.xml" ContentType="application/vnd.ms-office.chartcolorstyle+xml"/>
  <Override PartName="/xl/charts/chart5.xml" ContentType="application/vnd.openxmlformats-officedocument.drawingml.chart+xml"/>
  <Override PartName="/xl/charts/style8.xml" ContentType="application/vnd.ms-office.chartstyle+xml"/>
  <Override PartName="/xl/charts/colors8.xml" ContentType="application/vnd.ms-office.chartcolorstyle+xml"/>
  <Override PartName="/xl/pivotTables/pivotTable9.xml" ContentType="application/vnd.openxmlformats-officedocument.spreadsheetml.pivotTable+xml"/>
  <Override PartName="/xl/pivotTables/pivotTable10.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charts/style9.xml" ContentType="application/vnd.ms-office.chartstyle+xml"/>
  <Override PartName="/xl/charts/colors9.xml" ContentType="application/vnd.ms-office.chartcolorstyle+xml"/>
  <Override PartName="/xl/charts/chart7.xml" ContentType="application/vnd.openxmlformats-officedocument.drawingml.chart+xml"/>
  <Override PartName="/xl/charts/style10.xml" ContentType="application/vnd.ms-office.chartstyle+xml"/>
  <Override PartName="/xl/charts/colors10.xml" ContentType="application/vnd.ms-office.chartcolorstyle+xml"/>
  <Override PartName="/xl/pivotTables/pivotTable11.xml" ContentType="application/vnd.openxmlformats-officedocument.spreadsheetml.pivotTable+xml"/>
  <Override PartName="/xl/pivotTables/pivotTable12.xml" ContentType="application/vnd.openxmlformats-officedocument.spreadsheetml.pivotTable+xml"/>
  <Override PartName="/xl/drawings/drawing7.xml" ContentType="application/vnd.openxmlformats-officedocument.drawing+xml"/>
  <Override PartName="/xl/charts/chart8.xml" ContentType="application/vnd.openxmlformats-officedocument.drawingml.chart+xml"/>
  <Override PartName="/xl/charts/style11.xml" ContentType="application/vnd.ms-office.chartstyle+xml"/>
  <Override PartName="/xl/charts/colors11.xml" ContentType="application/vnd.ms-office.chartcolorstyle+xml"/>
  <Override PartName="/xl/charts/chart9.xml" ContentType="application/vnd.openxmlformats-officedocument.drawingml.chart+xml"/>
  <Override PartName="/xl/charts/style12.xml" ContentType="application/vnd.ms-office.chartstyle+xml"/>
  <Override PartName="/xl/charts/colors12.xml" ContentType="application/vnd.ms-office.chartcolorstyle+xml"/>
  <Override PartName="/xl/charts/chart10.xml" ContentType="application/vnd.openxmlformats-officedocument.drawingml.chart+xml"/>
  <Override PartName="/xl/charts/style13.xml" ContentType="application/vnd.ms-office.chartstyle+xml"/>
  <Override PartName="/xl/charts/colors13.xml" ContentType="application/vnd.ms-office.chartcolorstyle+xml"/>
  <Override PartName="/xl/pivotTables/pivotTable13.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hidePivotFieldList="1" defaultThemeVersion="166925"/>
  <mc:AlternateContent xmlns:mc="http://schemas.openxmlformats.org/markup-compatibility/2006">
    <mc:Choice Requires="x15">
      <x15ac:absPath xmlns:x15ac="http://schemas.microsoft.com/office/spreadsheetml/2010/11/ac" url="/Users/kijohnson/Documents/"/>
    </mc:Choice>
  </mc:AlternateContent>
  <xr:revisionPtr revIDLastSave="0" documentId="13_ncr:1_{4AE6816D-B25B-8A4C-98E4-14C59CE6EA72}" xr6:coauthVersionLast="47" xr6:coauthVersionMax="47" xr10:uidLastSave="{00000000-0000-0000-0000-000000000000}"/>
  <bookViews>
    <workbookView xWindow="0" yWindow="500" windowWidth="35840" windowHeight="19940" xr2:uid="{96604DFF-7146-47DF-8935-042E65244331}"/>
  </bookViews>
  <sheets>
    <sheet name="Overview" sheetId="3" r:id="rId1"/>
    <sheet name="Document Abstraction" sheetId="2" r:id="rId2"/>
    <sheet name="Agency Awards" sheetId="7" r:id="rId3"/>
    <sheet name="Excluded Awards" sheetId="8" r:id="rId4"/>
    <sheet name="Sums by State &amp; Year &amp; Agency" sheetId="9" r:id="rId5"/>
    <sheet name="Sums by State &amp; Year+" sheetId="10" r:id="rId6"/>
    <sheet name="Per Capita+" sheetId="11" r:id="rId7"/>
    <sheet name="Sums by State &amp; Category" sheetId="12" r:id="rId8"/>
    <sheet name="Sums by Year+" sheetId="13" r:id="rId9"/>
    <sheet name="Sums by Agency &amp; Year+" sheetId="14" r:id="rId10"/>
    <sheet name="Sums by Category+" sheetId="15" r:id="rId11"/>
    <sheet name="Sums by Category &amp; Year+ " sheetId="16" r:id="rId12"/>
    <sheet name="Sums by Agency &amp; Category" sheetId="17" r:id="rId13"/>
  </sheets>
  <definedNames>
    <definedName name="_xlnm._FilterDatabase" localSheetId="2" hidden="1">'Agency Awards'!$A$1:$N$1075</definedName>
    <definedName name="_xlnm._FilterDatabase" localSheetId="6" hidden="1">'Per Capita+'!$N$4:$O$4</definedName>
    <definedName name="_xlnm._FilterDatabase" localSheetId="5" hidden="1">'Sums by State &amp; Year+'!$A$71:$F$71</definedName>
    <definedName name="_xlchart.v5.0" hidden="1">'Sums by State &amp; Year+'!$H$5</definedName>
    <definedName name="_xlchart.v5.1" hidden="1">'Sums by State &amp; Year+'!$H$5:$H$55</definedName>
    <definedName name="_xlchart.v5.10" hidden="1">'Per Capita+'!$O$4</definedName>
    <definedName name="_xlchart.v5.11" hidden="1">'Per Capita+'!$O$5:$O$55</definedName>
    <definedName name="_xlchart.v5.2" hidden="1">'Sums by State &amp; Year+'!$I$4</definedName>
    <definedName name="_xlchart.v5.3" hidden="1">'Sums by State &amp; Year+'!$I$5:$I$55</definedName>
    <definedName name="_xlchart.v5.4" hidden="1">'Per Capita+'!$N$4</definedName>
    <definedName name="_xlchart.v5.5" hidden="1">'Per Capita+'!$N$5:$N$55</definedName>
    <definedName name="_xlchart.v5.6" hidden="1">'Per Capita+'!$P$4</definedName>
    <definedName name="_xlchart.v5.7" hidden="1">'Per Capita+'!$P$5:$P$55</definedName>
    <definedName name="_xlchart.v5.8" hidden="1">'Per Capita+'!$N$4</definedName>
    <definedName name="_xlchart.v5.9" hidden="1">'Per Capita+'!$N$5:$N$55</definedName>
  </definedNames>
  <calcPr calcId="191028"/>
  <pivotCaches>
    <pivotCache cacheId="5"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1" l="1"/>
  <c r="G5" i="11"/>
  <c r="J5" i="11"/>
  <c r="D6" i="11"/>
  <c r="G6" i="11"/>
  <c r="J6" i="11"/>
  <c r="D7" i="11"/>
  <c r="G7" i="11"/>
  <c r="J7" i="11"/>
  <c r="D8" i="11"/>
  <c r="G8" i="11"/>
  <c r="J8" i="11"/>
  <c r="D9" i="11"/>
  <c r="G9" i="11"/>
  <c r="J9" i="11"/>
  <c r="D10" i="11"/>
  <c r="G10" i="11"/>
  <c r="J10" i="11"/>
  <c r="D11" i="11"/>
  <c r="G11" i="11"/>
  <c r="J11" i="11"/>
  <c r="D12" i="11"/>
  <c r="G12" i="11"/>
  <c r="J12" i="11"/>
  <c r="D13" i="11"/>
  <c r="G13" i="11"/>
  <c r="J13" i="11"/>
  <c r="D14" i="11"/>
  <c r="G14" i="11"/>
  <c r="J14" i="11"/>
  <c r="D15" i="11"/>
  <c r="G15" i="11"/>
  <c r="J15" i="11"/>
  <c r="D16" i="11"/>
  <c r="G16" i="11"/>
  <c r="J16" i="11"/>
  <c r="D17" i="11"/>
  <c r="G17" i="11"/>
  <c r="J17" i="11"/>
  <c r="D18" i="11"/>
  <c r="G18" i="11"/>
  <c r="J18" i="11"/>
  <c r="D19" i="11"/>
  <c r="G19" i="11"/>
  <c r="J19" i="11"/>
  <c r="D20" i="11"/>
  <c r="G20" i="11"/>
  <c r="J20" i="11"/>
  <c r="D21" i="11"/>
  <c r="G21" i="11"/>
  <c r="J21" i="11"/>
  <c r="D22" i="11"/>
  <c r="G22" i="11"/>
  <c r="J22" i="11"/>
  <c r="D23" i="11"/>
  <c r="G23" i="11"/>
  <c r="J23" i="11"/>
  <c r="D24" i="11"/>
  <c r="G24" i="11"/>
  <c r="J24" i="11"/>
  <c r="D25" i="11"/>
  <c r="G25" i="11"/>
  <c r="J25" i="11"/>
  <c r="D26" i="11"/>
  <c r="G26" i="11"/>
  <c r="J26" i="11"/>
  <c r="D27" i="11"/>
  <c r="G27" i="11"/>
  <c r="J27" i="11"/>
  <c r="D28" i="11"/>
  <c r="G28" i="11"/>
  <c r="J28" i="11"/>
  <c r="D29" i="11"/>
  <c r="G29" i="11"/>
  <c r="J29" i="11"/>
  <c r="D30" i="11"/>
  <c r="G30" i="11"/>
  <c r="J30" i="11"/>
  <c r="D31" i="11"/>
  <c r="G31" i="11"/>
  <c r="J31" i="11"/>
  <c r="D32" i="11"/>
  <c r="G32" i="11"/>
  <c r="J32" i="11"/>
  <c r="D33" i="11"/>
  <c r="G33" i="11"/>
  <c r="J33" i="11"/>
  <c r="D34" i="11"/>
  <c r="G34" i="11"/>
  <c r="J34" i="11"/>
  <c r="D35" i="11"/>
  <c r="G35" i="11"/>
  <c r="J35" i="11"/>
  <c r="D36" i="11"/>
  <c r="G36" i="11"/>
  <c r="J36" i="11"/>
  <c r="D37" i="11"/>
  <c r="G37" i="11"/>
  <c r="J37" i="11"/>
  <c r="D38" i="11"/>
  <c r="G38" i="11"/>
  <c r="J38" i="11"/>
  <c r="D39" i="11"/>
  <c r="G39" i="11"/>
  <c r="J39" i="11"/>
  <c r="D40" i="11"/>
  <c r="G40" i="11"/>
  <c r="J40" i="11"/>
  <c r="D41" i="11"/>
  <c r="G41" i="11"/>
  <c r="J41" i="11"/>
  <c r="D42" i="11"/>
  <c r="G42" i="11"/>
  <c r="J42" i="11"/>
  <c r="D43" i="11"/>
  <c r="G43" i="11"/>
  <c r="J43" i="11"/>
  <c r="D44" i="11"/>
  <c r="G44" i="11"/>
  <c r="J44" i="11"/>
  <c r="D45" i="11"/>
  <c r="G45" i="11"/>
  <c r="J45" i="11"/>
  <c r="D46" i="11"/>
  <c r="G46" i="11"/>
  <c r="J46" i="11"/>
  <c r="D47" i="11"/>
  <c r="G47" i="11"/>
  <c r="J47" i="11"/>
  <c r="D48" i="11"/>
  <c r="G48" i="11"/>
  <c r="J48" i="11"/>
  <c r="D49" i="11"/>
  <c r="G49" i="11"/>
  <c r="J49" i="11"/>
  <c r="D50" i="11"/>
  <c r="G50" i="11"/>
  <c r="J50" i="11"/>
  <c r="D51" i="11"/>
  <c r="G51" i="11"/>
  <c r="J51" i="11"/>
  <c r="D52" i="11"/>
  <c r="G52" i="11"/>
  <c r="J52" i="11"/>
  <c r="D53" i="11"/>
  <c r="G53" i="11"/>
  <c r="J53" i="11"/>
  <c r="D54" i="11"/>
  <c r="G54" i="11"/>
  <c r="J54" i="11"/>
  <c r="D55" i="11"/>
  <c r="G55" i="11"/>
  <c r="J55" i="11"/>
  <c r="O57" i="11"/>
  <c r="O58" i="11"/>
  <c r="O59" i="11"/>
  <c r="O60" i="11"/>
  <c r="O61" i="11"/>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P330" i="7" s="1"/>
  <c r="K331" i="7"/>
  <c r="P331" i="7"/>
  <c r="K332" i="7"/>
  <c r="P332" i="7"/>
  <c r="K333" i="7"/>
  <c r="P333" i="7"/>
  <c r="K334" i="7"/>
  <c r="P334" i="7"/>
  <c r="K335" i="7"/>
  <c r="P335" i="7"/>
  <c r="K336" i="7"/>
  <c r="P336" i="7" s="1"/>
  <c r="K337" i="7"/>
  <c r="P337" i="7"/>
  <c r="K338" i="7"/>
  <c r="P338" i="7"/>
  <c r="K339" i="7"/>
  <c r="P339" i="7"/>
  <c r="K340" i="7"/>
  <c r="P340" i="7" s="1"/>
  <c r="K341" i="7"/>
  <c r="P341" i="7"/>
  <c r="K342" i="7"/>
  <c r="P342" i="7" s="1"/>
  <c r="K343" i="7"/>
  <c r="P343" i="7"/>
  <c r="K344" i="7"/>
  <c r="P344" i="7"/>
  <c r="K345" i="7"/>
  <c r="P345" i="7"/>
  <c r="K346" i="7"/>
  <c r="P346" i="7"/>
  <c r="K347" i="7"/>
  <c r="P347" i="7"/>
  <c r="K348" i="7"/>
  <c r="P348" i="7" s="1"/>
  <c r="K349" i="7"/>
  <c r="P349" i="7"/>
  <c r="K350" i="7"/>
  <c r="P350" i="7"/>
  <c r="K351" i="7"/>
  <c r="P351" i="7"/>
  <c r="K352" i="7"/>
  <c r="P352" i="7"/>
  <c r="K353" i="7"/>
  <c r="P353" i="7" s="1"/>
  <c r="K354" i="7"/>
  <c r="P354" i="7" s="1"/>
  <c r="K355" i="7"/>
  <c r="P355" i="7"/>
  <c r="K356" i="7"/>
  <c r="P356" i="7"/>
  <c r="K357" i="7"/>
  <c r="P357" i="7"/>
  <c r="K358" i="7"/>
  <c r="P358" i="7"/>
  <c r="K359" i="7"/>
  <c r="P359" i="7"/>
  <c r="K360" i="7"/>
  <c r="P360" i="7" s="1"/>
  <c r="K361" i="7"/>
  <c r="P361" i="7"/>
  <c r="K362" i="7"/>
  <c r="P362" i="7"/>
  <c r="K363" i="7"/>
  <c r="P363" i="7"/>
  <c r="K364" i="7"/>
  <c r="P364" i="7"/>
  <c r="K365" i="7"/>
  <c r="P365" i="7" s="1"/>
  <c r="K366" i="7"/>
  <c r="P366" i="7" s="1"/>
  <c r="K367" i="7"/>
  <c r="P367" i="7"/>
  <c r="K368" i="7"/>
  <c r="P368" i="7"/>
  <c r="K369" i="7"/>
  <c r="P369" i="7"/>
  <c r="K370" i="7"/>
  <c r="P370" i="7" s="1"/>
  <c r="K371" i="7"/>
  <c r="P371" i="7"/>
  <c r="K372" i="7"/>
  <c r="P372" i="7" s="1"/>
  <c r="K373" i="7"/>
  <c r="P373" i="7"/>
  <c r="K374" i="7"/>
  <c r="P374" i="7"/>
  <c r="K375" i="7"/>
  <c r="P375" i="7"/>
  <c r="K376" i="7"/>
  <c r="P376" i="7"/>
  <c r="K377" i="7"/>
  <c r="P377" i="7"/>
  <c r="K378" i="7"/>
  <c r="P378" i="7" s="1"/>
  <c r="K379" i="7"/>
  <c r="P379" i="7"/>
  <c r="K380" i="7"/>
  <c r="P380" i="7"/>
  <c r="K381" i="7"/>
  <c r="P381" i="7"/>
  <c r="K382" i="7"/>
  <c r="P382" i="7"/>
  <c r="K383" i="7"/>
  <c r="P383" i="7"/>
  <c r="K384" i="7"/>
  <c r="P384" i="7" s="1"/>
  <c r="K385" i="7"/>
  <c r="P385" i="7"/>
  <c r="K386" i="7"/>
  <c r="P386" i="7"/>
  <c r="K387" i="7"/>
  <c r="P387" i="7"/>
  <c r="K388" i="7"/>
  <c r="P388" i="7" s="1"/>
  <c r="K389" i="7"/>
  <c r="P389" i="7"/>
  <c r="K390" i="7"/>
  <c r="P390" i="7" s="1"/>
  <c r="K391" i="7"/>
  <c r="P391" i="7"/>
  <c r="K392" i="7"/>
  <c r="P392" i="7"/>
  <c r="K393" i="7"/>
  <c r="P393" i="7"/>
  <c r="K394" i="7"/>
  <c r="P394" i="7"/>
  <c r="K395" i="7"/>
  <c r="P395" i="7" s="1"/>
  <c r="K396" i="7"/>
  <c r="P396" i="7" s="1"/>
  <c r="K397" i="7"/>
  <c r="P397" i="7"/>
  <c r="K398" i="7"/>
  <c r="P398" i="7"/>
  <c r="K399" i="7"/>
  <c r="P399" i="7"/>
  <c r="K400" i="7"/>
  <c r="P400" i="7"/>
  <c r="K401" i="7"/>
  <c r="P401" i="7" s="1"/>
  <c r="K402" i="7"/>
  <c r="P402" i="7" s="1"/>
  <c r="K403" i="7"/>
  <c r="P403" i="7"/>
  <c r="K404" i="7"/>
  <c r="P404" i="7"/>
  <c r="K405" i="7"/>
  <c r="P405" i="7"/>
  <c r="K406" i="7"/>
  <c r="P406" i="7"/>
  <c r="K407" i="7"/>
  <c r="P407" i="7"/>
  <c r="K408" i="7"/>
  <c r="P408" i="7" s="1"/>
  <c r="K409" i="7"/>
  <c r="P409" i="7"/>
  <c r="K410" i="7"/>
  <c r="P410" i="7"/>
  <c r="K411" i="7"/>
  <c r="P411" i="7"/>
  <c r="K412" i="7"/>
  <c r="P412" i="7" s="1"/>
  <c r="K413" i="7"/>
  <c r="P413" i="7"/>
  <c r="K414" i="7"/>
  <c r="P414" i="7" s="1"/>
  <c r="K415" i="7"/>
  <c r="P415" i="7"/>
  <c r="K416" i="7"/>
  <c r="P416" i="7"/>
  <c r="K417" i="7"/>
  <c r="P417" i="7"/>
  <c r="K418" i="7"/>
  <c r="P418" i="7"/>
  <c r="K419" i="7"/>
  <c r="P419" i="7"/>
  <c r="K420" i="7"/>
  <c r="P420" i="7" s="1"/>
  <c r="K421" i="7"/>
  <c r="P421" i="7"/>
  <c r="K422" i="7"/>
  <c r="P422" i="7"/>
  <c r="K423" i="7"/>
  <c r="P423" i="7"/>
  <c r="K424" i="7"/>
  <c r="P424" i="7" s="1"/>
  <c r="K425" i="7"/>
  <c r="P425" i="7" s="1"/>
  <c r="K426" i="7"/>
  <c r="P426" i="7" s="1"/>
  <c r="K427" i="7"/>
  <c r="P427" i="7"/>
  <c r="K428" i="7"/>
  <c r="P428" i="7"/>
  <c r="K429" i="7"/>
  <c r="P429" i="7"/>
  <c r="K430" i="7"/>
  <c r="P430" i="7"/>
  <c r="K431" i="7"/>
  <c r="P431" i="7"/>
  <c r="K432" i="7"/>
  <c r="P432" i="7" s="1"/>
  <c r="K433" i="7"/>
  <c r="P433" i="7"/>
  <c r="K434" i="7"/>
  <c r="P434" i="7"/>
  <c r="K435" i="7"/>
  <c r="P435" i="7"/>
  <c r="K436" i="7"/>
  <c r="P436" i="7"/>
  <c r="K437" i="7"/>
  <c r="P437" i="7" s="1"/>
  <c r="K438" i="7"/>
  <c r="P438" i="7" s="1"/>
  <c r="K439" i="7"/>
  <c r="P439" i="7"/>
  <c r="K440" i="7"/>
  <c r="P440" i="7"/>
  <c r="K441" i="7"/>
  <c r="P441" i="7"/>
  <c r="K442" i="7"/>
  <c r="P442" i="7"/>
  <c r="K443" i="7"/>
  <c r="P443" i="7"/>
  <c r="K444" i="7"/>
  <c r="P444" i="7" s="1"/>
  <c r="K445" i="7"/>
  <c r="P445" i="7"/>
  <c r="K446" i="7"/>
  <c r="P446" i="7"/>
  <c r="K447" i="7"/>
  <c r="P447" i="7"/>
  <c r="K448" i="7"/>
  <c r="P448" i="7" s="1"/>
  <c r="K449" i="7"/>
  <c r="P449" i="7"/>
  <c r="K450" i="7"/>
  <c r="P450" i="7" s="1"/>
  <c r="K451" i="7"/>
  <c r="P451" i="7"/>
  <c r="K452" i="7"/>
  <c r="P452" i="7"/>
  <c r="K453" i="7"/>
  <c r="P453" i="7"/>
  <c r="K454" i="7"/>
  <c r="P454" i="7"/>
  <c r="K455" i="7"/>
  <c r="P455" i="7" s="1"/>
  <c r="K456" i="7"/>
  <c r="P456" i="7" s="1"/>
  <c r="K457" i="7"/>
  <c r="P457" i="7"/>
  <c r="K458" i="7"/>
  <c r="P458" i="7"/>
  <c r="K459" i="7"/>
  <c r="P459" i="7"/>
  <c r="K460" i="7"/>
  <c r="P460" i="7" s="1"/>
  <c r="K461" i="7"/>
  <c r="P461" i="7" s="1"/>
  <c r="K462" i="7"/>
  <c r="P462" i="7" s="1"/>
  <c r="K463" i="7"/>
  <c r="P463" i="7"/>
  <c r="K464" i="7"/>
  <c r="P464" i="7"/>
  <c r="K465" i="7"/>
  <c r="P465" i="7"/>
  <c r="K466" i="7"/>
  <c r="P466" i="7"/>
  <c r="K467" i="7"/>
  <c r="P467" i="7"/>
  <c r="K468" i="7"/>
  <c r="P468" i="7" s="1"/>
  <c r="K469" i="7"/>
  <c r="P469" i="7"/>
  <c r="K470" i="7"/>
  <c r="P470" i="7"/>
  <c r="K471" i="7"/>
  <c r="P471" i="7"/>
  <c r="K472" i="7"/>
  <c r="P472" i="7"/>
  <c r="K473" i="7"/>
  <c r="P473" i="7" s="1"/>
  <c r="K474" i="7"/>
  <c r="P474" i="7" s="1"/>
  <c r="K475" i="7"/>
  <c r="P475" i="7"/>
  <c r="K476" i="7"/>
  <c r="P476" i="7"/>
  <c r="K477" i="7"/>
  <c r="P477" i="7"/>
  <c r="K478" i="7"/>
  <c r="P478" i="7"/>
  <c r="K479" i="7"/>
  <c r="P479" i="7"/>
  <c r="K480" i="7"/>
  <c r="P480" i="7" s="1"/>
  <c r="K481" i="7"/>
  <c r="P481" i="7"/>
  <c r="K482" i="7"/>
  <c r="P482" i="7"/>
  <c r="K483" i="7"/>
  <c r="P483" i="7"/>
  <c r="K484" i="7"/>
  <c r="P484" i="7" s="1"/>
  <c r="K485" i="7"/>
  <c r="P485" i="7"/>
  <c r="K486" i="7"/>
  <c r="P486" i="7" s="1"/>
  <c r="K487" i="7"/>
  <c r="P487" i="7"/>
  <c r="K488" i="7"/>
  <c r="P488" i="7"/>
  <c r="K489" i="7"/>
  <c r="P489" i="7"/>
  <c r="K490" i="7"/>
  <c r="P490" i="7"/>
  <c r="K491" i="7"/>
  <c r="P491" i="7"/>
  <c r="K492" i="7"/>
  <c r="P492" i="7" s="1"/>
  <c r="K493" i="7"/>
  <c r="P493" i="7"/>
  <c r="K494" i="7"/>
  <c r="P494" i="7"/>
  <c r="P495" i="7"/>
  <c r="P496" i="7"/>
  <c r="P497" i="7"/>
  <c r="P498" i="7"/>
  <c r="P499" i="7"/>
  <c r="P500" i="7"/>
  <c r="P501" i="7"/>
  <c r="P502" i="7"/>
  <c r="P503" i="7"/>
  <c r="P504" i="7"/>
  <c r="P505" i="7"/>
  <c r="P506" i="7"/>
  <c r="P507" i="7"/>
  <c r="P508" i="7"/>
  <c r="P509" i="7"/>
  <c r="P510" i="7"/>
  <c r="P511" i="7"/>
  <c r="P512" i="7"/>
  <c r="P513" i="7"/>
  <c r="P514" i="7"/>
  <c r="P515" i="7"/>
  <c r="P516" i="7"/>
  <c r="P517" i="7"/>
  <c r="P518" i="7"/>
  <c r="P519" i="7"/>
  <c r="P520" i="7"/>
  <c r="P521" i="7"/>
  <c r="P522" i="7"/>
  <c r="P523" i="7"/>
  <c r="P524" i="7"/>
  <c r="P525" i="7"/>
  <c r="P526" i="7"/>
  <c r="P527" i="7"/>
  <c r="P528" i="7"/>
  <c r="P529" i="7"/>
  <c r="P530" i="7"/>
  <c r="P531" i="7"/>
  <c r="P532" i="7"/>
  <c r="P533" i="7"/>
  <c r="P534" i="7"/>
  <c r="P535" i="7"/>
  <c r="P536" i="7"/>
  <c r="P537" i="7"/>
  <c r="P538" i="7"/>
  <c r="P539" i="7"/>
  <c r="P540" i="7"/>
  <c r="P541" i="7"/>
  <c r="P542" i="7"/>
  <c r="P543" i="7"/>
  <c r="P544" i="7"/>
  <c r="P545" i="7"/>
  <c r="P546" i="7"/>
  <c r="P547" i="7"/>
  <c r="P548" i="7"/>
  <c r="P549" i="7"/>
  <c r="P550" i="7"/>
  <c r="P551" i="7"/>
  <c r="P552" i="7"/>
  <c r="P553" i="7"/>
  <c r="P554" i="7"/>
  <c r="P555" i="7"/>
  <c r="P556" i="7"/>
  <c r="P557" i="7"/>
  <c r="P558" i="7"/>
  <c r="P559" i="7"/>
  <c r="P560" i="7"/>
  <c r="P561" i="7"/>
  <c r="P562" i="7"/>
  <c r="P563" i="7"/>
  <c r="P564" i="7"/>
  <c r="P565" i="7"/>
  <c r="P566" i="7"/>
  <c r="P567" i="7"/>
  <c r="P568" i="7"/>
  <c r="P569" i="7"/>
  <c r="P570" i="7"/>
  <c r="P571" i="7"/>
  <c r="P572" i="7"/>
  <c r="P573" i="7"/>
  <c r="P574" i="7"/>
  <c r="P575" i="7"/>
  <c r="P576" i="7"/>
  <c r="P577" i="7"/>
  <c r="P578" i="7"/>
  <c r="P579" i="7"/>
  <c r="P580" i="7"/>
  <c r="P581" i="7"/>
  <c r="P582" i="7"/>
  <c r="P583" i="7"/>
  <c r="P584" i="7"/>
  <c r="P585" i="7"/>
  <c r="P586" i="7"/>
  <c r="P587" i="7"/>
  <c r="P588" i="7"/>
  <c r="P589" i="7"/>
  <c r="P590" i="7"/>
  <c r="P591" i="7"/>
  <c r="P592" i="7"/>
  <c r="P593" i="7"/>
  <c r="P594" i="7"/>
  <c r="P595" i="7"/>
  <c r="P596" i="7"/>
  <c r="P597" i="7"/>
  <c r="P598" i="7"/>
  <c r="P599" i="7"/>
  <c r="P600" i="7"/>
  <c r="P601" i="7"/>
  <c r="P602" i="7"/>
  <c r="P603" i="7"/>
  <c r="P604" i="7"/>
  <c r="P605" i="7"/>
  <c r="P606" i="7"/>
  <c r="P607" i="7"/>
  <c r="P608" i="7"/>
  <c r="P609" i="7"/>
  <c r="P610" i="7"/>
  <c r="P611" i="7"/>
  <c r="P612" i="7"/>
  <c r="P613" i="7"/>
  <c r="P614" i="7"/>
  <c r="P615" i="7"/>
  <c r="P616" i="7"/>
  <c r="P617" i="7"/>
  <c r="P618" i="7"/>
  <c r="P619" i="7"/>
  <c r="P620" i="7"/>
  <c r="P621" i="7"/>
  <c r="P622" i="7"/>
  <c r="P623" i="7"/>
  <c r="P624" i="7"/>
  <c r="P625" i="7"/>
  <c r="P626" i="7"/>
  <c r="P627" i="7"/>
  <c r="P628" i="7"/>
  <c r="P629" i="7"/>
  <c r="P630" i="7"/>
  <c r="P631" i="7"/>
  <c r="P632" i="7"/>
  <c r="P633" i="7"/>
  <c r="P634" i="7"/>
  <c r="P635" i="7"/>
  <c r="P636" i="7"/>
  <c r="P637" i="7"/>
  <c r="P638" i="7"/>
  <c r="P639" i="7"/>
  <c r="P640" i="7"/>
  <c r="P641" i="7"/>
  <c r="P642" i="7"/>
  <c r="P643" i="7"/>
  <c r="P644" i="7"/>
  <c r="P645" i="7"/>
  <c r="P646" i="7"/>
  <c r="P647" i="7"/>
  <c r="P648" i="7"/>
  <c r="P649" i="7"/>
  <c r="P650" i="7"/>
  <c r="P651" i="7"/>
  <c r="P652" i="7"/>
  <c r="P653" i="7"/>
  <c r="P654" i="7"/>
  <c r="P655" i="7"/>
  <c r="P656" i="7"/>
  <c r="P657" i="7"/>
  <c r="P658" i="7"/>
  <c r="P659" i="7"/>
  <c r="P660" i="7"/>
  <c r="P661" i="7"/>
  <c r="P662" i="7"/>
  <c r="P663" i="7"/>
  <c r="P664" i="7"/>
  <c r="P665" i="7"/>
  <c r="P666" i="7"/>
  <c r="P667" i="7"/>
  <c r="P668" i="7"/>
  <c r="P669" i="7"/>
  <c r="P670" i="7"/>
  <c r="P671" i="7"/>
  <c r="P672" i="7"/>
  <c r="P673" i="7"/>
  <c r="P674" i="7"/>
  <c r="P675" i="7"/>
  <c r="P676" i="7"/>
  <c r="P677" i="7"/>
  <c r="P678" i="7"/>
  <c r="P679" i="7"/>
  <c r="P680" i="7"/>
  <c r="P681" i="7"/>
  <c r="P682" i="7"/>
  <c r="P683" i="7"/>
  <c r="P684" i="7"/>
  <c r="P685" i="7"/>
  <c r="P686" i="7"/>
  <c r="P687" i="7"/>
  <c r="P688" i="7"/>
  <c r="P689" i="7"/>
  <c r="P690" i="7"/>
  <c r="P691" i="7"/>
  <c r="P692" i="7"/>
  <c r="P693" i="7"/>
  <c r="P694" i="7"/>
  <c r="P695" i="7"/>
  <c r="P696" i="7"/>
  <c r="P697" i="7"/>
  <c r="P698" i="7"/>
  <c r="P699" i="7"/>
  <c r="P700" i="7"/>
  <c r="P701" i="7"/>
  <c r="P702" i="7"/>
  <c r="P703" i="7"/>
  <c r="P704" i="7"/>
  <c r="P705" i="7"/>
  <c r="P706" i="7"/>
  <c r="P707" i="7"/>
  <c r="P708" i="7"/>
  <c r="P709" i="7"/>
  <c r="P710" i="7"/>
  <c r="K711" i="7"/>
  <c r="P711" i="7"/>
  <c r="K712" i="7"/>
  <c r="P712" i="7" s="1"/>
  <c r="K713" i="7"/>
  <c r="P713" i="7" s="1"/>
  <c r="K714" i="7"/>
  <c r="P714" i="7" s="1"/>
  <c r="K715" i="7"/>
  <c r="P715" i="7"/>
  <c r="K716" i="7"/>
  <c r="P716" i="7"/>
  <c r="K717" i="7"/>
  <c r="P717" i="7"/>
  <c r="K718" i="7"/>
  <c r="P718" i="7"/>
  <c r="K719" i="7"/>
  <c r="P719" i="7"/>
  <c r="K720" i="7"/>
  <c r="P720" i="7" s="1"/>
  <c r="K721" i="7"/>
  <c r="P721" i="7"/>
  <c r="K722" i="7"/>
  <c r="P722" i="7"/>
  <c r="K723" i="7"/>
  <c r="P723" i="7"/>
  <c r="K724" i="7"/>
  <c r="P724" i="7"/>
  <c r="K725" i="7"/>
  <c r="P725" i="7" s="1"/>
  <c r="K726" i="7"/>
  <c r="P726" i="7" s="1"/>
  <c r="K727" i="7"/>
  <c r="P727" i="7"/>
  <c r="K728" i="7"/>
  <c r="P728" i="7"/>
  <c r="K729" i="7"/>
  <c r="P729" i="7"/>
  <c r="K730" i="7"/>
  <c r="P730" i="7" s="1"/>
  <c r="K731" i="7"/>
  <c r="P731" i="7"/>
  <c r="K732" i="7"/>
  <c r="P732" i="7" s="1"/>
  <c r="K733" i="7"/>
  <c r="P733" i="7"/>
  <c r="K734" i="7"/>
  <c r="P734" i="7"/>
  <c r="K735" i="7"/>
  <c r="P735" i="7"/>
  <c r="K736" i="7"/>
  <c r="P736" i="7" s="1"/>
  <c r="K737" i="7"/>
  <c r="P737" i="7"/>
  <c r="K738" i="7"/>
  <c r="P738" i="7" s="1"/>
  <c r="K739" i="7"/>
  <c r="P739" i="7"/>
  <c r="K740" i="7"/>
  <c r="P740" i="7"/>
  <c r="K741" i="7"/>
  <c r="P741" i="7"/>
  <c r="K742" i="7"/>
  <c r="P742" i="7"/>
  <c r="K743" i="7"/>
  <c r="P743" i="7"/>
  <c r="K744" i="7"/>
  <c r="P744" i="7" s="1"/>
  <c r="K745" i="7"/>
  <c r="P745" i="7"/>
  <c r="K746" i="7"/>
  <c r="P746" i="7"/>
  <c r="K747" i="7"/>
  <c r="P747" i="7"/>
  <c r="K748" i="7"/>
  <c r="P748" i="7" s="1"/>
  <c r="K749" i="7"/>
  <c r="P749" i="7" s="1"/>
  <c r="K750" i="7"/>
  <c r="P750" i="7" s="1"/>
  <c r="K751" i="7"/>
  <c r="P751" i="7"/>
  <c r="K752" i="7"/>
  <c r="P752" i="7"/>
  <c r="K753" i="7"/>
  <c r="P753" i="7"/>
  <c r="K754" i="7"/>
  <c r="P754" i="7"/>
  <c r="K755" i="7"/>
  <c r="P755" i="7"/>
  <c r="K756" i="7"/>
  <c r="P756" i="7" s="1"/>
  <c r="K757" i="7"/>
  <c r="P757" i="7"/>
  <c r="K758" i="7"/>
  <c r="P758" i="7"/>
  <c r="K759" i="7"/>
  <c r="P759" i="7"/>
  <c r="K760" i="7"/>
  <c r="P760" i="7"/>
  <c r="K761" i="7"/>
  <c r="P761" i="7" s="1"/>
  <c r="K762" i="7"/>
  <c r="P762" i="7" s="1"/>
  <c r="K763" i="7"/>
  <c r="P763" i="7"/>
  <c r="K764" i="7"/>
  <c r="P764" i="7"/>
  <c r="K765" i="7"/>
  <c r="P765" i="7"/>
  <c r="K766" i="7"/>
  <c r="P766" i="7"/>
  <c r="K767" i="7"/>
  <c r="P767" i="7"/>
  <c r="K768" i="7"/>
  <c r="P768" i="7" s="1"/>
  <c r="K769" i="7"/>
  <c r="P769" i="7"/>
  <c r="K770" i="7"/>
  <c r="P770" i="7"/>
  <c r="K771" i="7"/>
  <c r="P771" i="7"/>
  <c r="K772" i="7"/>
  <c r="P772" i="7" s="1"/>
  <c r="K773" i="7"/>
  <c r="P773" i="7"/>
  <c r="K774" i="7"/>
  <c r="P774" i="7" s="1"/>
  <c r="K775" i="7"/>
  <c r="P775" i="7"/>
  <c r="K776" i="7"/>
  <c r="P776" i="7"/>
  <c r="K777" i="7"/>
  <c r="P777" i="7"/>
  <c r="K778" i="7"/>
  <c r="P778" i="7"/>
  <c r="K779" i="7"/>
  <c r="P779" i="7"/>
  <c r="K780" i="7"/>
  <c r="P780" i="7" s="1"/>
  <c r="K781" i="7"/>
  <c r="P781" i="7"/>
  <c r="K782" i="7"/>
  <c r="P782" i="7"/>
  <c r="K783" i="7"/>
  <c r="P783" i="7"/>
  <c r="K784" i="7"/>
  <c r="P784" i="7" s="1"/>
  <c r="K785" i="7"/>
  <c r="P785" i="7" s="1"/>
  <c r="K786" i="7"/>
  <c r="P786" i="7" s="1"/>
  <c r="K787" i="7"/>
  <c r="P787" i="7"/>
  <c r="K788" i="7"/>
  <c r="P788" i="7"/>
  <c r="K789" i="7"/>
  <c r="P789" i="7"/>
  <c r="K790" i="7"/>
  <c r="P790" i="7"/>
  <c r="K791" i="7"/>
  <c r="P791" i="7"/>
  <c r="K792" i="7"/>
  <c r="P792" i="7" s="1"/>
  <c r="K793" i="7"/>
  <c r="P793" i="7"/>
  <c r="K794" i="7"/>
  <c r="P794" i="7"/>
  <c r="K795" i="7"/>
  <c r="P795" i="7"/>
  <c r="K796" i="7"/>
  <c r="P796" i="7"/>
  <c r="K797" i="7"/>
  <c r="P797" i="7" s="1"/>
  <c r="K798" i="7"/>
  <c r="P798" i="7" s="1"/>
  <c r="K799" i="7"/>
  <c r="P799" i="7"/>
  <c r="K800" i="7"/>
  <c r="P800" i="7"/>
  <c r="K801" i="7"/>
  <c r="P801" i="7"/>
  <c r="K802" i="7"/>
  <c r="P802" i="7"/>
  <c r="K803" i="7"/>
  <c r="P803" i="7"/>
  <c r="K804" i="7"/>
  <c r="P804" i="7" s="1"/>
  <c r="K805" i="7"/>
  <c r="P805" i="7"/>
  <c r="K806" i="7"/>
  <c r="P806" i="7"/>
  <c r="K807" i="7"/>
  <c r="P807" i="7"/>
  <c r="K808" i="7"/>
  <c r="P808" i="7" s="1"/>
  <c r="K809" i="7"/>
  <c r="P809" i="7"/>
  <c r="K810" i="7"/>
  <c r="P810" i="7" s="1"/>
  <c r="K811" i="7"/>
  <c r="P811" i="7"/>
  <c r="K812" i="7"/>
  <c r="P812" i="7"/>
  <c r="K813" i="7"/>
  <c r="P813" i="7"/>
  <c r="K814" i="7"/>
  <c r="P814" i="7"/>
  <c r="K815" i="7"/>
  <c r="P815" i="7"/>
  <c r="K816" i="7"/>
  <c r="P816" i="7" s="1"/>
  <c r="K817" i="7"/>
  <c r="P817" i="7"/>
  <c r="K818" i="7"/>
  <c r="P818" i="7"/>
  <c r="K819" i="7"/>
  <c r="P819" i="7"/>
  <c r="K820" i="7"/>
  <c r="P820" i="7" s="1"/>
  <c r="K821" i="7"/>
  <c r="P821" i="7" s="1"/>
  <c r="K822" i="7"/>
  <c r="P822" i="7" s="1"/>
  <c r="K823" i="7"/>
  <c r="P823" i="7"/>
  <c r="K824" i="7"/>
  <c r="P824" i="7"/>
  <c r="K825" i="7"/>
  <c r="P825" i="7"/>
  <c r="K826" i="7"/>
  <c r="P826" i="7"/>
  <c r="K827" i="7"/>
  <c r="P827" i="7"/>
  <c r="K828" i="7"/>
  <c r="P828" i="7" s="1"/>
  <c r="K829" i="7"/>
  <c r="P829" i="7"/>
  <c r="K830" i="7"/>
  <c r="P830" i="7"/>
  <c r="K831" i="7"/>
  <c r="P831" i="7"/>
  <c r="K832" i="7"/>
  <c r="P832" i="7"/>
  <c r="K833" i="7"/>
  <c r="P833" i="7" s="1"/>
  <c r="K834" i="7"/>
  <c r="P834" i="7" s="1"/>
  <c r="K835" i="7"/>
  <c r="P835" i="7"/>
  <c r="K836" i="7"/>
  <c r="P836" i="7"/>
  <c r="K837" i="7"/>
  <c r="P837" i="7"/>
  <c r="K838" i="7"/>
  <c r="P838" i="7"/>
  <c r="K839" i="7"/>
  <c r="P839" i="7"/>
  <c r="K840" i="7"/>
  <c r="P840" i="7" s="1"/>
  <c r="K841" i="7"/>
  <c r="P841" i="7"/>
  <c r="K842" i="7"/>
  <c r="P842" i="7"/>
  <c r="K843" i="7"/>
  <c r="P843" i="7"/>
  <c r="K844" i="7"/>
  <c r="P844" i="7" s="1"/>
  <c r="K845" i="7"/>
  <c r="P845" i="7"/>
  <c r="K846" i="7"/>
  <c r="P846" i="7" s="1"/>
  <c r="K847" i="7"/>
  <c r="P847" i="7"/>
  <c r="K848" i="7"/>
  <c r="P848" i="7"/>
  <c r="K849" i="7"/>
  <c r="P849" i="7"/>
  <c r="K850" i="7"/>
  <c r="P850" i="7"/>
  <c r="K851" i="7"/>
  <c r="P851" i="7"/>
  <c r="K852" i="7"/>
  <c r="P852" i="7" s="1"/>
  <c r="K853" i="7"/>
  <c r="P853" i="7"/>
  <c r="K854" i="7"/>
  <c r="P854" i="7"/>
  <c r="K855" i="7"/>
  <c r="P855" i="7"/>
  <c r="K856" i="7"/>
  <c r="P856" i="7" s="1"/>
  <c r="K857" i="7"/>
  <c r="P857" i="7" s="1"/>
  <c r="K858" i="7"/>
  <c r="P858" i="7" s="1"/>
  <c r="K859" i="7"/>
  <c r="P859" i="7"/>
  <c r="K860" i="7"/>
  <c r="P860" i="7"/>
  <c r="K861" i="7"/>
  <c r="P861" i="7"/>
  <c r="K862" i="7"/>
  <c r="P862" i="7"/>
  <c r="K863" i="7"/>
  <c r="P863" i="7"/>
  <c r="K864" i="7"/>
  <c r="P864" i="7" s="1"/>
  <c r="K865" i="7"/>
  <c r="P865" i="7"/>
  <c r="K866" i="7"/>
  <c r="P866" i="7"/>
  <c r="K867" i="7"/>
  <c r="P867" i="7"/>
  <c r="K868" i="7"/>
  <c r="P868" i="7"/>
  <c r="K869" i="7"/>
  <c r="P869" i="7" s="1"/>
  <c r="K870" i="7"/>
  <c r="P870" i="7" s="1"/>
  <c r="K871" i="7"/>
  <c r="P871" i="7"/>
  <c r="K872" i="7"/>
  <c r="P872" i="7"/>
  <c r="K873" i="7"/>
  <c r="P873" i="7"/>
  <c r="K874" i="7"/>
  <c r="P874" i="7"/>
  <c r="K875" i="7"/>
  <c r="P875" i="7"/>
  <c r="K876" i="7"/>
  <c r="P876" i="7" s="1"/>
  <c r="K877" i="7"/>
  <c r="P877" i="7"/>
  <c r="K878" i="7"/>
  <c r="P878" i="7"/>
  <c r="K879" i="7"/>
  <c r="P879" i="7"/>
  <c r="K880" i="7"/>
  <c r="P880" i="7" s="1"/>
  <c r="K881" i="7"/>
  <c r="P881" i="7"/>
  <c r="K882" i="7"/>
  <c r="P882" i="7" s="1"/>
  <c r="K883" i="7"/>
  <c r="P883" i="7"/>
  <c r="K884" i="7"/>
  <c r="P884" i="7"/>
  <c r="K885" i="7"/>
  <c r="P885" i="7"/>
  <c r="K886" i="7"/>
  <c r="P886" i="7"/>
  <c r="K887" i="7"/>
  <c r="P887" i="7"/>
  <c r="K888" i="7"/>
  <c r="P888" i="7" s="1"/>
  <c r="K889" i="7"/>
  <c r="P889" i="7"/>
  <c r="K890" i="7"/>
  <c r="P890" i="7"/>
  <c r="K891" i="7"/>
  <c r="P891" i="7"/>
  <c r="K892" i="7"/>
  <c r="P892" i="7" s="1"/>
  <c r="K893" i="7"/>
  <c r="P893" i="7" s="1"/>
  <c r="K894" i="7"/>
  <c r="P894" i="7" s="1"/>
  <c r="K895" i="7"/>
  <c r="P895" i="7"/>
  <c r="K896" i="7"/>
  <c r="P896" i="7"/>
  <c r="K897" i="7"/>
  <c r="P897" i="7"/>
  <c r="K898" i="7"/>
  <c r="P898" i="7"/>
  <c r="K899" i="7"/>
  <c r="P899" i="7"/>
  <c r="K900" i="7"/>
  <c r="P900" i="7" s="1"/>
  <c r="K901" i="7"/>
  <c r="P901" i="7"/>
  <c r="K902" i="7"/>
  <c r="P902" i="7"/>
  <c r="K903" i="7"/>
  <c r="P903" i="7"/>
  <c r="K904" i="7"/>
  <c r="P904" i="7"/>
  <c r="K905" i="7"/>
  <c r="P905" i="7" s="1"/>
  <c r="K906" i="7"/>
  <c r="P906" i="7" s="1"/>
  <c r="K907" i="7"/>
  <c r="P907" i="7"/>
  <c r="K908" i="7"/>
  <c r="P908" i="7"/>
  <c r="K909" i="7"/>
  <c r="P909" i="7"/>
  <c r="K910" i="7"/>
  <c r="P910" i="7"/>
  <c r="K911" i="7"/>
  <c r="P911" i="7"/>
  <c r="K912" i="7"/>
  <c r="P912" i="7" s="1"/>
  <c r="K913" i="7"/>
  <c r="P913" i="7"/>
  <c r="K914" i="7"/>
  <c r="P914" i="7"/>
  <c r="K915" i="7"/>
  <c r="P915" i="7"/>
  <c r="K916" i="7"/>
  <c r="P916" i="7" s="1"/>
  <c r="K917" i="7"/>
  <c r="P917" i="7"/>
  <c r="K918" i="7"/>
  <c r="P918" i="7" s="1"/>
  <c r="K919" i="7"/>
  <c r="P919" i="7"/>
  <c r="K920" i="7"/>
  <c r="P920" i="7"/>
  <c r="K921" i="7"/>
  <c r="P921" i="7"/>
  <c r="K922" i="7"/>
  <c r="P922" i="7"/>
  <c r="K923" i="7"/>
  <c r="P923" i="7"/>
  <c r="K924" i="7"/>
  <c r="P924" i="7" s="1"/>
  <c r="K925" i="7"/>
  <c r="P925" i="7"/>
  <c r="K926" i="7"/>
  <c r="P926" i="7"/>
  <c r="K927" i="7"/>
  <c r="P927" i="7"/>
  <c r="K928" i="7"/>
  <c r="P928" i="7" s="1"/>
  <c r="K929" i="7"/>
  <c r="P929" i="7" s="1"/>
  <c r="K930" i="7"/>
  <c r="P930" i="7" s="1"/>
  <c r="K931" i="7"/>
  <c r="P931" i="7"/>
  <c r="K932" i="7"/>
  <c r="P932" i="7"/>
  <c r="K933" i="7"/>
  <c r="P933" i="7"/>
  <c r="K934" i="7"/>
  <c r="P934" i="7"/>
  <c r="K935" i="7"/>
  <c r="P935" i="7"/>
  <c r="K936" i="7"/>
  <c r="P936" i="7" s="1"/>
  <c r="K937" i="7"/>
  <c r="P937" i="7"/>
  <c r="K938" i="7"/>
  <c r="P938" i="7" s="1"/>
  <c r="K939" i="7"/>
  <c r="P939" i="7"/>
  <c r="K940" i="7"/>
  <c r="P940" i="7"/>
  <c r="K941" i="7"/>
  <c r="P941" i="7"/>
  <c r="K942" i="7"/>
  <c r="P942" i="7" s="1"/>
  <c r="K943" i="7"/>
  <c r="P943" i="7"/>
  <c r="K944" i="7"/>
  <c r="P944" i="7"/>
  <c r="K945" i="7"/>
  <c r="P945" i="7"/>
  <c r="K946" i="7"/>
  <c r="P946" i="7"/>
  <c r="K947" i="7"/>
  <c r="P947" i="7"/>
  <c r="P948" i="7"/>
  <c r="P949" i="7"/>
  <c r="K950" i="7"/>
  <c r="P950" i="7"/>
  <c r="K951" i="7"/>
  <c r="P951" i="7"/>
  <c r="K952" i="7"/>
  <c r="P952" i="7"/>
  <c r="K953" i="7"/>
  <c r="P953" i="7"/>
  <c r="K954" i="7"/>
  <c r="P954" i="7"/>
  <c r="K955" i="7"/>
  <c r="P955" i="7" s="1"/>
  <c r="K956" i="7"/>
  <c r="P956" i="7"/>
  <c r="K957" i="7"/>
  <c r="P957" i="7"/>
  <c r="K958" i="7"/>
  <c r="P958" i="7"/>
  <c r="K959" i="7"/>
  <c r="P959" i="7" s="1"/>
  <c r="K960" i="7"/>
  <c r="P960" i="7"/>
  <c r="K961" i="7"/>
  <c r="P961" i="7" s="1"/>
  <c r="K962" i="7"/>
  <c r="P962" i="7"/>
  <c r="K963" i="7"/>
  <c r="P963" i="7"/>
  <c r="K964" i="7"/>
  <c r="P964" i="7"/>
  <c r="K965" i="7"/>
  <c r="P965" i="7"/>
  <c r="K966" i="7"/>
  <c r="P966" i="7"/>
  <c r="K967" i="7"/>
  <c r="P967" i="7" s="1"/>
  <c r="K968" i="7"/>
  <c r="P968" i="7"/>
  <c r="K969" i="7"/>
  <c r="P969" i="7" s="1"/>
  <c r="K970" i="7"/>
  <c r="P970" i="7"/>
  <c r="K971" i="7"/>
  <c r="P971" i="7" s="1"/>
  <c r="K972" i="7"/>
  <c r="P972" i="7" s="1"/>
  <c r="K973" i="7"/>
  <c r="P973" i="7" s="1"/>
  <c r="K974" i="7"/>
  <c r="P974" i="7"/>
  <c r="K975" i="7"/>
  <c r="P975" i="7"/>
  <c r="K976" i="7"/>
  <c r="P976" i="7"/>
  <c r="K977" i="7"/>
  <c r="P977" i="7"/>
  <c r="K978" i="7"/>
  <c r="P978" i="7"/>
  <c r="K979" i="7"/>
  <c r="P979" i="7" s="1"/>
  <c r="K980" i="7"/>
  <c r="P980" i="7"/>
  <c r="K981" i="7"/>
  <c r="P981" i="7"/>
  <c r="K982" i="7"/>
  <c r="P982" i="7"/>
  <c r="K983" i="7"/>
  <c r="P983" i="7"/>
  <c r="K984" i="7"/>
  <c r="P984" i="7" s="1"/>
  <c r="K985" i="7"/>
  <c r="P985" i="7" s="1"/>
  <c r="K986" i="7"/>
  <c r="P986" i="7"/>
  <c r="K987" i="7"/>
  <c r="P987" i="7"/>
  <c r="K988" i="7"/>
  <c r="P988" i="7"/>
  <c r="K989" i="7"/>
  <c r="P989" i="7"/>
  <c r="K990" i="7"/>
  <c r="P990" i="7"/>
  <c r="K991" i="7"/>
  <c r="P991" i="7" s="1"/>
  <c r="K992" i="7"/>
  <c r="P992" i="7"/>
  <c r="K993" i="7"/>
  <c r="P993" i="7"/>
  <c r="K994" i="7"/>
  <c r="P994" i="7"/>
  <c r="K995" i="7"/>
  <c r="P995" i="7" s="1"/>
  <c r="K996" i="7"/>
  <c r="P996" i="7"/>
  <c r="K997" i="7"/>
  <c r="P997" i="7" s="1"/>
  <c r="K998" i="7"/>
  <c r="P998" i="7" s="1"/>
  <c r="K999" i="7"/>
  <c r="P999" i="7" s="1"/>
  <c r="K1000" i="7"/>
  <c r="P1000" i="7"/>
  <c r="K1001" i="7"/>
  <c r="P1001" i="7"/>
  <c r="K1002" i="7"/>
  <c r="P1002" i="7" s="1"/>
  <c r="K1003" i="7"/>
  <c r="P1003" i="7" s="1"/>
  <c r="K1004" i="7"/>
  <c r="P1004" i="7"/>
  <c r="K1005" i="7"/>
  <c r="P1005" i="7"/>
  <c r="K1006" i="7"/>
  <c r="P1006" i="7"/>
  <c r="K1007" i="7"/>
  <c r="P1007" i="7"/>
  <c r="K1008" i="7"/>
  <c r="P1008" i="7"/>
  <c r="K1009" i="7"/>
  <c r="P1009" i="7" s="1"/>
  <c r="K1010" i="7"/>
  <c r="P1010" i="7"/>
  <c r="K1011" i="7"/>
  <c r="P1011" i="7" s="1"/>
  <c r="K1012" i="7"/>
  <c r="P1012" i="7"/>
  <c r="K1013" i="7"/>
  <c r="P1013" i="7"/>
  <c r="K1014" i="7"/>
  <c r="P1014" i="7"/>
  <c r="K1015" i="7"/>
  <c r="P1015" i="7" s="1"/>
  <c r="K1016" i="7"/>
  <c r="P1016" i="7"/>
  <c r="K1017" i="7"/>
  <c r="P1017" i="7"/>
  <c r="K1018" i="7"/>
  <c r="P1018" i="7"/>
  <c r="K1019" i="7"/>
  <c r="P1019" i="7"/>
  <c r="K1020" i="7"/>
  <c r="P1020" i="7"/>
  <c r="K1021" i="7"/>
  <c r="P1021" i="7" s="1"/>
  <c r="K1022" i="7"/>
  <c r="P1022" i="7"/>
  <c r="K1023" i="7"/>
  <c r="P1023" i="7"/>
  <c r="K1024" i="7"/>
  <c r="P1024" i="7"/>
  <c r="K1025" i="7"/>
  <c r="P1025" i="7" s="1"/>
  <c r="K1026" i="7"/>
  <c r="P1026" i="7"/>
  <c r="K1027" i="7"/>
  <c r="P1027" i="7" s="1"/>
  <c r="K1028" i="7"/>
  <c r="P1028" i="7"/>
  <c r="K1029" i="7"/>
  <c r="P1029" i="7"/>
  <c r="K1030" i="7"/>
  <c r="P1030" i="7"/>
  <c r="K1031" i="7"/>
  <c r="P1031" i="7"/>
  <c r="K1032" i="7"/>
  <c r="P1032" i="7"/>
  <c r="K1033" i="7"/>
  <c r="P1033" i="7" s="1"/>
  <c r="K1034" i="7"/>
  <c r="P1034" i="7"/>
  <c r="K1035" i="7"/>
  <c r="P1035" i="7" s="1"/>
  <c r="K1036" i="7"/>
  <c r="P1036" i="7"/>
  <c r="K1037" i="7"/>
  <c r="P1037" i="7" s="1"/>
  <c r="K1038" i="7"/>
  <c r="P1038" i="7" s="1"/>
  <c r="K1039" i="7"/>
  <c r="P1039" i="7" s="1"/>
  <c r="K1040" i="7"/>
  <c r="P1040" i="7"/>
  <c r="K1041" i="7"/>
  <c r="P1041" i="7"/>
  <c r="K1042" i="7"/>
  <c r="P1042" i="7"/>
  <c r="K1043" i="7"/>
  <c r="P1043" i="7"/>
  <c r="K1044" i="7"/>
  <c r="P1044" i="7"/>
  <c r="K1045" i="7"/>
  <c r="P1045" i="7" s="1"/>
  <c r="K1046" i="7"/>
  <c r="P1046" i="7"/>
  <c r="K1047" i="7"/>
  <c r="P1047" i="7"/>
  <c r="K1048" i="7"/>
  <c r="P1048" i="7"/>
  <c r="K1049" i="7"/>
  <c r="P1049" i="7"/>
  <c r="K1050" i="7"/>
  <c r="P1050" i="7" s="1"/>
  <c r="K1051" i="7"/>
  <c r="P1051" i="7" s="1"/>
  <c r="K1052" i="7"/>
  <c r="P1052" i="7"/>
  <c r="K1053" i="7"/>
  <c r="P1053" i="7"/>
  <c r="K1054" i="7"/>
  <c r="P1054" i="7"/>
  <c r="K1055" i="7"/>
  <c r="P1055" i="7"/>
  <c r="K1056" i="7"/>
  <c r="P1056" i="7"/>
  <c r="K1057" i="7"/>
  <c r="P1057" i="7" s="1"/>
  <c r="K1058" i="7"/>
  <c r="P1058" i="7"/>
  <c r="K1059" i="7"/>
  <c r="P1059" i="7"/>
  <c r="K1060" i="7"/>
  <c r="P1060" i="7"/>
  <c r="K1061" i="7"/>
  <c r="P1061" i="7" s="1"/>
  <c r="K1062" i="7"/>
  <c r="P1062" i="7"/>
  <c r="K1063" i="7"/>
  <c r="P1063" i="7" s="1"/>
  <c r="K1064" i="7"/>
  <c r="P1064" i="7" s="1"/>
  <c r="K1065" i="7"/>
  <c r="P1065" i="7"/>
  <c r="K1066" i="7"/>
  <c r="P1066" i="7"/>
  <c r="K1067" i="7"/>
  <c r="P1067" i="7" s="1"/>
  <c r="K1068" i="7"/>
  <c r="P1068" i="7"/>
  <c r="K1069" i="7"/>
  <c r="K1070" i="7"/>
  <c r="P1070" i="7"/>
  <c r="K1071" i="7"/>
  <c r="K1072" i="7"/>
  <c r="E6" i="15"/>
  <c r="P1075" i="7" l="1"/>
</calcChain>
</file>

<file path=xl/sharedStrings.xml><?xml version="1.0" encoding="utf-8"?>
<sst xmlns="http://schemas.openxmlformats.org/spreadsheetml/2006/main" count="10162" uniqueCount="1478">
  <si>
    <t>Agency</t>
  </si>
  <si>
    <t>Fiscal Year</t>
  </si>
  <si>
    <t>Department of Justice</t>
  </si>
  <si>
    <t>Collaborative Crisis Response Training Program</t>
  </si>
  <si>
    <t>Connect and Protect: Law Enforcement Behavioral Health Responses</t>
  </si>
  <si>
    <t>Document</t>
  </si>
  <si>
    <t>Text in Document</t>
  </si>
  <si>
    <t>Page Number</t>
  </si>
  <si>
    <t>Note</t>
  </si>
  <si>
    <t>Consolidated Appropriations Act</t>
  </si>
  <si>
    <t>81-82</t>
  </si>
  <si>
    <t>SAMHSA</t>
  </si>
  <si>
    <r>
      <t xml:space="preserve">TITLE II—VETERANS </t>
    </r>
    <r>
      <rPr>
        <b/>
        <sz val="11"/>
        <color theme="1"/>
        <rFont val="Calibri"/>
        <family val="2"/>
        <scheme val="minor"/>
      </rPr>
      <t>CRISIS LINE</t>
    </r>
  </si>
  <si>
    <t>VA</t>
  </si>
  <si>
    <t>1177-1182</t>
  </si>
  <si>
    <t>CHAPTER 5—COMMUNITY MENTAL HEALTH SERVICES BLOCK GRANT REAUTHORIZATION</t>
  </si>
  <si>
    <t xml:space="preserve">SAMHSA </t>
  </si>
  <si>
    <t xml:space="preserve">CMS  </t>
  </si>
  <si>
    <t>1489-1490</t>
  </si>
  <si>
    <t>CMS and SAMHSA</t>
  </si>
  <si>
    <r>
      <t>That of the funds made available under this heading for subpart I of part B of title XIX of the PHS Act, $35,000,000 shall be available to support</t>
    </r>
    <r>
      <rPr>
        <b/>
        <sz val="11"/>
        <rFont val="Calibri"/>
        <family val="2"/>
        <scheme val="minor"/>
      </rPr>
      <t xml:space="preserve"> evidence-based crisis systems</t>
    </r>
    <r>
      <rPr>
        <sz val="11"/>
        <rFont val="Calibri"/>
        <family val="2"/>
        <scheme val="minor"/>
      </rPr>
      <t>: Provided further</t>
    </r>
  </si>
  <si>
    <t>Veterans Affairs -- suicide hotline and mental health</t>
  </si>
  <si>
    <t>$7,500,000 is for a grant program for State and local law enforcement to provide officer training on responding to individuals with mental illness or disabilities</t>
  </si>
  <si>
    <r>
      <t xml:space="preserve">Veterans Affairs -- </t>
    </r>
    <r>
      <rPr>
        <b/>
        <sz val="11"/>
        <rFont val="Calibri"/>
        <family val="2"/>
        <scheme val="minor"/>
      </rPr>
      <t>suicide hotline and mental health</t>
    </r>
  </si>
  <si>
    <r>
      <rPr>
        <b/>
        <sz val="11"/>
        <color rgb="FF000000"/>
        <rFont val="Calibri"/>
        <family val="2"/>
        <scheme val="minor"/>
      </rPr>
      <t>STATE OPTION TO PROVIDE QUALIFYING COMMUNITY-BASED MOBILE CRISIS INTERVENTION SERVICES</t>
    </r>
    <r>
      <rPr>
        <sz val="11"/>
        <color rgb="FF000000"/>
        <rFont val="Calibri"/>
        <family val="2"/>
        <scheme val="minor"/>
      </rPr>
      <t xml:space="preserve">; The American Rescue Plan Act of 2021 (Section 9813) amended Title XIX of the Social Security Act (the Act) by adding, after section 1946 (42 U.S.C. 1396w–5), the following new section: “SEC. 1947. State Option to Provide Qualifying Community -Based Mobile Crisis Intervention Services.” </t>
    </r>
    <r>
      <rPr>
        <b/>
        <sz val="11"/>
        <color rgb="FF000000"/>
        <rFont val="Calibri"/>
        <family val="2"/>
        <scheme val="minor"/>
      </rPr>
      <t>During the period of April 1, 2022 – March 31, 2027, for the first 12 quarters of a program operating in accordance with statutory requirements, there is an increased federal medical assistance percentage (FMAP) of 85 percent for qualifying community-based mobile crisis intervention services</t>
    </r>
    <r>
      <rPr>
        <sz val="11"/>
        <color rgb="FF000000"/>
        <rFont val="Calibri"/>
        <family val="2"/>
        <scheme val="minor"/>
      </rPr>
      <t xml:space="preserve">; Budget Overview; Section 9813 authorized and appropriated </t>
    </r>
    <r>
      <rPr>
        <b/>
        <sz val="11"/>
        <color rgb="FF000000"/>
        <rFont val="Calibri"/>
        <family val="2"/>
        <scheme val="minor"/>
      </rPr>
      <t>$15 million</t>
    </r>
    <r>
      <rPr>
        <sz val="11"/>
        <color rgb="FF000000"/>
        <rFont val="Calibri"/>
        <family val="2"/>
        <scheme val="minor"/>
      </rPr>
      <t xml:space="preserve"> for the purposes of implementing, administering, and making planning grants to states for purposes of developing a SPA or section 1115, 1915(b), or 1915(c) waiver request (or an amendment to such a waiver) to provide</t>
    </r>
    <r>
      <rPr>
        <b/>
        <sz val="11"/>
        <color rgb="FF000000"/>
        <rFont val="Calibri"/>
        <family val="2"/>
        <scheme val="minor"/>
      </rPr>
      <t xml:space="preserve"> qualifying community-based mobile crisis intervention</t>
    </r>
    <r>
      <rPr>
        <sz val="11"/>
        <color rgb="FF000000"/>
        <rFont val="Calibri"/>
        <family val="2"/>
        <scheme val="minor"/>
      </rPr>
      <t xml:space="preserve"> services to remain available until expended.</t>
    </r>
  </si>
  <si>
    <t>105, 161-162, 181-182</t>
  </si>
  <si>
    <r>
      <rPr>
        <b/>
        <sz val="11"/>
        <color rgb="FF000000"/>
        <rFont val="Calibri"/>
        <family val="2"/>
        <scheme val="minor"/>
      </rPr>
      <t>STATE OPTION TO PROVIDE QUALIFYING COMMUNITY-BASED MOBILE CRISIS INTERVENTION SERVICES</t>
    </r>
    <r>
      <rPr>
        <sz val="11"/>
        <color rgb="FF000000"/>
        <rFont val="Calibri"/>
        <family val="2"/>
        <scheme val="minor"/>
      </rPr>
      <t xml:space="preserve">; The American Rescue Plan Act of 2021 (Section 9813) amended Title XIX of the Social
Security Act (the Act) by adding, after section 1946 (42 U.S.C. 1396w–5), the following new
section: “SEC. 1947. State Option to Provide Qualifying Community-Based Mobile Crisis
Intervention Services.”; Budget Overview; Section 9813 authorizes and appropriates $15 million for the purposes of implementing, administering, and making planning grants to states for purposes of developing a SPA or section 1115, 1915(b), or 1915(c) waiver request (or an amendment to such a waiver) to provide qualifying </t>
    </r>
    <r>
      <rPr>
        <b/>
        <sz val="11"/>
        <color rgb="FF000000"/>
        <rFont val="Calibri"/>
        <family val="2"/>
        <scheme val="minor"/>
      </rPr>
      <t>community-based mobile crisis intervention services</t>
    </r>
    <r>
      <rPr>
        <sz val="11"/>
        <color rgb="FF000000"/>
        <rFont val="Calibri"/>
        <family val="2"/>
        <scheme val="minor"/>
      </rPr>
      <t xml:space="preserve"> to remain available until expended.</t>
    </r>
  </si>
  <si>
    <t>104, 161-162, 181</t>
  </si>
  <si>
    <t>CMS</t>
  </si>
  <si>
    <t>CMS Congressional Justification of Estimates for Appropriations Committees</t>
  </si>
  <si>
    <t>iii, 2, 67-69</t>
  </si>
  <si>
    <r>
      <t xml:space="preserve">MHBG -- The budget also includes a </t>
    </r>
    <r>
      <rPr>
        <b/>
        <sz val="11"/>
        <color rgb="FF000000"/>
        <rFont val="Calibri"/>
        <family val="2"/>
      </rPr>
      <t>set-aside of $75 million of MHBG funds</t>
    </r>
    <r>
      <rPr>
        <sz val="11"/>
        <color rgb="FF000000"/>
        <rFont val="Calibri"/>
        <family val="2"/>
      </rPr>
      <t xml:space="preserve"> to support state efforts to build much needed </t>
    </r>
    <r>
      <rPr>
        <b/>
        <sz val="11"/>
        <color rgb="FF000000"/>
        <rFont val="Calibri"/>
        <family val="2"/>
      </rPr>
      <t>crisis systems</t>
    </r>
    <r>
      <rPr>
        <sz val="11"/>
        <color rgb="FF000000"/>
        <rFont val="Calibri"/>
        <family val="2"/>
      </rPr>
      <t xml:space="preserve"> to address the needs of individuals in mental health </t>
    </r>
    <r>
      <rPr>
        <b/>
        <sz val="11"/>
        <color rgb="FF000000"/>
        <rFont val="Calibri"/>
        <family val="2"/>
      </rPr>
      <t>crisis</t>
    </r>
    <r>
      <rPr>
        <sz val="11"/>
        <color rgb="FF000000"/>
        <rFont val="Calibri"/>
        <family val="2"/>
      </rPr>
      <t xml:space="preserve"> in a high quality, expeditious manner. The development of these services will promote 24/7 access to well-trained mental health professionals in the time of acute mental health </t>
    </r>
    <r>
      <rPr>
        <b/>
        <sz val="11"/>
        <color rgb="FF000000"/>
        <rFont val="Calibri"/>
        <family val="2"/>
      </rPr>
      <t>crisis</t>
    </r>
    <r>
      <rPr>
        <sz val="11"/>
        <color rgb="FF000000"/>
        <rFont val="Calibri"/>
        <family val="2"/>
      </rPr>
      <t>. This funding supports the partnering of behavioral health providers with law enforcement.</t>
    </r>
  </si>
  <si>
    <t>4, 138, 351</t>
  </si>
  <si>
    <t>SAMHSA Justification of Estimates for Appropriations Committees</t>
  </si>
  <si>
    <t>National Suicide Prevention - Lifeline</t>
  </si>
  <si>
    <r>
      <t xml:space="preserve">SAMHSA will continue to maintain the </t>
    </r>
    <r>
      <rPr>
        <b/>
        <sz val="11"/>
        <color rgb="FF000000"/>
        <rFont val="Calibri"/>
        <family val="2"/>
      </rPr>
      <t>10 percent set-aside</t>
    </r>
    <r>
      <rPr>
        <sz val="11"/>
        <color rgb="FF000000"/>
        <rFont val="Calibri"/>
        <family val="2"/>
      </rPr>
      <t xml:space="preserve"> </t>
    </r>
    <r>
      <rPr>
        <b/>
        <sz val="11"/>
        <color rgb="FF000000"/>
        <rFont val="Calibri"/>
        <family val="2"/>
      </rPr>
      <t>for evidence-based programs</t>
    </r>
    <r>
      <rPr>
        <sz val="11"/>
        <color rgb="FF000000"/>
        <rFont val="Calibri"/>
        <family val="2"/>
      </rPr>
      <t xml:space="preserve"> that address the needs of individuals with early serious mental illness, including psychotic disorders. The set-aside funds help reduce costs to society, as intervening early helps prevent deterioration of functioning in individuals experiencing a first episode of serious mental illness. The proposed increase of $35 million will support state efforts to build much needed </t>
    </r>
    <r>
      <rPr>
        <b/>
        <sz val="11"/>
        <color rgb="FF000000"/>
        <rFont val="Calibri"/>
        <family val="2"/>
      </rPr>
      <t>crisis systems</t>
    </r>
    <r>
      <rPr>
        <sz val="11"/>
        <color rgb="FF000000"/>
        <rFont val="Calibri"/>
        <family val="2"/>
      </rPr>
      <t xml:space="preserve"> to address the needs of individuals in </t>
    </r>
    <r>
      <rPr>
        <b/>
        <sz val="11"/>
        <color rgb="FF000000"/>
        <rFont val="Calibri"/>
        <family val="2"/>
      </rPr>
      <t>mental health crisis</t>
    </r>
    <r>
      <rPr>
        <sz val="11"/>
        <color rgb="FF000000"/>
        <rFont val="Calibri"/>
        <family val="2"/>
      </rPr>
      <t xml:space="preserve"> in a high quality, expeditious manner. The development of these services will promote </t>
    </r>
    <r>
      <rPr>
        <b/>
        <sz val="11"/>
        <color rgb="FF000000"/>
        <rFont val="Calibri"/>
        <family val="2"/>
      </rPr>
      <t>24/7 access to well-trained mental health professionals</t>
    </r>
    <r>
      <rPr>
        <sz val="11"/>
        <color rgb="FF000000"/>
        <rFont val="Calibri"/>
        <family val="2"/>
      </rPr>
      <t xml:space="preserve"> in the time of </t>
    </r>
    <r>
      <rPr>
        <b/>
        <sz val="11"/>
        <color rgb="FF000000"/>
        <rFont val="Calibri"/>
        <family val="2"/>
      </rPr>
      <t>acute mental health crisis</t>
    </r>
    <r>
      <rPr>
        <sz val="11"/>
        <color rgb="FF000000"/>
        <rFont val="Calibri"/>
        <family val="2"/>
      </rPr>
      <t>. (MHBG)</t>
    </r>
  </si>
  <si>
    <t>4, 58, 348</t>
  </si>
  <si>
    <t>2, 8, 143</t>
  </si>
  <si>
    <r>
      <t xml:space="preserve">Suicide Prevention Activities
Since 2007, SAMHSA has been a partner with the U.S. Department of Veterans Affairs (VA) to enable use of the National Suicide Prevention Lifeline as a single entry point to help meet the special needs of veterans in </t>
    </r>
    <r>
      <rPr>
        <b/>
        <sz val="11"/>
        <color rgb="FF000000"/>
        <rFont val="Calibri"/>
        <family val="2"/>
      </rPr>
      <t>crisis</t>
    </r>
    <r>
      <rPr>
        <sz val="11"/>
        <color rgb="FF000000"/>
        <rFont val="Calibri"/>
        <family val="2"/>
      </rPr>
      <t xml:space="preserve">. Callers to SAMHSA’s 800-273-TALK number can press “1” to be connected to the VA’s Veterans </t>
    </r>
    <r>
      <rPr>
        <b/>
        <sz val="11"/>
        <color rgb="FF000000"/>
        <rFont val="Calibri"/>
        <family val="2"/>
      </rPr>
      <t>Crisis</t>
    </r>
    <r>
      <rPr>
        <sz val="11"/>
        <color rgb="FF000000"/>
        <rFont val="Calibri"/>
        <family val="2"/>
      </rPr>
      <t xml:space="preserve"> Line. The number is also promoted to active duty personnel, reservists, and their families under the name “Military </t>
    </r>
    <r>
      <rPr>
        <b/>
        <sz val="11"/>
        <color rgb="FF000000"/>
        <rFont val="Calibri"/>
        <family val="2"/>
      </rPr>
      <t>Crisis</t>
    </r>
    <r>
      <rPr>
        <sz val="11"/>
        <color rgb="FF000000"/>
        <rFont val="Calibri"/>
        <family val="2"/>
      </rPr>
      <t xml:space="preserve"> Line.”</t>
    </r>
  </si>
  <si>
    <t>5, 64-66</t>
  </si>
  <si>
    <t>3, 21, 156</t>
  </si>
  <si>
    <t>Improving Adult and Juvenile Crisis Stabilization and Community Reentry Program</t>
  </si>
  <si>
    <r>
      <t xml:space="preserve">$125,000,000 for offender reentry programs and research, as authorized by the Second Chance Act of 2007 
(Public Law 110–199) and by the Second Chance Reauthorization Act of 2018 (Public Law 115–391), without regard to the time limitations specified at section 6(1) of such Act, of which not to exceed— 
(D) $10,000,000 is for a grant program for </t>
    </r>
    <r>
      <rPr>
        <b/>
        <sz val="11"/>
        <color theme="1"/>
        <rFont val="Calibri"/>
        <family val="2"/>
        <scheme val="minor"/>
      </rPr>
      <t>crisis stabilization</t>
    </r>
    <r>
      <rPr>
        <sz val="11"/>
        <color theme="1"/>
        <rFont val="Calibri"/>
        <family val="2"/>
        <scheme val="minor"/>
      </rPr>
      <t xml:space="preserve"> and community reentry, as authorized by the Crisis Stabilization and Community Reentry Act of 2020 (Public Law 116–281):</t>
    </r>
  </si>
  <si>
    <r>
      <t>For activities authorized by the Violent Crime Control and Law Enforcement Act of 1994 (Public Law 103–322); the Omnibus Crime Control and Safe Streets Act of 1968 (‘‘the 1968 Act’’); the Violence Against Women and Department of Justice Reauthoriza_x0002_tion Act of 2005 (Public Law 109–162) (‘‘the 2005 Act’’); the American Law Enforcement Heroes Act of 2017 (Public Law 115–37); the Law Enforcement Mental Health and Wellness Act (Public Law 115–113) (‘‘</t>
    </r>
    <r>
      <rPr>
        <b/>
        <sz val="11"/>
        <color theme="1"/>
        <rFont val="Calibri"/>
        <family val="2"/>
        <scheme val="minor"/>
      </rPr>
      <t>the LEMHW Act</t>
    </r>
    <r>
      <rPr>
        <sz val="11"/>
        <color theme="1"/>
        <rFont val="Calibri"/>
        <family val="2"/>
        <scheme val="minor"/>
      </rPr>
      <t xml:space="preserve">’’); the SUPPORT for Patients and Communities Act (Public Law 115–271); and the Supporting and Treating </t>
    </r>
    <r>
      <rPr>
        <b/>
        <sz val="11"/>
        <color theme="1"/>
        <rFont val="Calibri"/>
        <family val="2"/>
        <scheme val="minor"/>
      </rPr>
      <t>Officers In Crisis Act</t>
    </r>
    <r>
      <rPr>
        <sz val="11"/>
        <color theme="1"/>
        <rFont val="Calibri"/>
        <family val="2"/>
        <scheme val="minor"/>
      </rPr>
      <t xml:space="preserve"> of 2019 (Public Law 116–32) (‘‘</t>
    </r>
    <r>
      <rPr>
        <b/>
        <sz val="11"/>
        <color theme="1"/>
        <rFont val="Calibri"/>
        <family val="2"/>
        <scheme val="minor"/>
      </rPr>
      <t>the STOIC Act</t>
    </r>
    <r>
      <rPr>
        <sz val="11"/>
        <color theme="1"/>
        <rFont val="Calibri"/>
        <family val="2"/>
        <scheme val="minor"/>
      </rPr>
      <t>’’), $662,880,000, to remain available until expended: Provided, That any balances made available through prior year deobligations shall only be available in accordance with section 505 of this Act: Provided further,</t>
    </r>
  </si>
  <si>
    <r>
      <t xml:space="preserve">That of the funds made available under this heading for subpart I of part B of title XIX of the PHS Act, at least 5 percent shall be available to support </t>
    </r>
    <r>
      <rPr>
        <b/>
        <sz val="11"/>
        <color theme="1"/>
        <rFont val="Calibri"/>
        <family val="2"/>
        <scheme val="minor"/>
      </rPr>
      <t>evidence-based crisis systems</t>
    </r>
    <r>
      <rPr>
        <sz val="11"/>
        <color theme="1"/>
        <rFont val="Calibri"/>
        <family val="2"/>
        <scheme val="minor"/>
      </rPr>
      <t>: Provided further,</t>
    </r>
  </si>
  <si>
    <r>
      <t xml:space="preserve">Subtitle A—Mental Health and </t>
    </r>
    <r>
      <rPr>
        <b/>
        <sz val="11"/>
        <color theme="1"/>
        <rFont val="Calibri"/>
        <family val="2"/>
        <scheme val="minor"/>
      </rPr>
      <t>Crisis</t>
    </r>
    <r>
      <rPr>
        <sz val="11"/>
        <color theme="1"/>
        <rFont val="Calibri"/>
        <family val="2"/>
        <scheme val="minor"/>
      </rPr>
      <t xml:space="preserve"> Care Needs 
CHAPTER 1—</t>
    </r>
    <r>
      <rPr>
        <b/>
        <sz val="11"/>
        <color theme="1"/>
        <rFont val="Calibri"/>
        <family val="2"/>
        <scheme val="minor"/>
      </rPr>
      <t>CRISIS</t>
    </r>
    <r>
      <rPr>
        <sz val="11"/>
        <color theme="1"/>
        <rFont val="Calibri"/>
        <family val="2"/>
        <scheme val="minor"/>
      </rPr>
      <t xml:space="preserve"> CARE SERVICES AND </t>
    </r>
    <r>
      <rPr>
        <b/>
        <sz val="11"/>
        <color theme="1"/>
        <rFont val="Calibri"/>
        <family val="2"/>
        <scheme val="minor"/>
      </rPr>
      <t>9–8–8</t>
    </r>
    <r>
      <rPr>
        <sz val="11"/>
        <color theme="1"/>
        <rFont val="Calibri"/>
        <family val="2"/>
        <scheme val="minor"/>
      </rPr>
      <t xml:space="preserve"> IMPLEMENTATION
SEC. 1101. BEHAVIORAL HEALTH CRISIS COORDINATING OFFICE. 
SEC. 1102. CRISIS RESPONSE CONTINUUM OF CARE. 
SEC. 1103. SUICIDE PREVENTION </t>
    </r>
    <r>
      <rPr>
        <b/>
        <sz val="11"/>
        <color theme="1"/>
        <rFont val="Calibri"/>
        <family val="2"/>
        <scheme val="minor"/>
      </rPr>
      <t>LIFELINE</t>
    </r>
    <r>
      <rPr>
        <sz val="11"/>
        <color theme="1"/>
        <rFont val="Calibri"/>
        <family val="2"/>
        <scheme val="minor"/>
      </rPr>
      <t xml:space="preserve"> IMPROVEMENT</t>
    </r>
  </si>
  <si>
    <r>
      <t>SEC. 4123. IMPROVING</t>
    </r>
    <r>
      <rPr>
        <b/>
        <sz val="11"/>
        <color theme="1"/>
        <rFont val="Calibri"/>
        <family val="2"/>
        <scheme val="minor"/>
      </rPr>
      <t xml:space="preserve"> MOBILE CRISIS</t>
    </r>
    <r>
      <rPr>
        <sz val="11"/>
        <color theme="1"/>
        <rFont val="Calibri"/>
        <family val="2"/>
        <scheme val="minor"/>
      </rPr>
      <t xml:space="preserve"> CARE IN MEDICARE.</t>
    </r>
  </si>
  <si>
    <r>
      <t xml:space="preserve">SEC. 5124. SUPPORTING ACCESS TO A CONTINUUM OF </t>
    </r>
    <r>
      <rPr>
        <b/>
        <sz val="11"/>
        <color theme="1"/>
        <rFont val="Calibri"/>
        <family val="2"/>
        <scheme val="minor"/>
      </rPr>
      <t>CRISIS RESPONSE SERVICES</t>
    </r>
    <r>
      <rPr>
        <sz val="11"/>
        <color theme="1"/>
        <rFont val="Calibri"/>
        <family val="2"/>
        <scheme val="minor"/>
      </rPr>
      <t xml:space="preserve"> UNDER MEDICAID AND CHIP.</t>
    </r>
  </si>
  <si>
    <r>
      <t xml:space="preserve">That the amounts made available within this account for the Substance Abuse and </t>
    </r>
    <r>
      <rPr>
        <b/>
        <sz val="11"/>
        <color theme="1"/>
        <rFont val="Calibri"/>
        <family val="2"/>
        <scheme val="minor"/>
      </rPr>
      <t>Suicide Prevention Program</t>
    </r>
    <r>
      <rPr>
        <sz val="11"/>
        <color theme="1"/>
        <rFont val="Calibri"/>
        <family val="2"/>
        <scheme val="minor"/>
      </rPr>
      <t xml:space="preserve">, for Opioid Prevention, Treatment and Recovery Services, for the Domestic Violence Prevention Program, for the </t>
    </r>
    <r>
      <rPr>
        <b/>
        <sz val="11"/>
        <color theme="1"/>
        <rFont val="Calibri"/>
        <family val="2"/>
        <scheme val="minor"/>
      </rPr>
      <t>Zero Suicide Initiative</t>
    </r>
    <r>
      <rPr>
        <sz val="11"/>
        <color theme="1"/>
        <rFont val="Calibri"/>
        <family val="2"/>
        <scheme val="minor"/>
      </rPr>
      <t>, for the housing subsidy authority for civilian employees, for Aftercare Pilot Programs at Youth Regional Treatment Centers, for trans_x0002_formation and modernization costs of the Indian Health Service Electronic Health Record system, for national quality and oversight activities, to improve collections from public and private insurance at Indian Health Service and tribally operated facilities, for an initiative to treat or reduce the transmission of HIV and HCV, for a maternal health initiative, for the Telebehaviorial Health Center of Excellence, for Alzheimer’s grants, for Village Built Clinics, for a produce prescription pilot, and for accreditation emer_x0002_gencies shall be allocated at the discretion of the Director of the Indian Health Service and shall remain available until expended: Provided further,</t>
    </r>
  </si>
  <si>
    <t>Indian Health Service</t>
  </si>
  <si>
    <r>
      <t xml:space="preserve">$770,805,000 for the Edward Byrne Memorial Justice Assistance Grant program as authorized by subpart 1 of part E of title I of the 1968 Act (except that section 1001(c), and the special rules for Puerto Rico under section 505(g), of title I of the 1968 Act shall not apply for purposes of this Act), of which, notwithstanding such subpart 1— 
(C) $10,000,000 is for a grant program for State and local law enforcement to provide </t>
    </r>
    <r>
      <rPr>
        <b/>
        <sz val="11"/>
        <color theme="1"/>
        <rFont val="Calibri"/>
        <family val="2"/>
        <scheme val="minor"/>
      </rPr>
      <t>officer training</t>
    </r>
    <r>
      <rPr>
        <sz val="11"/>
        <color theme="1"/>
        <rFont val="Calibri"/>
        <family val="2"/>
        <scheme val="minor"/>
      </rPr>
      <t xml:space="preserve"> on responding to individuals with </t>
    </r>
    <r>
      <rPr>
        <b/>
        <sz val="11"/>
        <color theme="1"/>
        <rFont val="Calibri"/>
        <family val="2"/>
        <scheme val="minor"/>
      </rPr>
      <t>mental illness</t>
    </r>
    <r>
      <rPr>
        <sz val="11"/>
        <color theme="1"/>
        <rFont val="Calibri"/>
        <family val="2"/>
        <scheme val="minor"/>
      </rPr>
      <t xml:space="preserve"> or disabilities;</t>
    </r>
  </si>
  <si>
    <r>
      <t xml:space="preserve"> $10,000,000 is for a grant program for</t>
    </r>
    <r>
      <rPr>
        <b/>
        <sz val="11"/>
        <color theme="1"/>
        <rFont val="Calibri"/>
        <family val="2"/>
        <scheme val="minor"/>
      </rPr>
      <t xml:space="preserve"> crisis stabilization</t>
    </r>
    <r>
      <rPr>
        <sz val="11"/>
        <color theme="1"/>
        <rFont val="Calibri"/>
        <family val="2"/>
        <scheme val="minor"/>
      </rPr>
      <t xml:space="preserve"> and community reentry, as authorized by the </t>
    </r>
    <r>
      <rPr>
        <b/>
        <sz val="11"/>
        <color theme="1"/>
        <rFont val="Calibri"/>
        <family val="2"/>
        <scheme val="minor"/>
      </rPr>
      <t>Crisis Stabilization</t>
    </r>
    <r>
      <rPr>
        <sz val="11"/>
        <color theme="1"/>
        <rFont val="Calibri"/>
        <family val="2"/>
        <scheme val="minor"/>
      </rPr>
      <t xml:space="preserve"> and Community Reentry Act of 2020 (Public Law 116–281).</t>
    </r>
  </si>
  <si>
    <t>Community Reentry Act of 2020 (Public Law 116–281): https://www.congress.gov/116/plaws/publ281/PLAW-116publ281.pdf</t>
  </si>
  <si>
    <r>
      <t>That of the funds made available under this heading for subpart I of part B of title XIX of the PHS Act, at lea</t>
    </r>
    <r>
      <rPr>
        <sz val="11"/>
        <rFont val="Calibri"/>
        <family val="2"/>
        <scheme val="minor"/>
      </rPr>
      <t>st 5%</t>
    </r>
    <r>
      <rPr>
        <sz val="11"/>
        <color theme="1"/>
        <rFont val="Calibri"/>
        <family val="2"/>
        <scheme val="minor"/>
      </rPr>
      <t xml:space="preserve"> shall be available to support </t>
    </r>
    <r>
      <rPr>
        <b/>
        <sz val="11"/>
        <color theme="1"/>
        <rFont val="Calibri"/>
        <family val="2"/>
        <scheme val="minor"/>
      </rPr>
      <t>evidence-based crisis systems</t>
    </r>
    <r>
      <rPr>
        <sz val="11"/>
        <color theme="1"/>
        <rFont val="Calibri"/>
        <family val="2"/>
        <scheme val="minor"/>
      </rPr>
      <t>: Provided further</t>
    </r>
  </si>
  <si>
    <r>
      <t xml:space="preserve">Veterans Affairs -- </t>
    </r>
    <r>
      <rPr>
        <b/>
        <sz val="11"/>
        <color theme="1"/>
        <rFont val="Calibri"/>
        <family val="2"/>
        <scheme val="minor"/>
      </rPr>
      <t xml:space="preserve">suicide hotline </t>
    </r>
    <r>
      <rPr>
        <sz val="11"/>
        <color theme="1"/>
        <rFont val="Calibri"/>
        <family val="2"/>
        <scheme val="minor"/>
      </rPr>
      <t>and</t>
    </r>
    <r>
      <rPr>
        <b/>
        <sz val="11"/>
        <color theme="1"/>
        <rFont val="Calibri"/>
        <family val="2"/>
        <scheme val="minor"/>
      </rPr>
      <t xml:space="preserve"> mental health</t>
    </r>
  </si>
  <si>
    <r>
      <t xml:space="preserve">$10,000,000 is for a grant program for State and local law enforcement to provide officer training on responding to individuals with </t>
    </r>
    <r>
      <rPr>
        <b/>
        <sz val="11"/>
        <color theme="1"/>
        <rFont val="Calibri"/>
        <family val="2"/>
        <scheme val="minor"/>
      </rPr>
      <t>mental illness</t>
    </r>
    <r>
      <rPr>
        <sz val="11"/>
        <color theme="1"/>
        <rFont val="Calibri"/>
        <family val="2"/>
        <scheme val="minor"/>
      </rPr>
      <t xml:space="preserve"> or disabilities.</t>
    </r>
  </si>
  <si>
    <r>
      <t xml:space="preserve">$2,500,000 is for an academic based training initiative to improve police-based responses to people with </t>
    </r>
    <r>
      <rPr>
        <b/>
        <sz val="11"/>
        <color theme="1"/>
        <rFont val="Calibri"/>
        <family val="2"/>
        <scheme val="minor"/>
      </rPr>
      <t>mental illness</t>
    </r>
    <r>
      <rPr>
        <sz val="11"/>
        <color theme="1"/>
        <rFont val="Calibri"/>
        <family val="2"/>
        <scheme val="minor"/>
      </rPr>
      <t xml:space="preserve"> or developmental disabilities</t>
    </r>
  </si>
  <si>
    <t>506, 1043-1046</t>
  </si>
  <si>
    <t>1449-1450, 1192-1193</t>
  </si>
  <si>
    <r>
      <t xml:space="preserve">The budget proposes an historic investment in the </t>
    </r>
    <r>
      <rPr>
        <b/>
        <sz val="11"/>
        <color theme="1"/>
        <rFont val="Calibri"/>
        <family val="2"/>
        <scheme val="minor"/>
      </rPr>
      <t>988 program</t>
    </r>
    <r>
      <rPr>
        <sz val="11"/>
        <color theme="1"/>
        <rFont val="Calibri"/>
        <family val="2"/>
        <scheme val="minor"/>
      </rPr>
      <t xml:space="preserve"> to ensure there is sufficient funding to support call center response. This funding will consolidate and support the</t>
    </r>
    <r>
      <rPr>
        <b/>
        <sz val="11"/>
        <color theme="1"/>
        <rFont val="Calibri"/>
        <family val="2"/>
        <scheme val="minor"/>
      </rPr>
      <t xml:space="preserve"> Lifeline infrastructure</t>
    </r>
    <r>
      <rPr>
        <sz val="11"/>
        <color theme="1"/>
        <rFont val="Calibri"/>
        <family val="2"/>
        <scheme val="minor"/>
      </rPr>
      <t xml:space="preserve"> including national back-up services; align with </t>
    </r>
    <r>
      <rPr>
        <b/>
        <sz val="11"/>
        <color theme="1"/>
        <rFont val="Calibri"/>
        <family val="2"/>
        <scheme val="minor"/>
      </rPr>
      <t>expansion of local crisis capacity across the continuum of care</t>
    </r>
    <r>
      <rPr>
        <sz val="11"/>
        <color theme="1"/>
        <rFont val="Calibri"/>
        <family val="2"/>
        <scheme val="minor"/>
      </rPr>
      <t>; promote ongoing federal direction and leadership through coordination, standards setting, technical assistance and evaluation; and facilitate partner engagement, audience research, content and strategy development to ensure that there is public awareness of the health benefits of 988, particularly for populations at high risk of suicide.</t>
    </r>
  </si>
  <si>
    <r>
      <t xml:space="preserve">The MHBG budget request increases the </t>
    </r>
    <r>
      <rPr>
        <b/>
        <sz val="11"/>
        <color theme="1"/>
        <rFont val="Calibri"/>
        <family val="2"/>
        <scheme val="minor"/>
      </rPr>
      <t>set-aside for crisis care</t>
    </r>
    <r>
      <rPr>
        <sz val="11"/>
        <color theme="1"/>
        <rFont val="Calibri"/>
        <family val="2"/>
        <scheme val="minor"/>
      </rPr>
      <t xml:space="preserve"> from 5 percent to </t>
    </r>
    <r>
      <rPr>
        <b/>
        <sz val="11"/>
        <color theme="1"/>
        <rFont val="Calibri"/>
        <family val="2"/>
        <scheme val="minor"/>
      </rPr>
      <t>10 percent</t>
    </r>
    <r>
      <rPr>
        <sz val="11"/>
        <color theme="1"/>
        <rFont val="Calibri"/>
        <family val="2"/>
        <scheme val="minor"/>
      </rPr>
      <t>. This increase will direct funding to support state efforts to build and expand much needed</t>
    </r>
    <r>
      <rPr>
        <b/>
        <sz val="11"/>
        <color theme="1"/>
        <rFont val="Calibri"/>
        <family val="2"/>
        <scheme val="minor"/>
      </rPr>
      <t xml:space="preserve"> evidence-based crisis systems</t>
    </r>
    <r>
      <rPr>
        <sz val="11"/>
        <color theme="1"/>
        <rFont val="Calibri"/>
        <family val="2"/>
        <scheme val="minor"/>
      </rPr>
      <t xml:space="preserve"> to address the needs of individuals in mental health crisis in a high quality, expeditious manner. Further development of these evidence-based crisis systems will promote </t>
    </r>
    <r>
      <rPr>
        <b/>
        <sz val="11"/>
        <color theme="1"/>
        <rFont val="Calibri"/>
        <family val="2"/>
        <scheme val="minor"/>
      </rPr>
      <t xml:space="preserve">24/7 access to well-trained mental health professionals </t>
    </r>
    <r>
      <rPr>
        <sz val="11"/>
        <color theme="1"/>
        <rFont val="Calibri"/>
        <family val="2"/>
        <scheme val="minor"/>
      </rPr>
      <t xml:space="preserve">in the time of acute mental health crisis. The set-aside will fund some or all of a set of </t>
    </r>
    <r>
      <rPr>
        <b/>
        <sz val="11"/>
        <color theme="1"/>
        <rFont val="Calibri"/>
        <family val="2"/>
        <scheme val="minor"/>
      </rPr>
      <t>core crisis care elements</t>
    </r>
    <r>
      <rPr>
        <sz val="11"/>
        <color theme="1"/>
        <rFont val="Calibri"/>
        <family val="2"/>
        <scheme val="minor"/>
      </rPr>
      <t xml:space="preserve"> including centrally deployed 24/7 mobile crisis units, short-term residential crisis stabilization beds, evidence-based protocols for delivering services to individuals with suicide risk, and regional or State-wide crisis call centers coordinating in real time.</t>
    </r>
  </si>
  <si>
    <t>Funding FY</t>
  </si>
  <si>
    <t>Award (Issue) FY</t>
  </si>
  <si>
    <t>Award Mechanism</t>
  </si>
  <si>
    <t>Award Title</t>
  </si>
  <si>
    <t>Category</t>
  </si>
  <si>
    <t>Award Number</t>
  </si>
  <si>
    <t>Recipient</t>
  </si>
  <si>
    <t>City or Zip Code</t>
  </si>
  <si>
    <t>State</t>
  </si>
  <si>
    <t>Amount</t>
  </si>
  <si>
    <t>CFDA</t>
  </si>
  <si>
    <t>NOFO or Opportunity ID</t>
  </si>
  <si>
    <t>Notes</t>
  </si>
  <si>
    <t>Community-Based Mobile Crisis Intervention Services</t>
  </si>
  <si>
    <t>Community-Based Mobile Crisis Center (CBMCC) Planning Grant</t>
  </si>
  <si>
    <t>Mobile Crisis</t>
  </si>
  <si>
    <t>2I2CMS331806</t>
  </si>
  <si>
    <t>ALABAMA MEDICAID AGENCY</t>
  </si>
  <si>
    <t>AL</t>
  </si>
  <si>
    <t>Unknown</t>
  </si>
  <si>
    <t>California Mobile Crisis Capacity Building.</t>
  </si>
  <si>
    <t>2I2CMS331819</t>
  </si>
  <si>
    <t>Health Care Services, California Department Of</t>
  </si>
  <si>
    <t>CA</t>
  </si>
  <si>
    <t>Crisis Response Services Expansion Grant</t>
  </si>
  <si>
    <t>2I2CMS331818</t>
  </si>
  <si>
    <t>Health Care Policy &amp; Financing, Colorado Department Of</t>
  </si>
  <si>
    <t>CO</t>
  </si>
  <si>
    <t>Section 9813 Delaware State Planning Grant for Qualifying Community-Based Mobile Crisis Intervention Services</t>
  </si>
  <si>
    <t>2I2CMS331814</t>
  </si>
  <si>
    <t>HEALTH AND SOCIAL SERVICES, DELAWARE DEPT OF</t>
  </si>
  <si>
    <t>DE</t>
  </si>
  <si>
    <t>Mobile Crisis Intervention Services</t>
  </si>
  <si>
    <t>2I2CMS331829</t>
  </si>
  <si>
    <t>Health &amp; Family Services, Kentucky Cabinet For</t>
  </si>
  <si>
    <t>KY</t>
  </si>
  <si>
    <t>American Rescue Plan Act (ARP) of 2021: Section 9813 State Planning Grants for Qualifying Community-Based Mobile Crisis Intervention Services</t>
  </si>
  <si>
    <t>2I2CMS331813</t>
  </si>
  <si>
    <t>HEALTH AND HUMAN SERVICES, MASSACHUSETTS EXECUTIVE OFFICE OF</t>
  </si>
  <si>
    <t>MA</t>
  </si>
  <si>
    <t>Maryland Behavioral Health Crisis System: Building an Innovative, Comprehensive, and Sustainable Infrastructure</t>
  </si>
  <si>
    <t>2I2CMS331808</t>
  </si>
  <si>
    <t>HEALTH, MARYLAND DEPARTMENT OF</t>
  </si>
  <si>
    <t>MD</t>
  </si>
  <si>
    <t>State Planning Grants for Qualifying Community-Based Mobile Crisis Intervention Services</t>
  </si>
  <si>
    <t>2I2CMS331823</t>
  </si>
  <si>
    <t>Health And Human Services, Maine Department Of</t>
  </si>
  <si>
    <t>ME</t>
  </si>
  <si>
    <t>Missouri's Mobile Crisis Planning Grant</t>
  </si>
  <si>
    <t>2I2CMS331817</t>
  </si>
  <si>
    <t>SOCIAL SERVICES, MISSOURI DEPARTMENT OF</t>
  </si>
  <si>
    <t>MO</t>
  </si>
  <si>
    <t>MT ARP Community-Based Mobile Crisis 2021</t>
  </si>
  <si>
    <t>2I2CMS331810</t>
  </si>
  <si>
    <t>PUBLIC HEALTH AND HUMAN SERVICES, MONTANA DEPARTMENT OF</t>
  </si>
  <si>
    <t>MT</t>
  </si>
  <si>
    <t>North Carolina Planning Grants for  Qualifying Community-Based Mobile Crisis Intervention Services</t>
  </si>
  <si>
    <t>2I2CMS331816</t>
  </si>
  <si>
    <t>Health &amp; Human Services, North Carolina Department Of</t>
  </si>
  <si>
    <t>NC</t>
  </si>
  <si>
    <t>MCIS is a critical need in the behavioral health system of care in NM given the high rates of behavioral health issues and associated mortality.  We will develop a plan for MCRT in rural and frontier.</t>
  </si>
  <si>
    <t>2I2CMS331824</t>
  </si>
  <si>
    <t>Human Services, New Mexico Department Of</t>
  </si>
  <si>
    <t>NM</t>
  </si>
  <si>
    <t>2I2CMS331809</t>
  </si>
  <si>
    <t>Nevada Department Of Health And Human Services</t>
  </si>
  <si>
    <t>NV</t>
  </si>
  <si>
    <t>American Rescue Plan Act (ARP) of 2021: Section 9813 State Planning Grants forQualifying Community-Based Mobile Crisis Intervention Services</t>
  </si>
  <si>
    <t>2I2CMS331820</t>
  </si>
  <si>
    <t>Oklahoma Health Care Authority</t>
  </si>
  <si>
    <t>OK</t>
  </si>
  <si>
    <t>OHA Community Based Mobile Crisis Intervention Grant</t>
  </si>
  <si>
    <t>2I2CMS331821</t>
  </si>
  <si>
    <t>OREGON HEALTH AUTHORITY DIRECTORS OFFICE FINANCIAL SERVICES</t>
  </si>
  <si>
    <t>OR</t>
  </si>
  <si>
    <t>2I2CMS331805</t>
  </si>
  <si>
    <t>Human Services, Pennsylvania Department Of</t>
  </si>
  <si>
    <t>PA</t>
  </si>
  <si>
    <t>Utah Community-Based Mobile Crisis Intervention Services Grant</t>
  </si>
  <si>
    <t>2I2CMS331811</t>
  </si>
  <si>
    <t>DEPARTMENT OF HEALTH UTAH</t>
  </si>
  <si>
    <t>UT</t>
  </si>
  <si>
    <t>2I2CMS331822</t>
  </si>
  <si>
    <t>Human Services, Vermont Agency Of</t>
  </si>
  <si>
    <t>VT</t>
  </si>
  <si>
    <t>Wisconsin Planning Grant for Qualifying Community-Based Mobile Crisis Intervention Services</t>
  </si>
  <si>
    <t>2I2CMS331807</t>
  </si>
  <si>
    <t>HEALTH SERVICES, WISCONSIN DEPARTMENT OF</t>
  </si>
  <si>
    <t>WI</t>
  </si>
  <si>
    <t>American Rescue Plan ACT (ARP) of 2021: Section 9813 State Planning Grants for Qualifying Community-Based Mobile Crisis Intervention Services</t>
  </si>
  <si>
    <t>2I2CMS331812</t>
  </si>
  <si>
    <t>Health And Human Resources, West Virginia Department Of</t>
  </si>
  <si>
    <t>WV</t>
  </si>
  <si>
    <t>DOJ</t>
  </si>
  <si>
    <t>Community Policing Development (CPD) Program Awards</t>
  </si>
  <si>
    <t>Crisis Intervention Teams – Implementation of CIT</t>
  </si>
  <si>
    <t>Juneau, City and Borough of</t>
  </si>
  <si>
    <t>AK</t>
  </si>
  <si>
    <t>COPS</t>
  </si>
  <si>
    <t xml:space="preserve">Implementing Crisis Intervention Teams </t>
  </si>
  <si>
    <t xml:space="preserve">Anchorage, Municipality of (Inc.) </t>
  </si>
  <si>
    <t>Collaborative Crisis Response and Intervention Training Program</t>
  </si>
  <si>
    <t>BJA FY 22 Collaborative Crisis Response and Intervention Training Program</t>
  </si>
  <si>
    <t>15PBJA-22-GG-03576-NTCP</t>
  </si>
  <si>
    <t>CITY OF MONTGOMERY</t>
  </si>
  <si>
    <t>MONTGOMERY</t>
  </si>
  <si>
    <t>O-BJA-2022-171099</t>
  </si>
  <si>
    <t>BJA FY 21 Collaborative Crisis Response Training Program</t>
  </si>
  <si>
    <t>15PBJA-21-GG-03929-NTCP</t>
  </si>
  <si>
    <t>CITY OF TUSCALOOSA</t>
  </si>
  <si>
    <t>TUSCALOOSA</t>
  </si>
  <si>
    <t>O-BJA-2021-21003</t>
  </si>
  <si>
    <t>15PBJA-21-GG-03936-NTCP</t>
  </si>
  <si>
    <t>JEFFERSON COUNTY, ALABAMA</t>
  </si>
  <si>
    <t>BIRMINGHAM</t>
  </si>
  <si>
    <t>15PBJA-21-GG-03934-NTCP</t>
  </si>
  <si>
    <t>CITY OF MOBILE</t>
  </si>
  <si>
    <t>MOBILE</t>
  </si>
  <si>
    <t>15PBJA-21-GG-03939-NTCP</t>
  </si>
  <si>
    <t>TARRANT INC, CITY OF</t>
  </si>
  <si>
    <t>TARRANT</t>
  </si>
  <si>
    <t xml:space="preserve">Crisis Intervention Teams – Implementation of CIT </t>
  </si>
  <si>
    <t>Fayetteville, City of</t>
  </si>
  <si>
    <t>AR</t>
  </si>
  <si>
    <t xml:space="preserve">Springdale, City of </t>
  </si>
  <si>
    <t>BJA FY 21 Connect and Protect: Law Enforcement Behavioral Health Responses</t>
  </si>
  <si>
    <t>15PBJA-21-GG-04306-MENT</t>
  </si>
  <si>
    <t>CITY OF CONWAY</t>
  </si>
  <si>
    <t>CONWAY</t>
  </si>
  <si>
    <t>O-BJA-2021-21001</t>
  </si>
  <si>
    <t>15PBJA-21-GG-04304-NTCP</t>
  </si>
  <si>
    <t>CRAIGHEAD COUNTY</t>
  </si>
  <si>
    <t>JONESBORO</t>
  </si>
  <si>
    <t>15PBJA-22-GG-03589-NTCP</t>
  </si>
  <si>
    <t>PIMA COUNTY</t>
  </si>
  <si>
    <t>TUCSON</t>
  </si>
  <si>
    <t>AZ</t>
  </si>
  <si>
    <t xml:space="preserve">Pima County </t>
  </si>
  <si>
    <t>15PBJA-21-GG-04309-MENT</t>
  </si>
  <si>
    <t>CITY OF TUCSON</t>
  </si>
  <si>
    <t>15PBJA-21-GG-03927-NTCP</t>
  </si>
  <si>
    <t>CITY OF LOS ANGELES</t>
  </si>
  <si>
    <t>LOS ANGELES</t>
  </si>
  <si>
    <t xml:space="preserve">Madera, County of </t>
  </si>
  <si>
    <t xml:space="preserve">Anaheim, City of </t>
  </si>
  <si>
    <t xml:space="preserve">Nevada, County of </t>
  </si>
  <si>
    <t xml:space="preserve">Petaluma, City of </t>
  </si>
  <si>
    <t xml:space="preserve">Visalia, City of (Inc.) </t>
  </si>
  <si>
    <t xml:space="preserve">Vallejo, City of </t>
  </si>
  <si>
    <t xml:space="preserve">Gustine, City of (Inc.) </t>
  </si>
  <si>
    <t xml:space="preserve">Yurok Tribe </t>
  </si>
  <si>
    <t>15PBJA-21-GG-04292-MENT</t>
  </si>
  <si>
    <t>CITY OF ANAHEIM</t>
  </si>
  <si>
    <t>ANAHEIM</t>
  </si>
  <si>
    <t>15PBJA-21-GG-04317-MENT</t>
  </si>
  <si>
    <t>BJA FY 22 Connect and Protect: Law Enforcement Behavioral Health Responses</t>
  </si>
  <si>
    <t>15PBJA-22-GG-02996-MENT</t>
  </si>
  <si>
    <t>CHAFFEY COLLEGE COMMUNITY DISTRICT</t>
  </si>
  <si>
    <t>RANCHO CUCAMONGA</t>
  </si>
  <si>
    <t>O-BJA-2022-171076</t>
  </si>
  <si>
    <t>15PBJA-21-GG-03932-NTCP</t>
  </si>
  <si>
    <t>BOULDER, CITY OF (INC)</t>
  </si>
  <si>
    <t>BOULDER</t>
  </si>
  <si>
    <t>15PBJA-21-GG-04296-MENT</t>
  </si>
  <si>
    <t>PUBLIC SAFETY, COLORADO DEPARTMENT OF</t>
  </si>
  <si>
    <t>LAKEWOOD</t>
  </si>
  <si>
    <t>15PBJA-22-GG-03004-MENT</t>
  </si>
  <si>
    <t>CITY OF ALAMOSA</t>
  </si>
  <si>
    <t>ALAMOSA</t>
  </si>
  <si>
    <t>15PBJA-22-GG-03003-MENT</t>
  </si>
  <si>
    <t>WEST CENTRAL MENTAL HEALTH CENTER INC</t>
  </si>
  <si>
    <t>CANON CITY</t>
  </si>
  <si>
    <t xml:space="preserve">Stratford, Town of </t>
  </si>
  <si>
    <t>CT</t>
  </si>
  <si>
    <t>15PBJA-21-GG-04293-MENT</t>
  </si>
  <si>
    <t>CITY OF STAMFORD</t>
  </si>
  <si>
    <t>STAMFORD</t>
  </si>
  <si>
    <t>15PBJA-21-GG-04295-MENT</t>
  </si>
  <si>
    <t>EXECUTIVE OFFICE OF THE GOVERNOR OF DELAWARE</t>
  </si>
  <si>
    <t>WILMINGTON</t>
  </si>
  <si>
    <t xml:space="preserve">Alachua, County of </t>
  </si>
  <si>
    <t>FL</t>
  </si>
  <si>
    <t xml:space="preserve">Jacksonville, City of </t>
  </si>
  <si>
    <t xml:space="preserve">Broward, County of </t>
  </si>
  <si>
    <t xml:space="preserve">Tallahassee, City of </t>
  </si>
  <si>
    <t xml:space="preserve">Tampa, City of </t>
  </si>
  <si>
    <t>15PBJA-21-GG-04320-NTCP</t>
  </si>
  <si>
    <t>CHARLOTTE, COUNTY OF</t>
  </si>
  <si>
    <t>PUNTA GORDA</t>
  </si>
  <si>
    <t>15PBJA-21-GG-04303-MENT</t>
  </si>
  <si>
    <t>CITY OF MIAMI</t>
  </si>
  <si>
    <t>MIAMI</t>
  </si>
  <si>
    <t>15PBJA-21-GG-04322-MENT</t>
  </si>
  <si>
    <t>SUMTER, COUNTY OF</t>
  </si>
  <si>
    <t>WILDWOOD</t>
  </si>
  <si>
    <t>15PBJA-21-GG-04328-MENT</t>
  </si>
  <si>
    <t>PASCO COUNTY BOARD OF COUNTY COMMISSIONERS</t>
  </si>
  <si>
    <t>NEW PORT RICHEY</t>
  </si>
  <si>
    <t>15PBJA-22-GG-02992-MENT</t>
  </si>
  <si>
    <t>COUNTY OF ESCAMBIA</t>
  </si>
  <si>
    <t>PENSACOLA</t>
  </si>
  <si>
    <t>15PBJA-22-GG-03015-MENT</t>
  </si>
  <si>
    <t>UNIVERSITY OF FLORIDA</t>
  </si>
  <si>
    <t>GAINESVILLE</t>
  </si>
  <si>
    <t>15PBJA-22-GG-02994-MENT</t>
  </si>
  <si>
    <t>CITY OF TAMPA</t>
  </si>
  <si>
    <t>TAMPA</t>
  </si>
  <si>
    <t>BJA FY 2022 Improving Adult and Juvenile Crisis Stabilization and Community Reentry Program</t>
  </si>
  <si>
    <t>15PBJA-22-GK-04898-CSCR</t>
  </si>
  <si>
    <t>COUNTY OF PALM BEACH</t>
  </si>
  <si>
    <t>WEST PALM BEACH</t>
  </si>
  <si>
    <t>O-BJA-2022-171361</t>
  </si>
  <si>
    <t xml:space="preserve">Conyers, City of </t>
  </si>
  <si>
    <t>GA</t>
  </si>
  <si>
    <t xml:space="preserve">Marietta, City of </t>
  </si>
  <si>
    <t xml:space="preserve">University of West Georgia </t>
  </si>
  <si>
    <t>15PBJA-21-GG-04331-MENT</t>
  </si>
  <si>
    <t>HIGHLAND RIVERS COMMUNITY SERVICE BOARD</t>
  </si>
  <si>
    <t>DALTON</t>
  </si>
  <si>
    <t>15PBJA-21-GG-04294-MENT</t>
  </si>
  <si>
    <t>CITY OF CARROLLTON</t>
  </si>
  <si>
    <t>CARROLLTON</t>
  </si>
  <si>
    <t>15PBJA-22-GG-03005-MENT</t>
  </si>
  <si>
    <t>ROCKDALE COUNTY OF ADMINISTRATIVE</t>
  </si>
  <si>
    <t>CONYERS</t>
  </si>
  <si>
    <t>15PBJA-22-GK-04895-CSCR</t>
  </si>
  <si>
    <t>THE NATIONAL INCARCERATION ASSOCIATION INC</t>
  </si>
  <si>
    <t>ALPHARETTA</t>
  </si>
  <si>
    <t xml:space="preserve">Marshalltown, City of </t>
  </si>
  <si>
    <t>IA</t>
  </si>
  <si>
    <t xml:space="preserve">Arlington Heights, Village of </t>
  </si>
  <si>
    <t>IL</t>
  </si>
  <si>
    <t xml:space="preserve">Aurora, City of </t>
  </si>
  <si>
    <t>15PBJA-21-GG-04307-MENT</t>
  </si>
  <si>
    <t>BOONE, COUNTY OF</t>
  </si>
  <si>
    <t>BELVIDERE</t>
  </si>
  <si>
    <t>15PBJA-21-GG-04302-NTCP</t>
  </si>
  <si>
    <t>CITY OF JOLIET</t>
  </si>
  <si>
    <t>JOLIET</t>
  </si>
  <si>
    <t>15PBJA-21-GG-04324-NTCP</t>
  </si>
  <si>
    <t>SPRINGFIELD, CITY OF</t>
  </si>
  <si>
    <t>SPRINGFIELD</t>
  </si>
  <si>
    <t>15PBJA-21-GG-04315-MENT</t>
  </si>
  <si>
    <t>CITY OF CHICAGO</t>
  </si>
  <si>
    <t>CHICAGO</t>
  </si>
  <si>
    <t>15PBJA-22-GK-04896-CSCR</t>
  </si>
  <si>
    <t>NEW AGE SERVICES CORP</t>
  </si>
  <si>
    <t xml:space="preserve">Huntington, City of </t>
  </si>
  <si>
    <t>IN</t>
  </si>
  <si>
    <t xml:space="preserve">Johnson, County of </t>
  </si>
  <si>
    <t>KS</t>
  </si>
  <si>
    <t xml:space="preserve">Overland Park, City of </t>
  </si>
  <si>
    <t xml:space="preserve">Olathe, City of </t>
  </si>
  <si>
    <t>15PBJA-22-GK-04897-CSCR</t>
  </si>
  <si>
    <t>LABOR, KENTUCKY DEPARTMENT OF CABINET</t>
  </si>
  <si>
    <t>HAZARD</t>
  </si>
  <si>
    <t xml:space="preserve">Lafayette Parish Sheriff's Office </t>
  </si>
  <si>
    <t>LA</t>
  </si>
  <si>
    <t>15PBJA-22-GG-03008-MENT</t>
  </si>
  <si>
    <t>CITY OF SHREVEPORT POLICE DEPARTMENT</t>
  </si>
  <si>
    <t>SHREVEPORT</t>
  </si>
  <si>
    <t>15PBJA-22-GG-02995-MENT</t>
  </si>
  <si>
    <t>NEW ORLEANS, CITY OF</t>
  </si>
  <si>
    <t>NEW ORLEANS</t>
  </si>
  <si>
    <t>15PBJA-22-GG-04918-CSCR</t>
  </si>
  <si>
    <t>CITY OF NEW ORLEANS</t>
  </si>
  <si>
    <t xml:space="preserve">Lawrence, City of </t>
  </si>
  <si>
    <t>15PBJA-21-GG-04330-MENT</t>
  </si>
  <si>
    <t>CITY OF BOSTON</t>
  </si>
  <si>
    <t>ROXBURY CROSSING</t>
  </si>
  <si>
    <t>15PBJA-22-GK-04894-CSCR</t>
  </si>
  <si>
    <t>ROCA INC</t>
  </si>
  <si>
    <t>CHELSEA</t>
  </si>
  <si>
    <t>15PBJA-21-GG-03938-NTCP</t>
  </si>
  <si>
    <t>CITY OF SALISBURY MARYLAND</t>
  </si>
  <si>
    <t>SALISBURY</t>
  </si>
  <si>
    <t xml:space="preserve">Hyattsville, City of </t>
  </si>
  <si>
    <t>15PBJA-21-GG-04343-MENT</t>
  </si>
  <si>
    <t>FREDERICK, CITY OF</t>
  </si>
  <si>
    <t>FREDERICK</t>
  </si>
  <si>
    <t>15PBJA-22-GK-04901-CSCR</t>
  </si>
  <si>
    <t>PUBLIC DEFENDER MARYLAND OFFICE OF</t>
  </si>
  <si>
    <t>BALTIMORE</t>
  </si>
  <si>
    <t>15PBJA-22-GG-03014-MENT</t>
  </si>
  <si>
    <t>CUMBERLAND, COUNTY OF</t>
  </si>
  <si>
    <t>PORTLAND</t>
  </si>
  <si>
    <t>15PBJA-22-GG-02997-MENT</t>
  </si>
  <si>
    <t>COUNTY OF KNOX</t>
  </si>
  <si>
    <t>ROCKLAND</t>
  </si>
  <si>
    <t>15PBJA-22-GG-03558-NTCP</t>
  </si>
  <si>
    <t>DEPARTMENT OF STATE POLICE MICHIGAN</t>
  </si>
  <si>
    <t>LANSING</t>
  </si>
  <si>
    <t>MI</t>
  </si>
  <si>
    <t>15PBJA-21-GG-03933-NTCP</t>
  </si>
  <si>
    <t>CITY OF NORTON SHORES</t>
  </si>
  <si>
    <t>NORTON SHORES</t>
  </si>
  <si>
    <t xml:space="preserve">Detroit, City of </t>
  </si>
  <si>
    <t>15PBJA-21-GG-04339-NTCP</t>
  </si>
  <si>
    <t>COUNTY OF OTTAWA</t>
  </si>
  <si>
    <t>WEST OLIVE</t>
  </si>
  <si>
    <t>15PBJA-21-GG-04333-MENT</t>
  </si>
  <si>
    <t>KALAMAZOO COMMUNITY MENTAL HEALTH AUTHORITY</t>
  </si>
  <si>
    <t>KALAMAZOO</t>
  </si>
  <si>
    <t>15PBJA-22-GG-02990-MENT</t>
  </si>
  <si>
    <t>BATTLE CREEK, CITY OF</t>
  </si>
  <si>
    <t>BATTLE CREEK</t>
  </si>
  <si>
    <t xml:space="preserve">Columbia Heights, City of </t>
  </si>
  <si>
    <t>MN</t>
  </si>
  <si>
    <t xml:space="preserve">Brooklyn Park, City of </t>
  </si>
  <si>
    <t>15PBJA-22-GG-02985-MENT</t>
  </si>
  <si>
    <t>HENNEPIN COUNTY</t>
  </si>
  <si>
    <t>MINNEAPOLIS</t>
  </si>
  <si>
    <t xml:space="preserve">Jefferson, County of </t>
  </si>
  <si>
    <t>15PBJA-21-GG-04337-MENT</t>
  </si>
  <si>
    <t>COMMUNITY COUNSELING CENTER</t>
  </si>
  <si>
    <t>CAPE GIRARDEAU</t>
  </si>
  <si>
    <t>15PBJA-22-GK-04899-CSCR</t>
  </si>
  <si>
    <t>CITY OF ST LOUIS, THE</t>
  </si>
  <si>
    <t>SAINT LOUIS</t>
  </si>
  <si>
    <t>15PBJA-21-GG-04299-MENT</t>
  </si>
  <si>
    <t>REGION 12 COMMISSION ON MENTAL HEALTH &amp; MENTAL RETARDATION</t>
  </si>
  <si>
    <t>HATTIESBURG</t>
  </si>
  <si>
    <t>MS</t>
  </si>
  <si>
    <t xml:space="preserve">Great Falls, City of </t>
  </si>
  <si>
    <t>15PBJA-22-GG-03593-NTCP</t>
  </si>
  <si>
    <t>CITY OF GREENSBORO</t>
  </si>
  <si>
    <t>GREENSBORO</t>
  </si>
  <si>
    <t xml:space="preserve">New Bern, City of </t>
  </si>
  <si>
    <t>15PBJA-21-GG-04297-MENT</t>
  </si>
  <si>
    <t>CITY OF DURHAM</t>
  </si>
  <si>
    <t>DURHAM</t>
  </si>
  <si>
    <t>15PBJA-21-GG-03930-NTCP</t>
  </si>
  <si>
    <t>LANCASTER, COUNTY OF</t>
  </si>
  <si>
    <t>LINCOLN</t>
  </si>
  <si>
    <t>NE</t>
  </si>
  <si>
    <t xml:space="preserve">Buffalo, County of </t>
  </si>
  <si>
    <t>15PBJA-21-GG-03931-NTCP</t>
  </si>
  <si>
    <t>CORRECTIONS, NEW JERSEY DEPARTMENT OF</t>
  </si>
  <si>
    <t>TRENTON</t>
  </si>
  <si>
    <t>NJ</t>
  </si>
  <si>
    <t>15PBJA-21-GG-04335-MENT</t>
  </si>
  <si>
    <t>TOWNSHIP OF WEST ORANGE</t>
  </si>
  <si>
    <t>WEST ORANGE</t>
  </si>
  <si>
    <t>15PBJA-21-GG-04345-NTCP</t>
  </si>
  <si>
    <t>CUMBERLAND, COUNTY OF (INC)</t>
  </si>
  <si>
    <t>BRIDGETON</t>
  </si>
  <si>
    <t>15PBJA-21-GG-04300-MENT</t>
  </si>
  <si>
    <t>RU SCHOOL OF OSTEOPATHIC MEDICINE</t>
  </si>
  <si>
    <t>STRATFORD</t>
  </si>
  <si>
    <t>15PBJA-22-GG-02991-MENT</t>
  </si>
  <si>
    <t>LAW &amp; PUBLIC SAFETY, NEW JERSEY DEPARTMENT OF</t>
  </si>
  <si>
    <t>15PBJA-22-GG-02999-MENT</t>
  </si>
  <si>
    <t>CITY OF PATERSON</t>
  </si>
  <si>
    <t>PATERSON</t>
  </si>
  <si>
    <t>15PBJA-22-GG-03013-MENT</t>
  </si>
  <si>
    <t>PERTH AMBOY, CITY OF INC</t>
  </si>
  <si>
    <t>PERTH AMBOY</t>
  </si>
  <si>
    <t>15PBJA-21-GG-03940-NTCP</t>
  </si>
  <si>
    <t>COUNTY OF DONA ANA</t>
  </si>
  <si>
    <t>LAS CRUCES</t>
  </si>
  <si>
    <t>15PBJA-21-GG-03928-NTCP</t>
  </si>
  <si>
    <t>COUNTY OF RIO ARRIBA</t>
  </si>
  <si>
    <t>ESPANOLA</t>
  </si>
  <si>
    <t>15PBJA-22-GG-03006-MENT</t>
  </si>
  <si>
    <t>FALLON PAIUTE SHOSHONE TRIBE</t>
  </si>
  <si>
    <t>FALLON</t>
  </si>
  <si>
    <t>15PBJA-21-GG-03926-NTCP</t>
  </si>
  <si>
    <t>SUFFOLK, COUNTY OF</t>
  </si>
  <si>
    <t>HAUPPAUGE</t>
  </si>
  <si>
    <t>NY</t>
  </si>
  <si>
    <t xml:space="preserve">Syracuse, City of </t>
  </si>
  <si>
    <t>15PBJA-21-GG-04311-MENT</t>
  </si>
  <si>
    <t>15PBJA-22-GG-03000-MENT</t>
  </si>
  <si>
    <t>ERIE, COUNTY OF</t>
  </si>
  <si>
    <t>BUFFALO</t>
  </si>
  <si>
    <t>15PBJA-22-GG-03009-MENT</t>
  </si>
  <si>
    <t>NEW YORK, CITY OF</t>
  </si>
  <si>
    <t>NEW YORK</t>
  </si>
  <si>
    <t xml:space="preserve">Union, County of </t>
  </si>
  <si>
    <t>OH</t>
  </si>
  <si>
    <t xml:space="preserve">Cleveland, City of </t>
  </si>
  <si>
    <t>15PBJA-22-GG-02998-MENT</t>
  </si>
  <si>
    <t>CLEVELAND STATE UNIVERSITY</t>
  </si>
  <si>
    <t>CLEVELAND</t>
  </si>
  <si>
    <t>15PBJA-22-GG-03001-MENT</t>
  </si>
  <si>
    <t>MONTGOMERY COUNTY</t>
  </si>
  <si>
    <t>DAYTON</t>
  </si>
  <si>
    <t>15PBJA-22-GG-04917-CSCR</t>
  </si>
  <si>
    <t>SCIOTO PAINT VALLEY</t>
  </si>
  <si>
    <t>CHILLICOTHE</t>
  </si>
  <si>
    <t xml:space="preserve">Shawnee, City of </t>
  </si>
  <si>
    <t>15PBJA-22-GG-02986-MENT</t>
  </si>
  <si>
    <t>CITY OF TULSA</t>
  </si>
  <si>
    <t>TULSA</t>
  </si>
  <si>
    <t xml:space="preserve">Tualatin, City of </t>
  </si>
  <si>
    <t xml:space="preserve">Clackamas, County of </t>
  </si>
  <si>
    <t xml:space="preserve">Lancaster, City of </t>
  </si>
  <si>
    <t>15PBJA-21-GG-04289-MENT</t>
  </si>
  <si>
    <t>MULTNOMAH, COUNTY OF</t>
  </si>
  <si>
    <t>15PBJA-22-GK-04902-CSCR</t>
  </si>
  <si>
    <t>COUNTY OF DOUGLAS</t>
  </si>
  <si>
    <t>ROSEBURG</t>
  </si>
  <si>
    <t>15PBJA-21-GG-03937-NTCP</t>
  </si>
  <si>
    <t>ALLEGHENY, COUNTY OF</t>
  </si>
  <si>
    <t>PITTSBURGH</t>
  </si>
  <si>
    <t xml:space="preserve">Bethlehem, City of </t>
  </si>
  <si>
    <t>15PBJA-22-GG-03002-MENT</t>
  </si>
  <si>
    <t>COUNTY OF SCHUYLKILL COURTHOUSE</t>
  </si>
  <si>
    <t>POTTSVILLE</t>
  </si>
  <si>
    <t>15PBJA-22-GG-03011-MENT</t>
  </si>
  <si>
    <t>PITTSBURGH, CITY OF</t>
  </si>
  <si>
    <t>15PBJA-22-GK-04900-CSCR</t>
  </si>
  <si>
    <t>PENNSYLVANIA DEPARTMENT OF CORRECTIONS</t>
  </si>
  <si>
    <t>MECHANICSBURG</t>
  </si>
  <si>
    <t>15PBJA-21-GG-03935-NTCP</t>
  </si>
  <si>
    <t>DEPARTMENT OF POLICE PUERTO RICO</t>
  </si>
  <si>
    <t>SAN JUAN</t>
  </si>
  <si>
    <t>PR</t>
  </si>
  <si>
    <t>15PBJA-22-GG-02987-MENT</t>
  </si>
  <si>
    <t>PROVIDENCE, CITY OF</t>
  </si>
  <si>
    <t>PROVIDENCE</t>
  </si>
  <si>
    <t>RI</t>
  </si>
  <si>
    <t>Narragansett Crisis Intervention Training Project</t>
  </si>
  <si>
    <t>Narragansett Police Department</t>
  </si>
  <si>
    <t>15PBJA-21-GG-04341-NTCP</t>
  </si>
  <si>
    <t>CHARLESTON, CITY OF</t>
  </si>
  <si>
    <t>CHARLESTON</t>
  </si>
  <si>
    <t>SC</t>
  </si>
  <si>
    <t>15PBJA-22-GG-03012-MENT</t>
  </si>
  <si>
    <t>CLEMSON UNIVERSITY</t>
  </si>
  <si>
    <t>CLEMSON</t>
  </si>
  <si>
    <t xml:space="preserve">Rapid City, City of </t>
  </si>
  <si>
    <t>SD</t>
  </si>
  <si>
    <t>15PBJA-21-GG-04326-NTCP</t>
  </si>
  <si>
    <t>CITY OF RAPID CITY</t>
  </si>
  <si>
    <t>RAPID CITY</t>
  </si>
  <si>
    <t>15PBJA-21-GG-03925-NTCP</t>
  </si>
  <si>
    <t>COUNTY OF MADISON</t>
  </si>
  <si>
    <t>JACKSON</t>
  </si>
  <si>
    <t>TN</t>
  </si>
  <si>
    <t>15PBJA-21-GG-04313-MENT</t>
  </si>
  <si>
    <t>FINANCE AND ADMINISTRATION, TENNESSEE DEPARTMENT OF</t>
  </si>
  <si>
    <t>NASHVILLE</t>
  </si>
  <si>
    <t>15PBJA-22-GG-03591-NTCP</t>
  </si>
  <si>
    <t>BEXAR COUNTY AUDITOR</t>
  </si>
  <si>
    <t>SAN ANTONIO</t>
  </si>
  <si>
    <t>TX</t>
  </si>
  <si>
    <t>15PBJA-22-GG-03570-NTCP</t>
  </si>
  <si>
    <t>TEXAS DEPARTMENT OF CRIMINAL JUSTICE</t>
  </si>
  <si>
    <t>HUNTSVILLE</t>
  </si>
  <si>
    <t xml:space="preserve">El Paso, County of </t>
  </si>
  <si>
    <t xml:space="preserve">Socorro, City of </t>
  </si>
  <si>
    <t xml:space="preserve">Austin Independent School District </t>
  </si>
  <si>
    <t xml:space="preserve">Dallas, City of </t>
  </si>
  <si>
    <t xml:space="preserve">North Richland Hills, City of </t>
  </si>
  <si>
    <t xml:space="preserve">Fort Bend, County of </t>
  </si>
  <si>
    <t xml:space="preserve">Montgomery, County of </t>
  </si>
  <si>
    <t>15PBJA-21-GG-04291-MENT</t>
  </si>
  <si>
    <t>TROPICAL TEXAS CENTER FOR MH-MR</t>
  </si>
  <si>
    <t>EDINBURG</t>
  </si>
  <si>
    <t>15PBJA-22-GG-02988-MENT</t>
  </si>
  <si>
    <t>15PBJA-22-GG-02989-MENT</t>
  </si>
  <si>
    <t>15PBJA-22-GG-03007-MENT</t>
  </si>
  <si>
    <t>15PBJA-22-GG-03583-NTCP</t>
  </si>
  <si>
    <t>UNIFIED POLICE DEPARTMENT OF GREATER SALT LAKE</t>
  </si>
  <si>
    <t>SALT LAKE CITY</t>
  </si>
  <si>
    <t xml:space="preserve">American Fork, City of </t>
  </si>
  <si>
    <t xml:space="preserve">Crisis Intervention Teams – Crisis Intervention Training Provider </t>
  </si>
  <si>
    <t xml:space="preserve">Virginia Center for Policing Innovation </t>
  </si>
  <si>
    <t xml:space="preserve">James Madison University </t>
  </si>
  <si>
    <t xml:space="preserve">Page County Government </t>
  </si>
  <si>
    <t>15PBJA-21-GG-04298-MENT</t>
  </si>
  <si>
    <t>BEHAVIORAL HEALTH AUTHORITY</t>
  </si>
  <si>
    <t>RICHMOND</t>
  </si>
  <si>
    <t>15PBJA-22-GG-02993-MENT</t>
  </si>
  <si>
    <t>COUNTY OF CHESTERFIELD</t>
  </si>
  <si>
    <t>CHESTERFIELD</t>
  </si>
  <si>
    <t xml:space="preserve">King, County of </t>
  </si>
  <si>
    <t>WA</t>
  </si>
  <si>
    <t xml:space="preserve">Burien, City of </t>
  </si>
  <si>
    <t>15PBJA-21-GG-04301-MENT</t>
  </si>
  <si>
    <t>CITY OF SHORELINE</t>
  </si>
  <si>
    <t>SHORELINE</t>
  </si>
  <si>
    <t>15PBJA-22-GG-03587-NTCP</t>
  </si>
  <si>
    <t>CITY OF MILWAUKEE</t>
  </si>
  <si>
    <t>MILWAUKEE</t>
  </si>
  <si>
    <t>15PBJA-22-GG-03010-MENT</t>
  </si>
  <si>
    <t>CITY OF LA CROSSE</t>
  </si>
  <si>
    <t>LA CROSSE</t>
  </si>
  <si>
    <t>15PBJA-22-GG-03565-NTCP</t>
  </si>
  <si>
    <t>ALBANY, COUNTY OF</t>
  </si>
  <si>
    <t>LARAMIE</t>
  </si>
  <si>
    <t>WY</t>
  </si>
  <si>
    <t>988 Tribal Response</t>
  </si>
  <si>
    <t>Support for 988 Tribal Response Cooperative Agreements</t>
  </si>
  <si>
    <t>SM087585-01</t>
  </si>
  <si>
    <t>CHUGACHMIUT, INC.</t>
  </si>
  <si>
    <t>ANCHORAGE</t>
  </si>
  <si>
    <t>SM-22-020</t>
  </si>
  <si>
    <t>Mental Health Block Grants</t>
  </si>
  <si>
    <t>Block Grants for Community Mental Health Services</t>
  </si>
  <si>
    <t>Crisis Services (General/Unspecified)</t>
  </si>
  <si>
    <t>STATE OF ALASKA DEPARTMENT OF HEALTH</t>
  </si>
  <si>
    <t>99801</t>
  </si>
  <si>
    <t>HEALTH AND SOCIAL SERVICES, ALASKA DEPARTMENT OF</t>
  </si>
  <si>
    <t>998011149</t>
  </si>
  <si>
    <t>B09SM083958</t>
  </si>
  <si>
    <t>B09SM085860</t>
  </si>
  <si>
    <t>B09SM083778</t>
  </si>
  <si>
    <t>B09SM085333</t>
  </si>
  <si>
    <t>B09SM085980</t>
  </si>
  <si>
    <t>B09SM087332</t>
  </si>
  <si>
    <t>988 State and Territory Cooperative Agreements</t>
  </si>
  <si>
    <t>Cooperative Agreements for States and Territories to Build Local 988 Capacity</t>
  </si>
  <si>
    <t>SM086051-01S1</t>
  </si>
  <si>
    <t>ALABAMA STATE DEPT OF MTL HLTH &amp; MTL RET</t>
  </si>
  <si>
    <t>SM-22-015</t>
  </si>
  <si>
    <t>SM086051-01</t>
  </si>
  <si>
    <t>AL DEPARTMENT OF MENTAL HEALTH &amp; RET</t>
  </si>
  <si>
    <t>361043719</t>
  </si>
  <si>
    <t>ALABAMA DEPT OF MENTAL HEALTH</t>
  </si>
  <si>
    <t>B09SM083957</t>
  </si>
  <si>
    <t>B09SM085859</t>
  </si>
  <si>
    <t>B09SM083777</t>
  </si>
  <si>
    <t>B09SM085332</t>
  </si>
  <si>
    <t>B09SM085979</t>
  </si>
  <si>
    <t>B09SM087331</t>
  </si>
  <si>
    <t>SM086081-01S1</t>
  </si>
  <si>
    <t>ARKANSAS STATE DEPARTMENT OF HEALTH</t>
  </si>
  <si>
    <t>LITTLE ROCK</t>
  </si>
  <si>
    <t>SM086081-01</t>
  </si>
  <si>
    <t>ARKANSAS DEPARTMENT OF HUMAN SERVICES</t>
  </si>
  <si>
    <t>722055432</t>
  </si>
  <si>
    <t>B09SM083944</t>
  </si>
  <si>
    <t>B09SM085863</t>
  </si>
  <si>
    <t>B09SM083781</t>
  </si>
  <si>
    <t>B09SM085336</t>
  </si>
  <si>
    <t>B09SM085983</t>
  </si>
  <si>
    <t>B09SM087335</t>
  </si>
  <si>
    <t>SM086061-01</t>
  </si>
  <si>
    <t>AMERICAN SAMOA GOVERNMENT-DEPARTMENT OF HUMAN AND SOCIAL SERVICES</t>
  </si>
  <si>
    <t>PAGO PAGO</t>
  </si>
  <si>
    <t>AS</t>
  </si>
  <si>
    <t>SM086061-01S1</t>
  </si>
  <si>
    <t>AMERICAN SAMOA GOVERNMENT- DEPARTMENT OF HUMAN AND SOCIAL SERVICES</t>
  </si>
  <si>
    <t>967990485</t>
  </si>
  <si>
    <t>AMERICAN SAMOA GOVERNMENT</t>
  </si>
  <si>
    <t>967996776</t>
  </si>
  <si>
    <t>B09SM083959</t>
  </si>
  <si>
    <t>B09SM085861</t>
  </si>
  <si>
    <t>B09SM085334</t>
  </si>
  <si>
    <t>B09SM085981</t>
  </si>
  <si>
    <t>B09SM087333</t>
  </si>
  <si>
    <t>SM086077-01S1</t>
  </si>
  <si>
    <t>ARIZONA HLTH CARE COST CONTAINMENT SYS</t>
  </si>
  <si>
    <t>PHOENIX</t>
  </si>
  <si>
    <t>SM086077-01</t>
  </si>
  <si>
    <t>SM087587-01</t>
  </si>
  <si>
    <t>NAVAJO NATION TRIBAL GOVERNMENT</t>
  </si>
  <si>
    <t>WINDOW ROCK</t>
  </si>
  <si>
    <t>HEALTH CARE COST CONTAINMENT SYSTEM, ARIZONA</t>
  </si>
  <si>
    <t>85034</t>
  </si>
  <si>
    <t>HEALTH CARE COST CONTAINMENT SYSTEM OF ARIZONA</t>
  </si>
  <si>
    <t>B09SM083960</t>
  </si>
  <si>
    <t>B09SM085862</t>
  </si>
  <si>
    <t>B09SM083780</t>
  </si>
  <si>
    <t>B09SM085335</t>
  </si>
  <si>
    <t>B09SM085982</t>
  </si>
  <si>
    <t>B09SM087334</t>
  </si>
  <si>
    <t>SM086063-01</t>
  </si>
  <si>
    <t>CALIFORNIA STATE DEPT/HEALTH CARE SVCS</t>
  </si>
  <si>
    <t>SACRAMENTO</t>
  </si>
  <si>
    <t>SM087592-01</t>
  </si>
  <si>
    <t>PALA BAND OF MISSION INDIANS</t>
  </si>
  <si>
    <t>PALA</t>
  </si>
  <si>
    <t>Community Crisis Response Partnerships</t>
  </si>
  <si>
    <t>Cooperative Agreements for Innovative Community Crisis Response Partnerships</t>
  </si>
  <si>
    <t>SM087266-01</t>
  </si>
  <si>
    <t>SM-22-016</t>
  </si>
  <si>
    <t>HEALTH CARE SERVICES, CALIFORNIA DEPARTMENT OF</t>
  </si>
  <si>
    <t>958145005</t>
  </si>
  <si>
    <t>B09SM083945</t>
  </si>
  <si>
    <t>B09SM085864</t>
  </si>
  <si>
    <t>B09SM083782</t>
  </si>
  <si>
    <t>B09SM085337</t>
  </si>
  <si>
    <t>B09SM085984</t>
  </si>
  <si>
    <t>B09SM087336</t>
  </si>
  <si>
    <t>SM086067-01S1</t>
  </si>
  <si>
    <t>COLORADO STATE DEPT OF HUMAN SERVICES</t>
  </si>
  <si>
    <t>DENVER</t>
  </si>
  <si>
    <t>SM086067-01</t>
  </si>
  <si>
    <t>HUMAN SERVICES, COLORADO DEPARTMENT OF</t>
  </si>
  <si>
    <t>802031702</t>
  </si>
  <si>
    <t>B09SM083946</t>
  </si>
  <si>
    <t>B09SM085865</t>
  </si>
  <si>
    <t>B09SM083783</t>
  </si>
  <si>
    <t>B09SM085338</t>
  </si>
  <si>
    <t>B09SM085985</t>
  </si>
  <si>
    <t>B09SM087337</t>
  </si>
  <si>
    <t>DEPARTMENT OF HUMAN SERVICES COLORADO</t>
  </si>
  <si>
    <t>SM086085-01S1</t>
  </si>
  <si>
    <t>CONNECTICUT ST DEPT OF MH/ADDICTION SRVS</t>
  </si>
  <si>
    <t>HARTFORD</t>
  </si>
  <si>
    <t>SM086085-01</t>
  </si>
  <si>
    <t>MENTAL HEALTH AND ADDICTION SERVICES, CONNECTICUT DEPARTMENT OF</t>
  </si>
  <si>
    <t>061061367</t>
  </si>
  <si>
    <t>B09SM083961</t>
  </si>
  <si>
    <t>B09SM085866</t>
  </si>
  <si>
    <t>B09SM083784</t>
  </si>
  <si>
    <t>B09SM085339</t>
  </si>
  <si>
    <t>B09SM085986</t>
  </si>
  <si>
    <t>B09SM087338</t>
  </si>
  <si>
    <t>SM086050-01</t>
  </si>
  <si>
    <t>D. C. DEPARTMENT OF BEHAVIORAL HEALTH</t>
  </si>
  <si>
    <t>WASHINGTON</t>
  </si>
  <si>
    <t>DC</t>
  </si>
  <si>
    <t>SM086050-01S1</t>
  </si>
  <si>
    <t>GOVERNMENT OF THE DISTRICT OF COLUMBIA</t>
  </si>
  <si>
    <t>200023328</t>
  </si>
  <si>
    <t>DISTRICT OF COLUMBIA, GOVERNMENT OF</t>
  </si>
  <si>
    <t>B09SM083963</t>
  </si>
  <si>
    <t>B09SM085869</t>
  </si>
  <si>
    <t>B09SM083786</t>
  </si>
  <si>
    <t>B09SM085341</t>
  </si>
  <si>
    <t>B09SM085989</t>
  </si>
  <si>
    <t>B09SM087340</t>
  </si>
  <si>
    <t>SM086084-01</t>
  </si>
  <si>
    <t>DELAWARE DIVISION OF SUBSTANCE ABUSE AND MENTAL HEALTH</t>
  </si>
  <si>
    <t>NEW CASTLE</t>
  </si>
  <si>
    <t>SM086084-01S1</t>
  </si>
  <si>
    <t>HEALTH AND SOCIAL SERVICES, DELAWARE DEPARTMENT OF</t>
  </si>
  <si>
    <t>197201100</t>
  </si>
  <si>
    <t>B09SM083962</t>
  </si>
  <si>
    <t>B09SM085867</t>
  </si>
  <si>
    <t>B09SM083785</t>
  </si>
  <si>
    <t>B09SM085340</t>
  </si>
  <si>
    <t>B09SM085988</t>
  </si>
  <si>
    <t>B09SM087339</t>
  </si>
  <si>
    <t>SM086060-01S1</t>
  </si>
  <si>
    <t>FLORIDA STATE DEPARTMENT OF CHILDREN AND FAMILIES</t>
  </si>
  <si>
    <t>Tallahassee</t>
  </si>
  <si>
    <t>SM086060-01</t>
  </si>
  <si>
    <t>TALLAHASSEE</t>
  </si>
  <si>
    <t>SM087245-01</t>
  </si>
  <si>
    <t>CENTERSTONE OF FLORIDA, INC.</t>
  </si>
  <si>
    <t>BRADENTON</t>
  </si>
  <si>
    <t>FLORIDA DEPARTMENT OF CHILDREN AND FAMILIES</t>
  </si>
  <si>
    <t>323034112</t>
  </si>
  <si>
    <t>CHILDREN &amp; FAMILIES, FLORIDA DEPARTMENT OF</t>
  </si>
  <si>
    <t>323996570</t>
  </si>
  <si>
    <t>B09SM083951</t>
  </si>
  <si>
    <t>B09SM085879</t>
  </si>
  <si>
    <t>323994185</t>
  </si>
  <si>
    <t>B09SM083796</t>
  </si>
  <si>
    <t>B09SM085351</t>
  </si>
  <si>
    <t>B09SM086000</t>
  </si>
  <si>
    <t>B09SM087351</t>
  </si>
  <si>
    <t>Substance Abuse and Mental Health Services Projects of Regional and National Significance</t>
  </si>
  <si>
    <t>Building Mental Health Resiliency and Crisis Intervention Strategies for Central Florida's First Responder Community</t>
  </si>
  <si>
    <t>H79SM084638</t>
  </si>
  <si>
    <t>CENTRAL FLORIDA CARES HEALTH SYSTEM, INC.</t>
  </si>
  <si>
    <t>ORLANDO</t>
  </si>
  <si>
    <t>FSM DEPARATMENT OF HEALTH AND SOCIAL AFFAIRS</t>
  </si>
  <si>
    <t>96941</t>
  </si>
  <si>
    <t>FM</t>
  </si>
  <si>
    <t>B09SM083956</t>
  </si>
  <si>
    <t>B09SM083834</t>
  </si>
  <si>
    <t>B09SM085917</t>
  </si>
  <si>
    <t>B09SM085389</t>
  </si>
  <si>
    <t>B09SM086016</t>
  </si>
  <si>
    <t>B09SM087367</t>
  </si>
  <si>
    <t>SM086096-01S1</t>
  </si>
  <si>
    <t>GEORGIA DEPARTMENT OF BEHAVIORAL HEALTH AND DEVELOPMENTAL DISABILITIES (DBHDD)</t>
  </si>
  <si>
    <t>ATLANTA</t>
  </si>
  <si>
    <t>SM086096-01</t>
  </si>
  <si>
    <t>SM087205-01</t>
  </si>
  <si>
    <t>Appears on SAMHSA.gov but not on taggs.hhs.gov.</t>
  </si>
  <si>
    <t>DEPARTMENT OF BEHAVIORAL HEALTH AND DEVELOPMENTAL DISABILITIES</t>
  </si>
  <si>
    <t>303033141</t>
  </si>
  <si>
    <t>BEHAVIORAL HEALTH AND DEVELOPMENTAL DISABILITIES, DEPARTMENT OF</t>
  </si>
  <si>
    <t>B09SM084001</t>
  </si>
  <si>
    <t>B09SM085916</t>
  </si>
  <si>
    <t>B09SM083833</t>
  </si>
  <si>
    <t>B09SM085388</t>
  </si>
  <si>
    <t>B09SM086001</t>
  </si>
  <si>
    <t>B09SM087352</t>
  </si>
  <si>
    <t>SM086066-01</t>
  </si>
  <si>
    <t>GUAM BEHAVIORAL HEALTH AND WELLNESS CENTER</t>
  </si>
  <si>
    <t>TAMUNING</t>
  </si>
  <si>
    <t>GU</t>
  </si>
  <si>
    <t>SM086066-01S1</t>
  </si>
  <si>
    <t>969133129</t>
  </si>
  <si>
    <t>96913</t>
  </si>
  <si>
    <t>B09SM083969</t>
  </si>
  <si>
    <t>B09SM083797</t>
  </si>
  <si>
    <t>B09SM085880</t>
  </si>
  <si>
    <t>B09SM085352</t>
  </si>
  <si>
    <t>B09SM086002</t>
  </si>
  <si>
    <t>B09SM087353</t>
  </si>
  <si>
    <t>GUAM BEHAVIORAL HEALTH &amp; WELLNESS CENTER</t>
  </si>
  <si>
    <t>SM086078-01S1</t>
  </si>
  <si>
    <t>HAWAII STATE DEPARTMENT OF HEALTH</t>
  </si>
  <si>
    <t>HONOLULU</t>
  </si>
  <si>
    <t>HI</t>
  </si>
  <si>
    <t>SM086078-01</t>
  </si>
  <si>
    <t>HAWAII DEPARTMENT OF HEALTH</t>
  </si>
  <si>
    <t>968132416</t>
  </si>
  <si>
    <t>HEALTH, HAWAII DEPARTMENT OF</t>
  </si>
  <si>
    <t>B09SM083952</t>
  </si>
  <si>
    <t>B09SM085881</t>
  </si>
  <si>
    <t>B09SM083798</t>
  </si>
  <si>
    <t>B09SM085353</t>
  </si>
  <si>
    <t>B09SM086003</t>
  </si>
  <si>
    <t>B09SM087354</t>
  </si>
  <si>
    <t>SM086055-01S1</t>
  </si>
  <si>
    <t>IOWA STATE DEPT OF HUMAN SERVICES</t>
  </si>
  <si>
    <t>DES MOINES</t>
  </si>
  <si>
    <t>SM086055-01</t>
  </si>
  <si>
    <t>HUMAN SERVICES, IOWA DEPARTMENT OF</t>
  </si>
  <si>
    <t>503190106</t>
  </si>
  <si>
    <t>B09SM083972</t>
  </si>
  <si>
    <t>B09SM085884</t>
  </si>
  <si>
    <t>B09SM083801</t>
  </si>
  <si>
    <t>B09SM085356</t>
  </si>
  <si>
    <t>B09SM086007</t>
  </si>
  <si>
    <t>B09SM087358</t>
  </si>
  <si>
    <t>SM086065-01</t>
  </si>
  <si>
    <t>IDAHO STATE DEPT OF HEALTH AND WELFARE</t>
  </si>
  <si>
    <t>BOISE</t>
  </si>
  <si>
    <t>ID</t>
  </si>
  <si>
    <t>HEALTH AND WELFARE, IDAHO DEPARTMENT OF</t>
  </si>
  <si>
    <t>837026056</t>
  </si>
  <si>
    <t>B09SM085882</t>
  </si>
  <si>
    <t>B09SM083970</t>
  </si>
  <si>
    <t>B09SM083799</t>
  </si>
  <si>
    <t>B09SM085354</t>
  </si>
  <si>
    <t>B09SM086004</t>
  </si>
  <si>
    <t>B09SM087355</t>
  </si>
  <si>
    <t>SM086070-01S1</t>
  </si>
  <si>
    <t>ILLINOIS STATE DEPARTMENT OF HUMAN SRVCS</t>
  </si>
  <si>
    <t>SM086070-01</t>
  </si>
  <si>
    <t>SM087596-01</t>
  </si>
  <si>
    <t>AMERICAN INDIAN HEALTH SERVICE OF CHICAGO</t>
  </si>
  <si>
    <t>ILLINOIS DEPARTMENT OF HUMAN SERVICE</t>
  </si>
  <si>
    <t>627043802</t>
  </si>
  <si>
    <t>HUMAN SERVICES, ILLINOIS DEPARTMENT OF</t>
  </si>
  <si>
    <t>B09SM083971</t>
  </si>
  <si>
    <t>B09SM085883</t>
  </si>
  <si>
    <t>B09SM083800</t>
  </si>
  <si>
    <t>B09SM085355</t>
  </si>
  <si>
    <t>B09SM086005</t>
  </si>
  <si>
    <t>B09SM087356</t>
  </si>
  <si>
    <t>SM086058-01S1</t>
  </si>
  <si>
    <t>INDIANA FAMILY &amp; SOCIAL SERVICES ADMIN</t>
  </si>
  <si>
    <t>INDIANAPOLIS</t>
  </si>
  <si>
    <t>SM086058-01</t>
  </si>
  <si>
    <t>SM087244-01</t>
  </si>
  <si>
    <t>CENTERSTONE OF INDIANA, INC.</t>
  </si>
  <si>
    <t>COLUMBUS</t>
  </si>
  <si>
    <t>INDIANA FAMILY AND SOCIAL SERVICES ADMINISTRATION</t>
  </si>
  <si>
    <t>462042773</t>
  </si>
  <si>
    <t>B09SM084000</t>
  </si>
  <si>
    <t>B09SM085914</t>
  </si>
  <si>
    <t>B09SM083831</t>
  </si>
  <si>
    <t>B09SM085386</t>
  </si>
  <si>
    <t>B09SM086006</t>
  </si>
  <si>
    <t>B09SM087357</t>
  </si>
  <si>
    <t>SM086048-01S1</t>
  </si>
  <si>
    <t>KANSAS STATE DEPARTMENT FOR AGING AND DISABILITY SERVICES</t>
  </si>
  <si>
    <t>TOPEKA</t>
  </si>
  <si>
    <t>SM086048-01</t>
  </si>
  <si>
    <t>KANSAS DEPARTMENT FOR AGING AND DISABILITY SERVICES</t>
  </si>
  <si>
    <t>666033404</t>
  </si>
  <si>
    <t>B09SM083973</t>
  </si>
  <si>
    <t>B09SM085885</t>
  </si>
  <si>
    <t>B09SM083802</t>
  </si>
  <si>
    <t>B09SM085357</t>
  </si>
  <si>
    <t>B09SM086008</t>
  </si>
  <si>
    <t>B09SM087359</t>
  </si>
  <si>
    <t>SM086080-01S1</t>
  </si>
  <si>
    <t>KY ST CABINET/HEALTH/FAMILY SERVICES</t>
  </si>
  <si>
    <t>FRANKFORT</t>
  </si>
  <si>
    <t>SM086080-01</t>
  </si>
  <si>
    <t>HEALTH &amp; FAMILY SERVICES, KENTUCKY CABINET FOR</t>
  </si>
  <si>
    <t>406012321</t>
  </si>
  <si>
    <t>B09SM083974</t>
  </si>
  <si>
    <t>B09SM085886</t>
  </si>
  <si>
    <t>B09SM083803</t>
  </si>
  <si>
    <t>B09SM085358</t>
  </si>
  <si>
    <t>B09SM086009</t>
  </si>
  <si>
    <t>B09SM087360</t>
  </si>
  <si>
    <t>SM086068-01S1</t>
  </si>
  <si>
    <t>LOUISIANA STATE OFFICE OF BEHAVIORAL HEALTH</t>
  </si>
  <si>
    <t>BATON ROUGE</t>
  </si>
  <si>
    <t>SM086068-01</t>
  </si>
  <si>
    <t>HEALTH, LOUISIANA DEPARTMENT OF</t>
  </si>
  <si>
    <t>708025342</t>
  </si>
  <si>
    <t>B09SM083975</t>
  </si>
  <si>
    <t>B09SM085887</t>
  </si>
  <si>
    <t>B09SM083804</t>
  </si>
  <si>
    <t>B09SM085359</t>
  </si>
  <si>
    <t>B09SM086010</t>
  </si>
  <si>
    <t>B09SM087361</t>
  </si>
  <si>
    <t>LOUISIANA DEPARTMENT OF HEALTH &amp; HOS</t>
  </si>
  <si>
    <t>SM086047-01S1</t>
  </si>
  <si>
    <t>MASSACHUSETTS STATE DEPT OF PUB HEALTH</t>
  </si>
  <si>
    <t>BOSTON</t>
  </si>
  <si>
    <t>SM086047-01</t>
  </si>
  <si>
    <t>COMMONWEALTH OF MASSACHUSETTS</t>
  </si>
  <si>
    <t>021081518</t>
  </si>
  <si>
    <t>MASSACHUSETTS, COMMONWEALTH OF</t>
  </si>
  <si>
    <t>B09SM083978</t>
  </si>
  <si>
    <t>B09SM085890</t>
  </si>
  <si>
    <t>B09SM083807</t>
  </si>
  <si>
    <t>B09SM085362</t>
  </si>
  <si>
    <t>MENTAL HEALTH, MASSACHUSETTS DEPT OF</t>
  </si>
  <si>
    <t>021142503</t>
  </si>
  <si>
    <t>B09SM086014</t>
  </si>
  <si>
    <t>B09SM087365</t>
  </si>
  <si>
    <t>MASSACHUSETTS DEPARTMENT OF MENTAL HEALTH</t>
  </si>
  <si>
    <t>SM086052-01S1</t>
  </si>
  <si>
    <t>MARYLAND STATE DEPARTMENT OF HEALTH</t>
  </si>
  <si>
    <t>SM086052-01</t>
  </si>
  <si>
    <t>21228</t>
  </si>
  <si>
    <t>B09SM083977</t>
  </si>
  <si>
    <t>B09SM085889</t>
  </si>
  <si>
    <t>B09SM083806</t>
  </si>
  <si>
    <t>B09SM085361</t>
  </si>
  <si>
    <t>B09SM086013</t>
  </si>
  <si>
    <t>B09SM087364</t>
  </si>
  <si>
    <t>MARYLAND DEPARTMENT OF HEALTH</t>
  </si>
  <si>
    <t>212012301</t>
  </si>
  <si>
    <t>Section 223 Demonstration Programs to Improve Community Mental Health Services</t>
  </si>
  <si>
    <t>Crisis 2 Connection: Expanding the Care Continuum into the Community</t>
  </si>
  <si>
    <t>H79SM085154</t>
  </si>
  <si>
    <t>MONTGOMERY COUNTY, MARYLAND</t>
  </si>
  <si>
    <t>ROCKVILLE</t>
  </si>
  <si>
    <t>SM086069-01</t>
  </si>
  <si>
    <t>MAINE STATE DEPT/HEALTH/HUMAN SERVS</t>
  </si>
  <si>
    <t>AUGUSTA</t>
  </si>
  <si>
    <t>SM086069-01S1</t>
  </si>
  <si>
    <t>SM087590-01</t>
  </si>
  <si>
    <t>WABANAKI HEALTH AND WELLNESS</t>
  </si>
  <si>
    <t>BANGOR</t>
  </si>
  <si>
    <t>HEALTH AND HUMAN SERVICES, MAINE DEPARTMENT OF</t>
  </si>
  <si>
    <t>043306841</t>
  </si>
  <si>
    <t>B09SM083976</t>
  </si>
  <si>
    <t>B09SM085888</t>
  </si>
  <si>
    <t>B09SM083805</t>
  </si>
  <si>
    <t>B09SM085360</t>
  </si>
  <si>
    <t>B09SM086011</t>
  </si>
  <si>
    <t>B09SM087362</t>
  </si>
  <si>
    <t>MINISTRY OF HEALTH IN THE REPU BLIC OF THE MARSHALL ISLANDS</t>
  </si>
  <si>
    <t/>
  </si>
  <si>
    <t>MH</t>
  </si>
  <si>
    <t>96960</t>
  </si>
  <si>
    <t>B09SM083832</t>
  </si>
  <si>
    <t>B09SM083955</t>
  </si>
  <si>
    <t>B09SM085387</t>
  </si>
  <si>
    <t>B09SM085915</t>
  </si>
  <si>
    <t>B09SM086012</t>
  </si>
  <si>
    <t>B09SM087363</t>
  </si>
  <si>
    <t>SM086097-01S1</t>
  </si>
  <si>
    <t>MICHIGAN STATE DEPARTMENT OF HEALTH AND HUMAN SERVICES</t>
  </si>
  <si>
    <t>SM086097-01</t>
  </si>
  <si>
    <t>HEALTH &amp; HUMAN SERVICES, MICHIGAN DEPARTMENT OF</t>
  </si>
  <si>
    <t>489331805</t>
  </si>
  <si>
    <t>B09SM083979</t>
  </si>
  <si>
    <t>B09SM085891</t>
  </si>
  <si>
    <t>B09SM083808</t>
  </si>
  <si>
    <t>B09SM085363</t>
  </si>
  <si>
    <t>B09SM086015</t>
  </si>
  <si>
    <t>B09SM087366</t>
  </si>
  <si>
    <t>Congressional Directives</t>
  </si>
  <si>
    <t>Community Mental Health Authority of Clinton, Eaton, and Ingham Counties Crisis Stabilization Unit Project</t>
  </si>
  <si>
    <t>Crisis Stabilization Units (CSUs)</t>
  </si>
  <si>
    <t>H79FG000835</t>
  </si>
  <si>
    <t>COMMUNITY MENTAL HEALTH AUTHORITY OF CLINTON, EATON &amp; INGHAM COUNTIES</t>
  </si>
  <si>
    <t>Oakland Community Health Network (OCHN) will use grant funds to support Children's Crisis Services to expand and enhance its capacity to effectively address the needs of children and youth.</t>
  </si>
  <si>
    <t>H79SM085610</t>
  </si>
  <si>
    <t>OAKLAND COMMUNITY HEALTH NETWORK</t>
  </si>
  <si>
    <t>TROY</t>
  </si>
  <si>
    <t>Arbor Circle Mental Health Awareness and Training Project to support a network of community members to identify, respond and de-escalate a mental health crisis and refer to treatment.</t>
  </si>
  <si>
    <t>H79SM084355</t>
  </si>
  <si>
    <t>ARBOR CIRCLE CORPORATION</t>
  </si>
  <si>
    <t>GRAND RAPIDS</t>
  </si>
  <si>
    <t>SM086046-01S1</t>
  </si>
  <si>
    <t>MINNESOTA STATE DEPT OF HEALTH</t>
  </si>
  <si>
    <t>ST. PAUL</t>
  </si>
  <si>
    <t>SM086046-01</t>
  </si>
  <si>
    <t>MINNESOTA DEPARTMENT OF HUMAN SERVICES</t>
  </si>
  <si>
    <t>551012208</t>
  </si>
  <si>
    <t>HUMAN SERVICES, MINNESOTA DEPARTMENT OF</t>
  </si>
  <si>
    <t>551642208</t>
  </si>
  <si>
    <t>B09SM083980</t>
  </si>
  <si>
    <t>B09SM085892</t>
  </si>
  <si>
    <t>B09SM083809</t>
  </si>
  <si>
    <t>B09SM085364</t>
  </si>
  <si>
    <t>B09SM086017</t>
  </si>
  <si>
    <t>B09SM087368</t>
  </si>
  <si>
    <t>SM086090-01S1</t>
  </si>
  <si>
    <t>MISSOURI STATE DEPT OF MENTAL HEALTH</t>
  </si>
  <si>
    <t>JEFFERSON CITY</t>
  </si>
  <si>
    <t>SM086090-01</t>
  </si>
  <si>
    <t>SM087236-01</t>
  </si>
  <si>
    <t>MID-AMERICA REGIONAL COUNCIL</t>
  </si>
  <si>
    <t>KANSAS CITY</t>
  </si>
  <si>
    <t>MENTAL HEALTH, MISSOURI DEPARTMENT OF</t>
  </si>
  <si>
    <t>651014130</t>
  </si>
  <si>
    <t>B09SM083982</t>
  </si>
  <si>
    <t>B09SM085894</t>
  </si>
  <si>
    <t>B09SM083811</t>
  </si>
  <si>
    <t>B09SM085366</t>
  </si>
  <si>
    <t>B09SM086019</t>
  </si>
  <si>
    <t>B09SM087370</t>
  </si>
  <si>
    <t>SM086099-01</t>
  </si>
  <si>
    <t>COMMONWEALTH HEALTHCARE CORPORATION</t>
  </si>
  <si>
    <t>SAIPAN</t>
  </si>
  <si>
    <t>MP</t>
  </si>
  <si>
    <t>SM086099-01S1</t>
  </si>
  <si>
    <t>969500409</t>
  </si>
  <si>
    <t>COMMONWEALTH HEALTHCARE CORPO RATION</t>
  </si>
  <si>
    <t>B09SM083984</t>
  </si>
  <si>
    <t>B09SM083813</t>
  </si>
  <si>
    <t>B09SM085896</t>
  </si>
  <si>
    <t>B09SM085368</t>
  </si>
  <si>
    <t>B09SM086021</t>
  </si>
  <si>
    <t>B09SM087372</t>
  </si>
  <si>
    <t>SM086057-01S1</t>
  </si>
  <si>
    <t>MISSISSIPPI STATE DEPARTMENT OF MENTAL HEALTH</t>
  </si>
  <si>
    <t>SM086057-01</t>
  </si>
  <si>
    <t>MENTAL HEALTH, MISSISSIPPI DEPARTMENT OF</t>
  </si>
  <si>
    <t>392011328</t>
  </si>
  <si>
    <t>B09SM083810</t>
  </si>
  <si>
    <t>B09SM083981</t>
  </si>
  <si>
    <t>B09SM085365</t>
  </si>
  <si>
    <t>B09SM085893</t>
  </si>
  <si>
    <t>B09SM086018</t>
  </si>
  <si>
    <t>B09SM087369</t>
  </si>
  <si>
    <t>SM086094-01</t>
  </si>
  <si>
    <t>MONTANA STATE DEPT/PUB HLTH &amp; HUMAN SRVS</t>
  </si>
  <si>
    <t>HELENA</t>
  </si>
  <si>
    <t>SM086094-01S1</t>
  </si>
  <si>
    <t>SM087598-01</t>
  </si>
  <si>
    <t>FORT PECK ASSINIBOINE AND SIOUX TRIBES</t>
  </si>
  <si>
    <t>POPLAR</t>
  </si>
  <si>
    <t>SM087579-01</t>
  </si>
  <si>
    <t>ROCKY BOY HEALTH BOARD</t>
  </si>
  <si>
    <t>BOX ELDER</t>
  </si>
  <si>
    <t>SM087578-01</t>
  </si>
  <si>
    <t>NORTHERN CHEYENNE TRIBE</t>
  </si>
  <si>
    <t>LAME DEER</t>
  </si>
  <si>
    <t>SM087583-01</t>
  </si>
  <si>
    <t>BLACK FEET TRIBE</t>
  </si>
  <si>
    <t>BROWNING</t>
  </si>
  <si>
    <t>596044909</t>
  </si>
  <si>
    <t>B09SM083983</t>
  </si>
  <si>
    <t>B09SM085895</t>
  </si>
  <si>
    <t>B09SM083812</t>
  </si>
  <si>
    <t>B09SM085367</t>
  </si>
  <si>
    <t>B09SM086020</t>
  </si>
  <si>
    <t>B09SM087371</t>
  </si>
  <si>
    <t>SM086053-01S1</t>
  </si>
  <si>
    <t>NC STATE DEPT/HLTH &amp; HUMAN SERVICES</t>
  </si>
  <si>
    <t>RALEIGH</t>
  </si>
  <si>
    <t>SM086053-01</t>
  </si>
  <si>
    <t>HEALTH &amp; HUMAN SERVICES, NORTH CAROLINA DEPARTMENT OF</t>
  </si>
  <si>
    <t>276992000</t>
  </si>
  <si>
    <t>B09SM083991</t>
  </si>
  <si>
    <t>B09SM085903</t>
  </si>
  <si>
    <t>B09SM083820</t>
  </si>
  <si>
    <t>B09SM085375</t>
  </si>
  <si>
    <t>B09SM086028</t>
  </si>
  <si>
    <t>B09SM087379</t>
  </si>
  <si>
    <t>SM086075-01</t>
  </si>
  <si>
    <t>NORTH DAKOTA STATE DEPARTMENT OF HUMAN SERVICES</t>
  </si>
  <si>
    <t>BISMARCK</t>
  </si>
  <si>
    <t>ND</t>
  </si>
  <si>
    <t>SM086075-01S1</t>
  </si>
  <si>
    <t>HUMAN SERVICES, NORTH DAKOTA DEPARTMENT OF</t>
  </si>
  <si>
    <t>585050602</t>
  </si>
  <si>
    <t>B09SM083992</t>
  </si>
  <si>
    <t>B09SM085904</t>
  </si>
  <si>
    <t>B09SM083821</t>
  </si>
  <si>
    <t>B09SM085376</t>
  </si>
  <si>
    <t>B09SM086029</t>
  </si>
  <si>
    <t>B09SM087380</t>
  </si>
  <si>
    <t>NORTH DAKOTA DEPARTMENT OF HUMAN SERVICES</t>
  </si>
  <si>
    <t>585050601</t>
  </si>
  <si>
    <t>SM086071-01S1</t>
  </si>
  <si>
    <t>NEBRASKA ST DEPT OF HEALTH &amp; HUMAN SERVS</t>
  </si>
  <si>
    <t>SM086071-01</t>
  </si>
  <si>
    <t>SM087215-01</t>
  </si>
  <si>
    <t>WINNEBAGO COMPREHENSIVE HEALTHCARE SYSTEM</t>
  </si>
  <si>
    <t>WINNEBAGO</t>
  </si>
  <si>
    <t>HEALTH AND HUMAN SERVICES, NEBRASKA DEPARTMENT OF</t>
  </si>
  <si>
    <t>685082529</t>
  </si>
  <si>
    <t>B09SM083985</t>
  </si>
  <si>
    <t>NEBRASKA DEPARTMENT OF HEALTH &amp; HUMAN SERVICES</t>
  </si>
  <si>
    <t>B09SM085369</t>
  </si>
  <si>
    <t>B09SM085897</t>
  </si>
  <si>
    <t>B09SM083814</t>
  </si>
  <si>
    <t>B09SM086022</t>
  </si>
  <si>
    <t>B09SM087373</t>
  </si>
  <si>
    <t>SM086074-01</t>
  </si>
  <si>
    <t>NH STATE DEPT/HLTH STATISTICS/DATA MGMT</t>
  </si>
  <si>
    <t>CONCORD</t>
  </si>
  <si>
    <t>NH</t>
  </si>
  <si>
    <t>SM086074-01S1</t>
  </si>
  <si>
    <t>HEALTH AND HUMAN SERVICES, NEW HAMPSHIRE DEPT OF</t>
  </si>
  <si>
    <t>033013852</t>
  </si>
  <si>
    <t>B09SM083987</t>
  </si>
  <si>
    <t>B09SM085899</t>
  </si>
  <si>
    <t>B09SM083816</t>
  </si>
  <si>
    <t>B09SM085371</t>
  </si>
  <si>
    <t>B09SM086024</t>
  </si>
  <si>
    <t>B09SM087375</t>
  </si>
  <si>
    <t>SM086076-01S1</t>
  </si>
  <si>
    <t>NEW JERSEY STATE DEPARTMENT OF HUMAN SERVICES</t>
  </si>
  <si>
    <t>SM086076-01</t>
  </si>
  <si>
    <t>HUMAN SERVICES, NEW JERSEY DEPARTMENT OF</t>
  </si>
  <si>
    <t>086082306</t>
  </si>
  <si>
    <t>B09SM083988</t>
  </si>
  <si>
    <t>B09SM085900</t>
  </si>
  <si>
    <t>B09SM083817</t>
  </si>
  <si>
    <t>B09SM085372</t>
  </si>
  <si>
    <t>B09SM086025</t>
  </si>
  <si>
    <t>B09SM087376</t>
  </si>
  <si>
    <t>SM086086-01</t>
  </si>
  <si>
    <t>NEW MEXICO STATE DEPARTMENT OF HUMAN SERVICES</t>
  </si>
  <si>
    <t>SANTA FE</t>
  </si>
  <si>
    <t>SM087597-01</t>
  </si>
  <si>
    <t>ALBUQUERQUE AREA INDIAN HEALTH BOARD</t>
  </si>
  <si>
    <t>ALBUQUERQUE</t>
  </si>
  <si>
    <t>DEPARTMENT OF HUMAN SERVICES NEW MEXICO</t>
  </si>
  <si>
    <t>875056142</t>
  </si>
  <si>
    <t>HUMAN SERVICES, NEW MEXICO DEPARTMENT OF</t>
  </si>
  <si>
    <t>B09SM083989</t>
  </si>
  <si>
    <t>B09SM085901</t>
  </si>
  <si>
    <t>B09SM083818</t>
  </si>
  <si>
    <t>B09SM085373</t>
  </si>
  <si>
    <t>B09SM086026</t>
  </si>
  <si>
    <t>B09SM087377</t>
  </si>
  <si>
    <t>SM086064-01S1</t>
  </si>
  <si>
    <t>HEALTH AND HUMAN SERVICES, NEVADA DEPARTMENT OF</t>
  </si>
  <si>
    <t>CARSON CITY</t>
  </si>
  <si>
    <t>SM086064-01</t>
  </si>
  <si>
    <t>NEVADA DEPARTMENT OF HEALTH AND HUMAN SERVICES</t>
  </si>
  <si>
    <t>897062026</t>
  </si>
  <si>
    <t>B09SM083986</t>
  </si>
  <si>
    <t>897062025</t>
  </si>
  <si>
    <t>B09SM085898</t>
  </si>
  <si>
    <t>B09SM083815</t>
  </si>
  <si>
    <t>B09SM085370</t>
  </si>
  <si>
    <t>B09SM086023</t>
  </si>
  <si>
    <t>B09SM087374</t>
  </si>
  <si>
    <t>SM086082-01S1</t>
  </si>
  <si>
    <t>NEW YORK STATE OFFICE OF MENTAL HEALTH</t>
  </si>
  <si>
    <t>ALBANY</t>
  </si>
  <si>
    <t>SM086082-01</t>
  </si>
  <si>
    <t>SM087222-01</t>
  </si>
  <si>
    <t>BEHAVIORAL HEALTH SERVICES NORTH INC</t>
  </si>
  <si>
    <t>Plattsburgh</t>
  </si>
  <si>
    <t>SM087240-01</t>
  </si>
  <si>
    <t>THE NEIGHBORHOOD CENTER, INC.</t>
  </si>
  <si>
    <t>UTICA</t>
  </si>
  <si>
    <t>988 Suicide and Crisis Lifeline Access Improvement Project</t>
  </si>
  <si>
    <t>H79SM087601</t>
  </si>
  <si>
    <t>MENTAL HEALTH ASSOCIATION OF NEW YORK CITY, INC., THE</t>
  </si>
  <si>
    <t>Appears on taggs.hhs.gov but not on SAMHSA.gov.</t>
  </si>
  <si>
    <t>988 Suicide and Crisis Lifeline Operations</t>
  </si>
  <si>
    <t>H79SM087602</t>
  </si>
  <si>
    <t>Cooperative Agreement for National Suicide Prevention Lifeline and Disaster Distress Helpline</t>
  </si>
  <si>
    <t>H79SM084816</t>
  </si>
  <si>
    <t>988 National Suicide Prevention Lifeline Expansion for Behavioral Health Crisis Response</t>
  </si>
  <si>
    <t>H79SM086041</t>
  </si>
  <si>
    <t>H79SM086040</t>
  </si>
  <si>
    <t>Suicide Lifeline/DDH</t>
  </si>
  <si>
    <t>Cooperative Agreement for the National Suicide Prevention Lifeline and Disaster Distress Helpline</t>
  </si>
  <si>
    <t>SM084816-01</t>
  </si>
  <si>
    <t>MENTAL HEALTH ASSOCIATION OF NEW YORK CITY, INC.</t>
  </si>
  <si>
    <t>SM-21-005</t>
  </si>
  <si>
    <t>SM084816-02</t>
  </si>
  <si>
    <t>SM085392-01</t>
  </si>
  <si>
    <t>122083411</t>
  </si>
  <si>
    <t>MENTAL HEALTH, NEW YORK STATE OFFICE OF</t>
  </si>
  <si>
    <t>B09SM083819</t>
  </si>
  <si>
    <t>HEALTH, NEW YORK DEPARTMENT OF</t>
  </si>
  <si>
    <t>122370001</t>
  </si>
  <si>
    <t>B09SM083990</t>
  </si>
  <si>
    <t>B09SM085374</t>
  </si>
  <si>
    <t>B09SM085902</t>
  </si>
  <si>
    <t>NYS DEPARTMENT OF HEALTH</t>
  </si>
  <si>
    <t>B09SM086027</t>
  </si>
  <si>
    <t>B09SM087378</t>
  </si>
  <si>
    <t>SM086092-01S1</t>
  </si>
  <si>
    <t>OHIO STATE DEPARTMENT OF MENTAL HEALTH AND ADDICTION SERVICES</t>
  </si>
  <si>
    <t>SM086092-01</t>
  </si>
  <si>
    <t>OHIO DEPARTMENT OF MENTAL HEALTH AND ADDICTION SERVICES</t>
  </si>
  <si>
    <t>432153414</t>
  </si>
  <si>
    <t>MENTAL HEALTH AND ADDICTION SERVICES, OHIO DEPARTMENT OF</t>
  </si>
  <si>
    <t>B09SM084002</t>
  </si>
  <si>
    <t>B09SM085918</t>
  </si>
  <si>
    <t>B09SM083835</t>
  </si>
  <si>
    <t>B09SM085390</t>
  </si>
  <si>
    <t>B09SM086030</t>
  </si>
  <si>
    <t>B09SM087381</t>
  </si>
  <si>
    <t>OHIO DEPARTMENT MENTAL HEALTH</t>
  </si>
  <si>
    <t>SM086073-01S1</t>
  </si>
  <si>
    <t>OKLAHOMA DEPT OF MENTAL HLTH/SUBS ABUSE</t>
  </si>
  <si>
    <t>OKLAHOMA CITY</t>
  </si>
  <si>
    <t>SM086073-01</t>
  </si>
  <si>
    <t>SM087580-01</t>
  </si>
  <si>
    <t>OSAGE NATION</t>
  </si>
  <si>
    <t>PAWHUSKA</t>
  </si>
  <si>
    <t>SM087595-01</t>
  </si>
  <si>
    <t>IOWA TRIBE OF OKLAHOMA, INC.</t>
  </si>
  <si>
    <t>PERKINS</t>
  </si>
  <si>
    <t>SM087584-01</t>
  </si>
  <si>
    <t>CHEYENNE &amp; ARAPAHO TRIBES</t>
  </si>
  <si>
    <t>CONCHO</t>
  </si>
  <si>
    <t>SM087589-01</t>
  </si>
  <si>
    <t>MUSCOGEE CREEK NATION</t>
  </si>
  <si>
    <t>OKMULGEE</t>
  </si>
  <si>
    <t>SM087599-01</t>
  </si>
  <si>
    <t>WICHITA &amp; AFFILIATED TRIBES</t>
  </si>
  <si>
    <t>ANADARKO</t>
  </si>
  <si>
    <t>SM087581-01</t>
  </si>
  <si>
    <t>COMANCHE NATION</t>
  </si>
  <si>
    <t>Lawton</t>
  </si>
  <si>
    <t>SM087593-01</t>
  </si>
  <si>
    <t>CHEROKEE NATION</t>
  </si>
  <si>
    <t>TAHLEQUAH</t>
  </si>
  <si>
    <t>SM087577-01</t>
  </si>
  <si>
    <t>CHOCTAW NATION OF OKLAHOMA</t>
  </si>
  <si>
    <t>DURANT</t>
  </si>
  <si>
    <t>SM087582-01</t>
  </si>
  <si>
    <t>SOUTHERN PLAINS TRIBAL HEALTH BOARD FOUNDATION</t>
  </si>
  <si>
    <t>OKLAHOMA CITTY</t>
  </si>
  <si>
    <t>MENTAL HEALTH AND SUBSTANCE ABUSE SERVICES, OKLAHOMA DEPARTMENT OF</t>
  </si>
  <si>
    <t>731066027</t>
  </si>
  <si>
    <t>B09SM083993</t>
  </si>
  <si>
    <t>B09SM085905</t>
  </si>
  <si>
    <t>B09SM083822</t>
  </si>
  <si>
    <t>B09SM085377</t>
  </si>
  <si>
    <t>B09SM086031</t>
  </si>
  <si>
    <t>B09SM087382</t>
  </si>
  <si>
    <t>SM086079-01S1</t>
  </si>
  <si>
    <t>SALEM</t>
  </si>
  <si>
    <t>SM086079-01</t>
  </si>
  <si>
    <t>973011063</t>
  </si>
  <si>
    <t>B09SM083994</t>
  </si>
  <si>
    <t>B09SM085906</t>
  </si>
  <si>
    <t>B09SM083823</t>
  </si>
  <si>
    <t>B09SM085378</t>
  </si>
  <si>
    <t>B09SM086032</t>
  </si>
  <si>
    <t>B09SM087383</t>
  </si>
  <si>
    <t>SM086062-01S1</t>
  </si>
  <si>
    <t>PENNSYLVANIA DEPARTMENT OF HUMAN SERVICES</t>
  </si>
  <si>
    <t>HARRISBURG</t>
  </si>
  <si>
    <t>SM086062-01</t>
  </si>
  <si>
    <t>SM087225-01</t>
  </si>
  <si>
    <t>THOMAS JEFFERSON UNIVERSITY</t>
  </si>
  <si>
    <t>PHILADELPHIA</t>
  </si>
  <si>
    <t>SM087214-01</t>
  </si>
  <si>
    <t>DEVEREUX FOUNDATION, THE</t>
  </si>
  <si>
    <t>VILLANOVA</t>
  </si>
  <si>
    <t>HUMAN SERVICES, PENNSYLVANIA DEPARTMENT OF</t>
  </si>
  <si>
    <t>171200701</t>
  </si>
  <si>
    <t>B09SM085907</t>
  </si>
  <si>
    <t>B09SM083824</t>
  </si>
  <si>
    <t>B09SM083995</t>
  </si>
  <si>
    <t>B09SM085379</t>
  </si>
  <si>
    <t>B09SM086033</t>
  </si>
  <si>
    <t>B09SM087384</t>
  </si>
  <si>
    <t>SM086049-01</t>
  </si>
  <si>
    <t>PUERTO RICO DEPARTMENT OF MENTAL HEALTH AND ANTI-ADDICTION SERVICES ADMIN</t>
  </si>
  <si>
    <t>BAYAMON</t>
  </si>
  <si>
    <t>SM086049-01S1</t>
  </si>
  <si>
    <t>ADMINISTRACION DE SERVICIOS DE SALUD MENTAL Y CONTRA LA ADICCION</t>
  </si>
  <si>
    <t>009174306</t>
  </si>
  <si>
    <t>B09SM083996</t>
  </si>
  <si>
    <t>B09SM085908</t>
  </si>
  <si>
    <t>B09SM083825</t>
  </si>
  <si>
    <t>B09SM085380</t>
  </si>
  <si>
    <t>B09SM086034</t>
  </si>
  <si>
    <t>B09SM087385</t>
  </si>
  <si>
    <t>PALAU MINISTRY OF HEALTH</t>
  </si>
  <si>
    <t>96940</t>
  </si>
  <si>
    <t>PW</t>
  </si>
  <si>
    <t>REPUBLIC OF PALAU</t>
  </si>
  <si>
    <t>B09SM083828</t>
  </si>
  <si>
    <t>B09SM083997</t>
  </si>
  <si>
    <t>B09SM085383</t>
  </si>
  <si>
    <t>B09SM085911</t>
  </si>
  <si>
    <t>B09SM086038</t>
  </si>
  <si>
    <t>B09SM087389</t>
  </si>
  <si>
    <t>SM087223-01</t>
  </si>
  <si>
    <t>NEWPORT COUNTY COMMUNITY MENTAL HEALTH</t>
  </si>
  <si>
    <t>MIDDLEOTWN</t>
  </si>
  <si>
    <t>DEPARTMENT OF BEHAVIORAL HEALTHCARE DEVELOPMENTAL DISABILITIES AND HOSPITALS</t>
  </si>
  <si>
    <t>029203080</t>
  </si>
  <si>
    <t>B09SM083964</t>
  </si>
  <si>
    <t>B09SM085870</t>
  </si>
  <si>
    <t>B09SM083787</t>
  </si>
  <si>
    <t>B09SM085342</t>
  </si>
  <si>
    <t>B09SM085990</t>
  </si>
  <si>
    <t>B09SM087341</t>
  </si>
  <si>
    <t>SM086059-01S1</t>
  </si>
  <si>
    <t>SOUTH CAROLINA STATE DEPT OF MENTAL HLTH</t>
  </si>
  <si>
    <t>COLUMBIA</t>
  </si>
  <si>
    <t>SM086059-01</t>
  </si>
  <si>
    <t>SM087591-01</t>
  </si>
  <si>
    <t>CATAWBA INDIAN NATION</t>
  </si>
  <si>
    <t>ROCK HILL</t>
  </si>
  <si>
    <t>SM087241-01</t>
  </si>
  <si>
    <t>SOUTH CAROLINA DEPARTMENT OF MENTAL HEALTH</t>
  </si>
  <si>
    <t>292011906</t>
  </si>
  <si>
    <t>292021906</t>
  </si>
  <si>
    <t>B09SM083947</t>
  </si>
  <si>
    <t>B09SM085871</t>
  </si>
  <si>
    <t>B09SM083788</t>
  </si>
  <si>
    <t>B09SM085343</t>
  </si>
  <si>
    <t>B09SM085991</t>
  </si>
  <si>
    <t>B09SM087342</t>
  </si>
  <si>
    <t>SM086091-01</t>
  </si>
  <si>
    <t>SOUTH DAKOTA STATE DEPARTMENT OF SOCIAL SERVICES</t>
  </si>
  <si>
    <t>PIERRE</t>
  </si>
  <si>
    <t>SM086091-01S1</t>
  </si>
  <si>
    <t>SM087588-01</t>
  </si>
  <si>
    <t>SOUTH DAKOTA URBAN INDIAN HEALTH, INC.</t>
  </si>
  <si>
    <t>SIOUX FALLS</t>
  </si>
  <si>
    <t>SOCIAL SERVICES, SOUTH DAKOTA DEPARTMENT OF</t>
  </si>
  <si>
    <t>575012291</t>
  </si>
  <si>
    <t>B09SM085872</t>
  </si>
  <si>
    <t>B09SM083948</t>
  </si>
  <si>
    <t>B09SM083789</t>
  </si>
  <si>
    <t>B09SM085344</t>
  </si>
  <si>
    <t>B09SM085992</t>
  </si>
  <si>
    <t>B09SM087343</t>
  </si>
  <si>
    <t>SM086072-01S1</t>
  </si>
  <si>
    <t>TENNESSEE STATE DEPARTMENT OF MENTAL HEALTH AND SUBSTANCE ABUSE SERVICES</t>
  </si>
  <si>
    <t>SM086072-01</t>
  </si>
  <si>
    <t>MENTAL HEALTH &amp; SUBSTANCE ABUSE SERVICES, TENNESSEE DEPARTMENT OF</t>
  </si>
  <si>
    <t>372430001</t>
  </si>
  <si>
    <t>B09SM083949</t>
  </si>
  <si>
    <t>B09SM085873</t>
  </si>
  <si>
    <t>B09SM083790</t>
  </si>
  <si>
    <t>B09SM085345</t>
  </si>
  <si>
    <t>B09SM085993</t>
  </si>
  <si>
    <t>B09SM087344</t>
  </si>
  <si>
    <t>SM086088-01S1</t>
  </si>
  <si>
    <t>TEXAS HEALTH AND HUMAN SERVICES COMMISSION</t>
  </si>
  <si>
    <t>AUSTIN</t>
  </si>
  <si>
    <t>SM086088-01</t>
  </si>
  <si>
    <t>HEALTH AND HUMAN SERVICES COMMISSION, TEXAS</t>
  </si>
  <si>
    <t>787513146</t>
  </si>
  <si>
    <t>787512316</t>
  </si>
  <si>
    <t>B09SM083999</t>
  </si>
  <si>
    <t>B09SM085913</t>
  </si>
  <si>
    <t>B09SM083830</t>
  </si>
  <si>
    <t>B09SM085385</t>
  </si>
  <si>
    <t>B09SM085994</t>
  </si>
  <si>
    <t>B09SM087345</t>
  </si>
  <si>
    <t>SM086087-01S1</t>
  </si>
  <si>
    <t>UTAH STATE DEPARTMENT OF HUMAN SERVICES</t>
  </si>
  <si>
    <t>SM086087-01</t>
  </si>
  <si>
    <t>UTAH DEPARTMENT OF HEALTH AND HUMAN SERVICES</t>
  </si>
  <si>
    <t>841163100</t>
  </si>
  <si>
    <t>HUMAN SERVICES, UTAH DEPARTMENT OF</t>
  </si>
  <si>
    <t>B09SM083965</t>
  </si>
  <si>
    <t>B09SM085874</t>
  </si>
  <si>
    <t>B09SM083791</t>
  </si>
  <si>
    <t>B09SM085346</t>
  </si>
  <si>
    <t>B09SM085995</t>
  </si>
  <si>
    <t>B09SM087346</t>
  </si>
  <si>
    <t>SM086089-01S1</t>
  </si>
  <si>
    <t>VIRGINIA STATE DEPARTMENT OF BEHAVIORAL HEALTH AND DEVELOPMENTAL SERVICES</t>
  </si>
  <si>
    <t>SM086089-01</t>
  </si>
  <si>
    <t>DEPARTMENT OF BEHAVIORAL HEALTH &amp; DEVELOPMENTAL SERVICES</t>
  </si>
  <si>
    <t>232193645</t>
  </si>
  <si>
    <t>DEPARTMENT OF BEHAVIORAL HEALTH AND DEVELOPMENTAL SERVICES</t>
  </si>
  <si>
    <t>B09SM083950</t>
  </si>
  <si>
    <t>B09SM085877</t>
  </si>
  <si>
    <t>B09SM083794</t>
  </si>
  <si>
    <t>B09SM085349</t>
  </si>
  <si>
    <t>B09SM085998</t>
  </si>
  <si>
    <t>B09SM087349</t>
  </si>
  <si>
    <t>SM086095-01</t>
  </si>
  <si>
    <t>VIRGIN ISLANDS DEPARTMENT OF HEALTH</t>
  </si>
  <si>
    <t>CHRISTIANSTED</t>
  </si>
  <si>
    <t>VI</t>
  </si>
  <si>
    <t>SM086095-01S1</t>
  </si>
  <si>
    <t>VIRGIN ISLANDS DEPT OF HEALTH GROUP</t>
  </si>
  <si>
    <t>008026722</t>
  </si>
  <si>
    <t>B09SM083967</t>
  </si>
  <si>
    <t>B09SM083793</t>
  </si>
  <si>
    <t>B09SM085876</t>
  </si>
  <si>
    <t>B09SM085348</t>
  </si>
  <si>
    <t>B09SM085997</t>
  </si>
  <si>
    <t>B09SM087348</t>
  </si>
  <si>
    <t>SM086056-01</t>
  </si>
  <si>
    <t>VERMONT STATE AGENCY OF HUMAN SERVICES</t>
  </si>
  <si>
    <t>WATERBURY</t>
  </si>
  <si>
    <t>SM086056-01S1</t>
  </si>
  <si>
    <t>HUMAN SERVICES VERMONT AGENCY OF</t>
  </si>
  <si>
    <t>056719501</t>
  </si>
  <si>
    <t>HUMAN SERVICES, VERMONT AGENCY OF</t>
  </si>
  <si>
    <t>B09SM083966</t>
  </si>
  <si>
    <t>B09SM085875</t>
  </si>
  <si>
    <t>B09SM083792</t>
  </si>
  <si>
    <t>B09SM085347</t>
  </si>
  <si>
    <t>B09SM085996</t>
  </si>
  <si>
    <t>B09SM087347</t>
  </si>
  <si>
    <t>SM086098-01S1</t>
  </si>
  <si>
    <t>WASHINGTON STATE DEPARTMENT OF HEALTH</t>
  </si>
  <si>
    <t>TUMWATER</t>
  </si>
  <si>
    <t>SM086098-01</t>
  </si>
  <si>
    <t>SM087594-01</t>
  </si>
  <si>
    <t>PORT GAMBLE S'KLALLAM TRIBE</t>
  </si>
  <si>
    <t>KINGSTON</t>
  </si>
  <si>
    <t>HEALTH CARE AUTHORITY</t>
  </si>
  <si>
    <t>98501</t>
  </si>
  <si>
    <t>B09SM083998</t>
  </si>
  <si>
    <t>B09SM085912</t>
  </si>
  <si>
    <t>B09SM083829</t>
  </si>
  <si>
    <t>B09SM085384</t>
  </si>
  <si>
    <t>B09SM086035</t>
  </si>
  <si>
    <t>B09SM087386</t>
  </si>
  <si>
    <t>SM086093-01S1</t>
  </si>
  <si>
    <t>WISCONSIN DEPARTMENT OF HEALTH SERVICES</t>
  </si>
  <si>
    <t>MADISON</t>
  </si>
  <si>
    <t>SM086093-01</t>
  </si>
  <si>
    <t>537033445</t>
  </si>
  <si>
    <t>B09SM083953</t>
  </si>
  <si>
    <t>B09SM085909</t>
  </si>
  <si>
    <t>B09SM083826</t>
  </si>
  <si>
    <t>B09SM085381</t>
  </si>
  <si>
    <t>B09SM086036</t>
  </si>
  <si>
    <t>B09SM087387</t>
  </si>
  <si>
    <t>SM086083-01S1</t>
  </si>
  <si>
    <t>WEST VIRGINIA STATE DEPT HLTH/HUMAN RSCS</t>
  </si>
  <si>
    <t>SM086083-01</t>
  </si>
  <si>
    <t>HEALTH AND HUMAN RESOURCES, WEST VIRGINIA DEPARTMENT OF</t>
  </si>
  <si>
    <t>253011757</t>
  </si>
  <si>
    <t>B09SM083954</t>
  </si>
  <si>
    <t>B09SM085910</t>
  </si>
  <si>
    <t>B09SM083827</t>
  </si>
  <si>
    <t>B09SM085382</t>
  </si>
  <si>
    <t>B09SM086037</t>
  </si>
  <si>
    <t>B09SM087388</t>
  </si>
  <si>
    <t>SM086054-01</t>
  </si>
  <si>
    <t>WYOMING STATE DEPARTMENT OF HEALTH</t>
  </si>
  <si>
    <t>CHEYENNE</t>
  </si>
  <si>
    <t>SM086054-01S1</t>
  </si>
  <si>
    <t>SM087586-01</t>
  </si>
  <si>
    <t>EASTERN SHOSHONE TRIBE</t>
  </si>
  <si>
    <t>FORT WASHAKIE</t>
  </si>
  <si>
    <t>DEPARTMENT OF HEALTH WYOMING</t>
  </si>
  <si>
    <t>820013672</t>
  </si>
  <si>
    <t>WYOMING, DEPARTMENT OF HEALTH</t>
  </si>
  <si>
    <t>820013644</t>
  </si>
  <si>
    <t>B09SM085878</t>
  </si>
  <si>
    <t>B09SM083795</t>
  </si>
  <si>
    <t>B09SM083968</t>
  </si>
  <si>
    <t>B09SM085350</t>
  </si>
  <si>
    <t>B09SM085999</t>
  </si>
  <si>
    <t>B09SM087350</t>
  </si>
  <si>
    <t>Allocations by State, Funding Fiscal Year, and Agency</t>
  </si>
  <si>
    <t>Sum of Amount</t>
  </si>
  <si>
    <t>Column Labels</t>
  </si>
  <si>
    <t>Grand Total</t>
  </si>
  <si>
    <t>Row Labels</t>
  </si>
  <si>
    <t>Allocations by State and Crisis Continuum Component</t>
  </si>
  <si>
    <r>
      <t>INTRODUCTION:</t>
    </r>
    <r>
      <rPr>
        <sz val="11"/>
        <color theme="1"/>
        <rFont val="Calibri"/>
        <family val="2"/>
        <scheme val="minor"/>
      </rPr>
      <t xml:space="preserve"> As part of the ongoing contracted project, titled "Federal Funding Compendium of Crisis Services," RTI International ("RTI") has created this Excel workbook to document results of our Environmental Scan (Task 1). This environmental scan is intended to identify federal funding sources for the crisis services continuum in Fiscal Years (FY) 2020-23. In this workbook, we include the following:</t>
    </r>
  </si>
  <si>
    <r>
      <t>The "</t>
    </r>
    <r>
      <rPr>
        <b/>
        <sz val="11"/>
        <rFont val="Calibri"/>
        <family val="2"/>
        <scheme val="minor"/>
      </rPr>
      <t>Document Abstraction</t>
    </r>
    <r>
      <rPr>
        <sz val="11"/>
        <rFont val="Calibri"/>
        <family val="2"/>
        <scheme val="minor"/>
      </rPr>
      <t>" tab includes results from our review of FY20-23 Congressional and agency budget documents to identify funding directed to support crisis services. Funding results are organized by source document (e.g., Congressional Appropriations Act; Column A) and fiscal year (Column B). We additionally present relevant text descriptions (Column C) and page location (Column D) from each source document.</t>
    </r>
  </si>
  <si>
    <r>
      <t>The "</t>
    </r>
    <r>
      <rPr>
        <b/>
        <sz val="11"/>
        <rFont val="Calibri"/>
        <family val="2"/>
        <scheme val="minor"/>
      </rPr>
      <t>Agency Awards</t>
    </r>
    <r>
      <rPr>
        <sz val="11"/>
        <rFont val="Calibri"/>
        <family val="2"/>
        <scheme val="minor"/>
      </rPr>
      <t>" tab presents information on how the identified target funding was allocated to states. This information is organized by federal agency (Column A), funding and award years (Columns B, C), the mechanism and award (Columns D, E), target of funding (e.g., 988, mobile crisis; Column F), award number (Column G), and information around the organization/awardee, including state and funded amount (Columns H, I, J, K). We additionally present links to the Notice of Funding Opportunities when relevant (Column L).</t>
    </r>
  </si>
  <si>
    <t>This grant is listed on both SAMHSA.gov and taggs.hhs.gov, but SAMHSA reports the award as $16,189,410, while TAGGS reports it as $17,188,444 (a difference of $999,034). We are using the amount from SAMHSA here.</t>
  </si>
  <si>
    <t>COPS Office CIT Program</t>
  </si>
  <si>
    <t>MHBG Funds After Set-Aside (if applicable)</t>
  </si>
  <si>
    <t>Total Amount of MHBG (if applicable)</t>
  </si>
  <si>
    <t>**Note: Unclear why these awards appear on taggs.hhs.gov but not on SAMHSA.gov. Inclusion of these amounts results in New York having much more total funding than any other state (i.e., more than 7 times more than the next closest state, per capita). Therefore, we have excluded these awards from all calculations, but we present them here for transparency.</t>
  </si>
  <si>
    <t>U.S. Territory</t>
  </si>
  <si>
    <t>Funding</t>
  </si>
  <si>
    <t>Allocations by State and Funding Fiscal Year</t>
  </si>
  <si>
    <t>25th percentile:</t>
  </si>
  <si>
    <t>50th percentile:</t>
  </si>
  <si>
    <t>75th percentile:</t>
  </si>
  <si>
    <t>90th percentile:</t>
  </si>
  <si>
    <t>98th percentile:</t>
  </si>
  <si>
    <t>25th (&lt;$0.59)</t>
  </si>
  <si>
    <t>50th ($0.59 - $0.69)</t>
  </si>
  <si>
    <t>75th ($0.70 - $0.89)</t>
  </si>
  <si>
    <t>90th ($0.90 - $1.25)</t>
  </si>
  <si>
    <t>98th (&gt;$2.33)</t>
  </si>
  <si>
    <t>Percentile</t>
  </si>
  <si>
    <t>Per Capita Funding</t>
  </si>
  <si>
    <t>Population</t>
  </si>
  <si>
    <t>States</t>
  </si>
  <si>
    <t>Average 2021 - 2022</t>
  </si>
  <si>
    <t>Data from Annual Population Estimates Dataset, https://www.census.gov/data/tables/time-series/demo/popest/2020s-state-total.html</t>
  </si>
  <si>
    <t>Per-Capita Allocations by State and Funding Fiscal Year</t>
  </si>
  <si>
    <t>*does not include cases where Issue Year was blank</t>
  </si>
  <si>
    <t>Allocations by Issue Year</t>
  </si>
  <si>
    <t>Allocations by Funding Fiscal Year</t>
  </si>
  <si>
    <t>Transposed:</t>
  </si>
  <si>
    <t>Count of Amount</t>
  </si>
  <si>
    <t>Percent</t>
  </si>
  <si>
    <t>Count</t>
  </si>
  <si>
    <t>Allocations by Agency and Funding Fiscal Year</t>
  </si>
  <si>
    <t>by Percentage</t>
  </si>
  <si>
    <t>by Amount</t>
  </si>
  <si>
    <t>Allocations by Crisis Continuum Component</t>
  </si>
  <si>
    <t>Sum</t>
  </si>
  <si>
    <t>Allocations by Crisis Continuum Component and Funding Fiscal Year</t>
  </si>
  <si>
    <t>Allocations by Agency and Crisis Continuum Component</t>
  </si>
  <si>
    <t>The remaining tabs illustrate different ways to organize findings of the Agency Awards tab, including combinations of state, year, agency, and funding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</si>
</sst>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
    <numFmt numFmtId="165" formatCode="&quot;$&quot;#,##0.00"/>
    <numFmt numFmtId="166" formatCode="_(&quot;$&quot;* #,##0_);_(&quot;$&quot;* \(#,##0\);_(&quot;$&quot;* &quot;-&quot;??_);_(@_)"/>
  </numFmts>
  <fonts count="16"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rgb="FF000000"/>
      <name val="Calibri"/>
      <family val="2"/>
    </font>
    <font>
      <sz val="11"/>
      <color rgb="FF000000"/>
      <name val="Calibri"/>
      <family val="2"/>
      <scheme val="minor"/>
    </font>
    <font>
      <b/>
      <sz val="11"/>
      <color rgb="FF000000"/>
      <name val="Calibri"/>
      <family val="2"/>
      <scheme val="minor"/>
    </font>
    <font>
      <b/>
      <sz val="11"/>
      <color rgb="FF000000"/>
      <name val="Calibri"/>
      <family val="2"/>
    </font>
    <font>
      <sz val="11"/>
      <color rgb="FFFF0000"/>
      <name val="Calibri"/>
      <family val="2"/>
      <scheme val="minor"/>
    </font>
    <font>
      <u/>
      <sz val="11"/>
      <color theme="10"/>
      <name val="Calibri"/>
      <family val="2"/>
      <scheme val="minor"/>
    </font>
    <font>
      <sz val="11"/>
      <color rgb="FF000000"/>
      <name val="Calibri"/>
      <family val="2"/>
    </font>
    <font>
      <b/>
      <u/>
      <sz val="11"/>
      <color theme="1"/>
      <name val="Calibri"/>
      <family val="2"/>
      <scheme val="minor"/>
    </font>
    <font>
      <sz val="11"/>
      <color theme="1"/>
      <name val="Calibri"/>
      <family val="2"/>
      <scheme val="minor"/>
    </font>
    <font>
      <b/>
      <sz val="14"/>
      <color theme="1"/>
      <name val="Calibri"/>
      <family val="2"/>
      <scheme val="minor"/>
    </font>
    <font>
      <sz val="11"/>
      <color theme="0"/>
      <name val="Calibri"/>
      <family val="2"/>
      <scheme val="minor"/>
    </font>
    <font>
      <b/>
      <sz val="11"/>
      <color theme="0"/>
      <name val="Calibri"/>
      <family val="2"/>
      <scheme val="minor"/>
    </font>
  </fonts>
  <fills count="1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FFFF00"/>
        <bgColor indexed="64"/>
      </patternFill>
    </fill>
    <fill>
      <patternFill patternType="solid">
        <fgColor theme="4"/>
        <bgColor theme="4" tint="-0.249977111117893"/>
      </patternFill>
    </fill>
    <fill>
      <patternFill patternType="solid">
        <fgColor theme="4" tint="0.89999084444715716"/>
        <bgColor indexed="64"/>
      </patternFill>
    </fill>
    <fill>
      <patternFill patternType="solid">
        <fgColor theme="5"/>
        <bgColor theme="4" tint="0.59999389629810485"/>
      </patternFill>
    </fill>
    <fill>
      <patternFill patternType="solid">
        <fgColor theme="3"/>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s>
  <borders count="18">
    <border>
      <left/>
      <right/>
      <top/>
      <bottom/>
      <diagonal/>
    </border>
    <border>
      <left style="medium">
        <color theme="1" tint="0.499984740745262"/>
      </left>
      <right style="thin">
        <color theme="1" tint="0.499984740745262"/>
      </right>
      <top style="thin">
        <color theme="0"/>
      </top>
      <bottom style="medium">
        <color theme="1" tint="0.499984740745262"/>
      </bottom>
      <diagonal/>
    </border>
    <border>
      <left/>
      <right style="thin">
        <color theme="1" tint="0.499984740745262"/>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medium">
        <color theme="1" tint="0.499984740745262"/>
      </right>
      <top style="thin">
        <color theme="0"/>
      </top>
      <bottom style="medium">
        <color theme="1" tint="0.499984740745262"/>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top style="thin">
        <color theme="0"/>
      </top>
      <bottom style="medium">
        <color theme="1" tint="0.499984740745262"/>
      </bottom>
      <diagonal/>
    </border>
    <border>
      <left/>
      <right style="thin">
        <color theme="1" tint="0.499984740745262"/>
      </right>
      <top/>
      <bottom/>
      <diagonal/>
    </border>
    <border>
      <left style="thin">
        <color theme="1" tint="0.499984740745262"/>
      </left>
      <right/>
      <top style="thin">
        <color theme="0"/>
      </top>
      <bottom style="medium">
        <color theme="1" tint="0.499984740745262"/>
      </bottom>
      <diagonal/>
    </border>
    <border>
      <left/>
      <right/>
      <top/>
      <bottom style="medium">
        <color theme="1" tint="0.499984740745262"/>
      </bottom>
      <diagonal/>
    </border>
    <border>
      <left/>
      <right/>
      <top style="thin">
        <color theme="0"/>
      </top>
      <bottom/>
      <diagonal/>
    </border>
    <border>
      <left/>
      <right style="thin">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9" fillId="0" borderId="0" applyNumberFormat="0" applyFill="0" applyBorder="0" applyAlignment="0" applyProtection="0"/>
    <xf numFmtId="44" fontId="12" fillId="0" borderId="0" applyFont="0" applyFill="0" applyBorder="0" applyAlignment="0" applyProtection="0"/>
  </cellStyleXfs>
  <cellXfs count="118">
    <xf numFmtId="0" fontId="0" fillId="0" borderId="0" xfId="0"/>
    <xf numFmtId="0" fontId="0" fillId="0" borderId="0" xfId="0" applyAlignment="1">
      <alignment wrapText="1"/>
    </xf>
    <xf numFmtId="0" fontId="1" fillId="0" borderId="0" xfId="0" applyFont="1" applyAlignment="1">
      <alignment vertical="center" wrapText="1"/>
    </xf>
    <xf numFmtId="0" fontId="1"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xf>
    <xf numFmtId="0" fontId="2" fillId="0" borderId="0" xfId="0" applyFont="1" applyAlignment="1">
      <alignment vertical="center" wrapText="1"/>
    </xf>
    <xf numFmtId="0" fontId="5" fillId="0" borderId="0" xfId="0" applyFont="1" applyAlignment="1">
      <alignment vertical="center" wrapText="1"/>
    </xf>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wrapText="1"/>
    </xf>
    <xf numFmtId="0" fontId="8" fillId="0" borderId="0" xfId="0" applyFont="1" applyAlignment="1">
      <alignment vertical="center" wrapText="1"/>
    </xf>
    <xf numFmtId="0" fontId="1" fillId="2" borderId="0" xfId="0" applyFont="1" applyFill="1" applyAlignment="1">
      <alignment horizontal="left" vertical="top" wrapText="1"/>
    </xf>
    <xf numFmtId="164" fontId="1" fillId="2" borderId="0" xfId="0" applyNumberFormat="1" applyFont="1" applyFill="1" applyAlignment="1">
      <alignment horizontal="left" vertical="top" wrapText="1"/>
    </xf>
    <xf numFmtId="0" fontId="0" fillId="0" borderId="0" xfId="0" applyAlignment="1">
      <alignment horizontal="left" vertical="center" wrapText="1"/>
    </xf>
    <xf numFmtId="0" fontId="0" fillId="0" borderId="0" xfId="0" applyAlignment="1">
      <alignment horizontal="left" vertical="top" wrapText="1"/>
    </xf>
    <xf numFmtId="164" fontId="0" fillId="0" borderId="0" xfId="0" applyNumberFormat="1" applyAlignment="1">
      <alignment horizontal="left" vertical="top" wrapText="1"/>
    </xf>
    <xf numFmtId="0" fontId="9" fillId="0" borderId="0" xfId="1" applyFill="1" applyAlignment="1">
      <alignment horizontal="left" vertical="top"/>
    </xf>
    <xf numFmtId="0" fontId="0" fillId="0" borderId="0" xfId="0" applyAlignment="1">
      <alignment horizontal="left" vertical="top"/>
    </xf>
    <xf numFmtId="164" fontId="0" fillId="0" borderId="0" xfId="2" applyNumberFormat="1" applyFont="1" applyAlignment="1">
      <alignment horizontal="left" vertical="top"/>
    </xf>
    <xf numFmtId="0" fontId="9" fillId="0" borderId="0" xfId="1" applyAlignment="1">
      <alignment horizontal="left" vertical="top"/>
    </xf>
    <xf numFmtId="164" fontId="0" fillId="0" borderId="0" xfId="0" applyNumberFormat="1" applyAlignment="1">
      <alignment horizontal="left" vertical="top"/>
    </xf>
    <xf numFmtId="0" fontId="0" fillId="3" borderId="0" xfId="0" applyFill="1" applyAlignment="1">
      <alignment horizontal="left"/>
    </xf>
    <xf numFmtId="0" fontId="0" fillId="2" borderId="0" xfId="0" applyFill="1" applyAlignment="1">
      <alignment horizontal="left"/>
    </xf>
    <xf numFmtId="0" fontId="0" fillId="4" borderId="0" xfId="0" applyFill="1" applyAlignment="1">
      <alignment horizontal="left"/>
    </xf>
    <xf numFmtId="0" fontId="14" fillId="5" borderId="0" xfId="0" applyFont="1" applyFill="1" applyAlignment="1">
      <alignment horizontal="left"/>
    </xf>
    <xf numFmtId="0" fontId="0" fillId="6" borderId="0" xfId="0" applyFill="1"/>
    <xf numFmtId="0" fontId="0" fillId="0" borderId="0" xfId="0" applyAlignment="1">
      <alignment horizontal="left"/>
    </xf>
    <xf numFmtId="164" fontId="0" fillId="0" borderId="0" xfId="0" applyNumberFormat="1"/>
    <xf numFmtId="164" fontId="0" fillId="6" borderId="0" xfId="0" applyNumberFormat="1" applyFill="1"/>
    <xf numFmtId="0" fontId="13" fillId="0" borderId="0" xfId="0" applyFont="1"/>
    <xf numFmtId="0" fontId="0" fillId="6" borderId="0" xfId="0" applyFill="1" applyAlignment="1">
      <alignment horizontal="left"/>
    </xf>
    <xf numFmtId="0" fontId="13" fillId="3" borderId="0" xfId="0" applyFont="1" applyFill="1" applyAlignment="1">
      <alignment horizontal="center"/>
    </xf>
    <xf numFmtId="0" fontId="1" fillId="0" borderId="1" xfId="0" applyFont="1" applyBorder="1"/>
    <xf numFmtId="6" fontId="0" fillId="0" borderId="0" xfId="0" applyNumberFormat="1" applyAlignment="1">
      <alignment horizontal="left" vertical="top"/>
    </xf>
    <xf numFmtId="0" fontId="1" fillId="6" borderId="0" xfId="0" applyFont="1" applyFill="1" applyAlignment="1">
      <alignment horizontal="left" vertical="top" wrapText="1"/>
    </xf>
    <xf numFmtId="0" fontId="1" fillId="2" borderId="0" xfId="0" applyFont="1" applyFill="1" applyAlignment="1">
      <alignment horizontal="left" vertical="top"/>
    </xf>
    <xf numFmtId="0" fontId="0" fillId="0" borderId="0" xfId="0" pivotButton="1"/>
    <xf numFmtId="164" fontId="1" fillId="6" borderId="7" xfId="0" applyNumberFormat="1" applyFont="1" applyFill="1" applyBorder="1"/>
    <xf numFmtId="164" fontId="1" fillId="0" borderId="6" xfId="0" applyNumberFormat="1" applyFont="1" applyBorder="1"/>
    <xf numFmtId="0" fontId="1" fillId="0" borderId="5" xfId="0" applyFont="1" applyBorder="1" applyAlignment="1">
      <alignment horizontal="left"/>
    </xf>
    <xf numFmtId="164" fontId="0" fillId="0" borderId="3" xfId="0" applyNumberFormat="1" applyBorder="1"/>
    <xf numFmtId="0" fontId="0" fillId="0" borderId="2" xfId="0" applyBorder="1" applyAlignment="1">
      <alignment horizontal="left"/>
    </xf>
    <xf numFmtId="0" fontId="1" fillId="6" borderId="4" xfId="0" applyFont="1" applyFill="1" applyBorder="1"/>
    <xf numFmtId="0" fontId="15" fillId="5" borderId="8" xfId="0" applyFont="1" applyFill="1" applyBorder="1" applyAlignment="1">
      <alignment horizontal="left"/>
    </xf>
    <xf numFmtId="0" fontId="1" fillId="4" borderId="8" xfId="0" applyFont="1" applyFill="1" applyBorder="1" applyAlignment="1">
      <alignment horizontal="left"/>
    </xf>
    <xf numFmtId="0" fontId="1" fillId="2" borderId="8" xfId="0" applyFont="1" applyFill="1" applyBorder="1" applyAlignment="1">
      <alignment horizontal="left"/>
    </xf>
    <xf numFmtId="0" fontId="1" fillId="3" borderId="8" xfId="0" applyFont="1" applyFill="1" applyBorder="1" applyAlignment="1">
      <alignment horizontal="left"/>
    </xf>
    <xf numFmtId="0" fontId="1" fillId="0" borderId="0" xfId="0" applyFont="1"/>
    <xf numFmtId="0" fontId="1" fillId="0" borderId="0" xfId="0" applyFont="1" applyAlignment="1">
      <alignment horizontal="left"/>
    </xf>
    <xf numFmtId="165" fontId="0" fillId="0" borderId="0" xfId="0" applyNumberFormat="1"/>
    <xf numFmtId="0" fontId="0" fillId="0" borderId="3" xfId="0" applyBorder="1" applyAlignment="1">
      <alignment horizontal="left"/>
    </xf>
    <xf numFmtId="3" fontId="0" fillId="0" borderId="0" xfId="0" applyNumberFormat="1"/>
    <xf numFmtId="8" fontId="0" fillId="0" borderId="0" xfId="0" applyNumberFormat="1"/>
    <xf numFmtId="0" fontId="15" fillId="5" borderId="8" xfId="0" applyFont="1" applyFill="1" applyBorder="1" applyAlignment="1">
      <alignment horizontal="left" wrapText="1"/>
    </xf>
    <xf numFmtId="0" fontId="1" fillId="4" borderId="8" xfId="0" applyFont="1" applyFill="1" applyBorder="1" applyAlignment="1">
      <alignment horizontal="left" wrapText="1"/>
    </xf>
    <xf numFmtId="0" fontId="1" fillId="2" borderId="8" xfId="0" applyFont="1" applyFill="1" applyBorder="1" applyAlignment="1">
      <alignment horizontal="left" wrapText="1"/>
    </xf>
    <xf numFmtId="0" fontId="1" fillId="3" borderId="0" xfId="0" applyFont="1" applyFill="1" applyAlignment="1">
      <alignment horizontal="left" wrapText="1"/>
    </xf>
    <xf numFmtId="0" fontId="1" fillId="3" borderId="0" xfId="0" applyFont="1" applyFill="1" applyAlignment="1">
      <alignment horizontal="left"/>
    </xf>
    <xf numFmtId="0" fontId="1" fillId="0" borderId="9" xfId="0" applyFont="1" applyBorder="1"/>
    <xf numFmtId="0" fontId="1" fillId="0" borderId="0" xfId="0" applyFont="1" applyAlignment="1">
      <alignment horizontal="center"/>
    </xf>
    <xf numFmtId="0" fontId="15" fillId="5" borderId="8" xfId="0" applyFont="1" applyFill="1" applyBorder="1" applyAlignment="1">
      <alignment horizontal="center"/>
    </xf>
    <xf numFmtId="0" fontId="1" fillId="4" borderId="8" xfId="0" applyFont="1" applyFill="1" applyBorder="1" applyAlignment="1">
      <alignment horizontal="center"/>
    </xf>
    <xf numFmtId="0" fontId="1" fillId="2" borderId="8" xfId="0" applyFont="1" applyFill="1" applyBorder="1" applyAlignment="1">
      <alignment horizontal="center"/>
    </xf>
    <xf numFmtId="0" fontId="1" fillId="3" borderId="8" xfId="0" applyFont="1" applyFill="1" applyBorder="1" applyAlignment="1">
      <alignment horizontal="center"/>
    </xf>
    <xf numFmtId="0" fontId="1" fillId="3" borderId="10" xfId="0" applyFont="1" applyFill="1" applyBorder="1" applyAlignment="1">
      <alignment horizontal="center"/>
    </xf>
    <xf numFmtId="0" fontId="1" fillId="6" borderId="0" xfId="0" applyFont="1" applyFill="1" applyAlignment="1">
      <alignment horizontal="left" wrapText="1"/>
    </xf>
    <xf numFmtId="0" fontId="15" fillId="7" borderId="0" xfId="0" applyFont="1" applyFill="1" applyAlignment="1">
      <alignment horizontal="left" wrapText="1"/>
    </xf>
    <xf numFmtId="0" fontId="3" fillId="8" borderId="0" xfId="0" applyFont="1" applyFill="1" applyAlignment="1">
      <alignment horizontal="left" wrapText="1"/>
    </xf>
    <xf numFmtId="0" fontId="15" fillId="9" borderId="0" xfId="0" applyFont="1" applyFill="1" applyAlignment="1">
      <alignment horizontal="left" wrapText="1"/>
    </xf>
    <xf numFmtId="0" fontId="15" fillId="10" borderId="0" xfId="0" applyFont="1" applyFill="1" applyAlignment="1">
      <alignment horizontal="left" wrapText="1"/>
    </xf>
    <xf numFmtId="164" fontId="0" fillId="6" borderId="0" xfId="0" applyNumberFormat="1" applyFill="1" applyAlignment="1">
      <alignment horizontal="left"/>
    </xf>
    <xf numFmtId="0" fontId="15" fillId="5" borderId="11" xfId="0" applyFont="1" applyFill="1" applyBorder="1" applyAlignment="1">
      <alignment horizontal="left"/>
    </xf>
    <xf numFmtId="0" fontId="1" fillId="4" borderId="0" xfId="0" applyFont="1" applyFill="1" applyAlignment="1">
      <alignment horizontal="left"/>
    </xf>
    <xf numFmtId="2" fontId="0" fillId="0" borderId="0" xfId="2" applyNumberFormat="1" applyFont="1"/>
    <xf numFmtId="0" fontId="1" fillId="2" borderId="0" xfId="0" applyFont="1" applyFill="1" applyAlignment="1">
      <alignment horizontal="left"/>
    </xf>
    <xf numFmtId="0" fontId="1" fillId="2" borderId="12" xfId="0" applyFont="1" applyFill="1" applyBorder="1" applyAlignment="1">
      <alignment horizontal="left"/>
    </xf>
    <xf numFmtId="0" fontId="15" fillId="0" borderId="0" xfId="0" applyFont="1" applyAlignment="1">
      <alignment horizontal="left"/>
    </xf>
    <xf numFmtId="0" fontId="1" fillId="3" borderId="12" xfId="0" applyFont="1" applyFill="1" applyBorder="1" applyAlignment="1">
      <alignment horizontal="left"/>
    </xf>
    <xf numFmtId="166" fontId="1" fillId="6" borderId="13" xfId="2" applyNumberFormat="1" applyFont="1" applyFill="1" applyBorder="1" applyAlignment="1">
      <alignment horizontal="left"/>
    </xf>
    <xf numFmtId="166" fontId="1" fillId="0" borderId="6" xfId="2" applyNumberFormat="1" applyFont="1" applyBorder="1" applyAlignment="1">
      <alignment horizontal="left"/>
    </xf>
    <xf numFmtId="0" fontId="1" fillId="6" borderId="14" xfId="0" applyFont="1" applyFill="1" applyBorder="1" applyAlignment="1">
      <alignment horizontal="left"/>
    </xf>
    <xf numFmtId="166" fontId="0" fillId="0" borderId="0" xfId="2" applyNumberFormat="1" applyFont="1"/>
    <xf numFmtId="0" fontId="15" fillId="11" borderId="2" xfId="0" applyFont="1" applyFill="1" applyBorder="1"/>
    <xf numFmtId="0" fontId="15" fillId="12" borderId="2" xfId="0" applyFont="1" applyFill="1" applyBorder="1"/>
    <xf numFmtId="0" fontId="15" fillId="13" borderId="2" xfId="0" applyFont="1" applyFill="1" applyBorder="1"/>
    <xf numFmtId="166" fontId="1" fillId="6" borderId="6" xfId="2" applyNumberFormat="1" applyFont="1" applyFill="1" applyBorder="1" applyAlignment="1">
      <alignment horizontal="left"/>
    </xf>
    <xf numFmtId="1" fontId="1" fillId="0" borderId="6" xfId="2" applyNumberFormat="1" applyFont="1" applyBorder="1" applyAlignment="1">
      <alignment horizontal="left"/>
    </xf>
    <xf numFmtId="0" fontId="1" fillId="0" borderId="14" xfId="0" applyFont="1" applyBorder="1" applyAlignment="1">
      <alignment horizontal="left"/>
    </xf>
    <xf numFmtId="0" fontId="15" fillId="0" borderId="0" xfId="0" applyFont="1"/>
    <xf numFmtId="164" fontId="2" fillId="6" borderId="0" xfId="0" applyNumberFormat="1" applyFont="1" applyFill="1"/>
    <xf numFmtId="164" fontId="2" fillId="0" borderId="0" xfId="0" applyNumberFormat="1" applyFont="1"/>
    <xf numFmtId="0" fontId="15" fillId="11" borderId="0" xfId="0" applyFont="1" applyFill="1"/>
    <xf numFmtId="0" fontId="15" fillId="12" borderId="0" xfId="0" applyFont="1" applyFill="1"/>
    <xf numFmtId="0" fontId="15" fillId="13" borderId="0" xfId="0" applyFont="1" applyFill="1"/>
    <xf numFmtId="0" fontId="2" fillId="6" borderId="0" xfId="0" applyFont="1" applyFill="1"/>
    <xf numFmtId="0" fontId="14" fillId="11" borderId="0" xfId="0" applyFont="1" applyFill="1"/>
    <xf numFmtId="0" fontId="14" fillId="12" borderId="0" xfId="0" applyFont="1" applyFill="1"/>
    <xf numFmtId="0" fontId="14" fillId="13" borderId="0" xfId="0" applyFont="1" applyFill="1"/>
    <xf numFmtId="0" fontId="13" fillId="0" borderId="15" xfId="0" applyFont="1" applyBorder="1" applyAlignment="1">
      <alignment horizontal="center"/>
    </xf>
    <xf numFmtId="0" fontId="13" fillId="0" borderId="16" xfId="0" applyFont="1" applyBorder="1" applyAlignment="1">
      <alignment horizontal="center"/>
    </xf>
    <xf numFmtId="0" fontId="13" fillId="0" borderId="17" xfId="0" applyFont="1" applyBorder="1" applyAlignment="1">
      <alignment horizontal="center"/>
    </xf>
    <xf numFmtId="0" fontId="1" fillId="0" borderId="0" xfId="0" applyFont="1" applyAlignment="1">
      <alignment wrapText="1"/>
    </xf>
    <xf numFmtId="164" fontId="0" fillId="6" borderId="0" xfId="0" applyNumberFormat="1" applyFill="1" applyAlignment="1">
      <alignment wrapText="1"/>
    </xf>
    <xf numFmtId="0" fontId="0" fillId="6" borderId="0" xfId="0" applyFill="1" applyAlignment="1">
      <alignment horizontal="left" wrapText="1"/>
    </xf>
    <xf numFmtId="164" fontId="0" fillId="0" borderId="0" xfId="0" applyNumberFormat="1" applyAlignment="1">
      <alignment wrapText="1"/>
    </xf>
    <xf numFmtId="164" fontId="2" fillId="6" borderId="0" xfId="0" applyNumberFormat="1" applyFont="1" applyFill="1" applyAlignment="1">
      <alignment wrapText="1"/>
    </xf>
    <xf numFmtId="0" fontId="0" fillId="0" borderId="0" xfId="0" pivotButton="1" applyAlignment="1">
      <alignment wrapText="1"/>
    </xf>
    <xf numFmtId="0" fontId="13" fillId="0" borderId="0" xfId="0" applyFont="1" applyAlignment="1">
      <alignment horizontal="center"/>
    </xf>
    <xf numFmtId="164" fontId="0" fillId="0" borderId="11" xfId="0" applyNumberFormat="1" applyBorder="1"/>
    <xf numFmtId="0" fontId="15" fillId="7" borderId="11" xfId="0" applyFont="1" applyFill="1" applyBorder="1" applyAlignment="1">
      <alignment horizontal="left" wrapText="1"/>
    </xf>
    <xf numFmtId="0" fontId="1" fillId="0" borderId="6" xfId="0" applyFont="1" applyBorder="1"/>
    <xf numFmtId="0" fontId="0" fillId="0" borderId="0" xfId="0" applyAlignment="1">
      <alignment horizontal="right"/>
    </xf>
    <xf numFmtId="0" fontId="15" fillId="11" borderId="8" xfId="0" applyFont="1" applyFill="1" applyBorder="1"/>
    <xf numFmtId="0" fontId="15" fillId="12" borderId="8" xfId="0" applyFont="1" applyFill="1" applyBorder="1"/>
    <xf numFmtId="0" fontId="15" fillId="13" borderId="8" xfId="0" applyFont="1" applyFill="1" applyBorder="1"/>
    <xf numFmtId="0" fontId="0" fillId="0" borderId="0" xfId="0" applyAlignment="1">
      <alignment horizontal="center"/>
    </xf>
  </cellXfs>
  <cellStyles count="3">
    <cellStyle name="Currency" xfId="2" builtinId="4"/>
    <cellStyle name="Hyperlink" xfId="1" builtinId="8"/>
    <cellStyle name="Normal" xfId="0" builtinId="0"/>
  </cellStyles>
  <dxfs count="170">
    <dxf>
      <alignment horizontal="right"/>
    </dxf>
    <dxf>
      <numFmt numFmtId="164" formatCode="&quot;$&quot;#,##0"/>
    </dxf>
    <dxf>
      <font>
        <b/>
        <color theme="0"/>
      </font>
      <fill>
        <patternFill patternType="solid">
          <fgColor indexed="64"/>
          <bgColor theme="4"/>
        </patternFill>
      </fill>
    </dxf>
    <dxf>
      <font>
        <b/>
        <color theme="0"/>
      </font>
      <fill>
        <patternFill patternType="solid">
          <fgColor indexed="64"/>
          <bgColor theme="4"/>
        </patternFill>
      </fill>
    </dxf>
    <dxf>
      <font>
        <b val="0"/>
      </font>
    </dxf>
    <dxf>
      <font>
        <b val="0"/>
      </font>
    </dxf>
    <dxf>
      <numFmt numFmtId="164" formatCode="&quot;$&quot;#,##0"/>
    </dxf>
    <dxf>
      <alignment wrapText="1"/>
    </dxf>
    <dxf>
      <alignment wrapText="1"/>
    </dxf>
    <dxf>
      <fill>
        <patternFill patternType="solid">
          <fgColor indexed="64"/>
          <bgColor theme="4" tint="0.79998168889431442"/>
        </patternFill>
      </fill>
      <alignment horizontal="left"/>
    </dxf>
    <dxf>
      <fill>
        <patternFill patternType="solid">
          <fgColor indexed="64"/>
          <bgColor theme="4" tint="0.79998168889431442"/>
        </patternFill>
      </fill>
      <alignment horizontal="left"/>
    </dxf>
    <dxf>
      <alignment wrapText="1"/>
    </dxf>
    <dxf>
      <font>
        <color theme="0"/>
      </font>
      <fill>
        <patternFill patternType="solid">
          <fgColor indexed="64"/>
          <bgColor rgb="FF0070C0"/>
        </patternFill>
      </fill>
    </dxf>
    <dxf>
      <fill>
        <patternFill patternType="solid">
          <bgColor rgb="FFFFFF00"/>
        </patternFill>
      </fill>
    </dxf>
    <dxf>
      <fill>
        <patternFill patternType="solid">
          <bgColor rgb="FFFFFF00"/>
        </patternFill>
      </fill>
    </dxf>
    <dxf>
      <alignment wrapText="1"/>
    </dxf>
    <dxf>
      <alignment wrapText="1"/>
    </dxf>
    <dxf>
      <alignment wrapText="1"/>
    </dxf>
    <dxf>
      <font>
        <b/>
      </font>
      <fill>
        <patternFill>
          <fgColor theme="3"/>
        </patternFill>
      </fill>
    </dxf>
    <dxf>
      <font>
        <b/>
      </font>
      <fill>
        <patternFill>
          <fgColor theme="3"/>
        </patternFill>
      </fill>
    </dxf>
    <dxf>
      <font>
        <b val="0"/>
      </font>
    </dxf>
    <dxf>
      <fill>
        <patternFill patternType="solid">
          <bgColor rgb="FFFFFF00"/>
        </patternFill>
      </fill>
    </dxf>
    <dxf>
      <alignment horizontal="left"/>
    </dxf>
    <dxf>
      <alignment wrapText="1"/>
    </dxf>
    <dxf>
      <alignment wrapText="1"/>
    </dxf>
    <dxf>
      <alignment wrapText="1"/>
    </dxf>
    <dxf>
      <font>
        <b val="0"/>
      </font>
    </dxf>
    <dxf>
      <alignment wrapText="1"/>
    </dxf>
    <dxf>
      <fill>
        <patternFill patternType="solid">
          <fgColor indexed="64"/>
          <bgColor theme="4" tint="0.79998168889431442"/>
        </patternFill>
      </fill>
      <alignment horizontal="left"/>
    </dxf>
    <dxf>
      <fill>
        <patternFill patternType="solid">
          <fgColor indexed="64"/>
          <bgColor theme="4" tint="0.79998168889431442"/>
        </patternFill>
      </fill>
      <alignment horizontal="left"/>
    </dxf>
    <dxf>
      <numFmt numFmtId="164" formatCode="&quot;$&quot;#,##0"/>
    </dxf>
    <dxf>
      <numFmt numFmtId="164" formatCode="&quot;$&quot;#,##0"/>
    </dxf>
    <dxf>
      <fill>
        <patternFill patternType="none">
          <bgColor auto="1"/>
        </patternFill>
      </fill>
    </dxf>
    <dxf>
      <font>
        <color auto="1"/>
      </font>
    </dxf>
    <dxf>
      <fill>
        <patternFill patternType="solid">
          <bgColor rgb="FFFFFF00"/>
        </patternFill>
      </fill>
    </dxf>
    <dxf>
      <alignment wrapText="1"/>
    </dxf>
    <dxf>
      <alignment wrapText="1"/>
    </dxf>
    <dxf>
      <alignment wrapText="1"/>
    </dxf>
    <dxf>
      <fill>
        <patternFill>
          <bgColor rgb="FF0070C0"/>
        </patternFill>
      </fill>
    </dxf>
    <dxf>
      <fill>
        <patternFill>
          <bgColor theme="5"/>
        </patternFill>
      </fill>
    </dxf>
    <dxf>
      <fill>
        <patternFill>
          <bgColor theme="2" tint="-0.249977111117893"/>
        </patternFill>
      </fill>
    </dxf>
    <dxf>
      <fill>
        <patternFill>
          <bgColor rgb="FFFFC000"/>
        </patternFill>
      </fill>
    </dxf>
    <dxf>
      <font>
        <color theme="0"/>
      </font>
    </dxf>
    <dxf>
      <fill>
        <patternFill>
          <bgColor rgb="FFFFFF00"/>
        </patternFill>
      </fill>
    </dxf>
    <dxf>
      <alignment wrapText="1"/>
    </dxf>
    <dxf>
      <alignment wrapText="1"/>
    </dxf>
    <dxf>
      <alignment wrapText="1"/>
    </dxf>
    <dxf>
      <font>
        <b/>
      </font>
    </dxf>
    <dxf>
      <font>
        <b val="0"/>
      </font>
    </dxf>
    <dxf>
      <font>
        <b val="0"/>
      </font>
    </dxf>
    <dxf>
      <font>
        <b val="0"/>
      </font>
    </dxf>
    <dxf>
      <font>
        <b val="0"/>
      </font>
    </dxf>
    <dxf>
      <numFmt numFmtId="164" formatCode="&quot;$&quot;#,##0"/>
    </dxf>
    <dxf>
      <fill>
        <patternFill patternType="solid">
          <fgColor indexed="64"/>
          <bgColor theme="4" tint="0.79998168889431442"/>
        </patternFill>
      </fill>
    </dxf>
    <dxf>
      <fill>
        <patternFill patternType="solid">
          <fgColor indexed="64"/>
          <bgColor theme="4" tint="0.59999389629810485"/>
        </patternFill>
      </fill>
      <alignment wrapText="1"/>
    </dxf>
    <dxf>
      <fill>
        <patternFill patternType="solid">
          <fgColor indexed="64"/>
          <bgColor theme="4" tint="0.39997558519241921"/>
        </patternFill>
      </fill>
      <alignment wrapText="1"/>
    </dxf>
    <dxf>
      <font>
        <color theme="0"/>
      </font>
      <fill>
        <patternFill patternType="solid">
          <fgColor indexed="64"/>
          <bgColor theme="4" tint="-0.249977111117893"/>
        </patternFill>
      </fill>
      <alignment wrapText="1"/>
    </dxf>
    <dxf>
      <font>
        <b/>
      </font>
    </dxf>
    <dxf>
      <alignment wrapText="0"/>
    </dxf>
    <dxf>
      <fill>
        <patternFill patternType="solid">
          <bgColor rgb="FFFFFF00"/>
        </patternFill>
      </fill>
    </dxf>
    <dxf>
      <fill>
        <patternFill patternType="solid">
          <bgColor rgb="FFFFFF00"/>
        </patternFill>
      </fill>
    </dxf>
    <dxf>
      <font>
        <color theme="0"/>
      </font>
      <fill>
        <patternFill>
          <fgColor theme="4" tint="-0.249977111117893"/>
        </patternFill>
      </fill>
      <alignment wrapText="1"/>
    </dxf>
    <dxf>
      <font>
        <b/>
      </font>
    </dxf>
    <dxf>
      <font>
        <b val="0"/>
        <i val="0"/>
        <strike val="0"/>
        <condense val="0"/>
        <extend val="0"/>
        <outline val="0"/>
        <shadow val="0"/>
        <u val="none"/>
        <vertAlign val="baseline"/>
        <sz val="11"/>
        <color theme="1"/>
        <name val="Calibri"/>
        <family val="2"/>
        <scheme val="minor"/>
      </font>
      <fill>
        <patternFill>
          <fgColor theme="4" tint="0.59999389629810485"/>
        </patternFill>
      </fill>
      <alignment wrapText="1"/>
    </dxf>
    <dxf>
      <font>
        <b/>
      </font>
    </dxf>
    <dxf>
      <alignment wrapText="1"/>
    </dxf>
    <dxf>
      <font>
        <color theme="0"/>
      </font>
      <fill>
        <patternFill>
          <fgColor rgb="FF0070C0"/>
        </patternFill>
      </fill>
    </dxf>
    <dxf>
      <border>
        <top/>
        <bottom/>
        <horizontal/>
      </border>
    </dxf>
    <dxf>
      <fill>
        <patternFill>
          <fgColor indexed="64"/>
          <bgColor theme="3"/>
        </patternFill>
      </fill>
    </dxf>
    <dxf>
      <border>
        <top/>
        <bottom/>
        <horizontal/>
      </border>
    </dxf>
    <dxf>
      <font>
        <b val="0"/>
      </font>
    </dxf>
    <dxf>
      <fill>
        <patternFill patternType="solid">
          <bgColor rgb="FF0070C0"/>
        </patternFill>
      </fill>
    </dxf>
    <dxf>
      <fill>
        <patternFill patternType="solid">
          <bgColor theme="2" tint="-0.249977111117893"/>
        </patternFill>
      </fill>
    </dxf>
    <dxf>
      <fill>
        <patternFill patternType="solid">
          <bgColor theme="5" tint="-0.249977111117893"/>
        </patternFill>
      </fill>
    </dxf>
    <dxf>
      <font>
        <color theme="0"/>
      </font>
    </dxf>
    <dxf>
      <fill>
        <patternFill patternType="solid">
          <bgColor rgb="FFFFFF00"/>
        </patternFill>
      </fill>
    </dxf>
    <dxf>
      <fill>
        <patternFill patternType="solid">
          <bgColor rgb="FFFFFF00"/>
        </patternFill>
      </fill>
    </dxf>
    <dxf>
      <fill>
        <patternFill>
          <bgColor theme="4"/>
        </patternFill>
      </fill>
    </dxf>
    <dxf>
      <fill>
        <patternFill>
          <bgColor theme="8"/>
        </patternFill>
      </fill>
    </dxf>
    <dxf>
      <fill>
        <patternFill>
          <bgColor theme="5"/>
        </patternFill>
      </fill>
    </dxf>
    <dxf>
      <numFmt numFmtId="164" formatCode="&quot;$&quot;#,##0"/>
    </dxf>
    <dxf>
      <font>
        <color theme="0"/>
      </font>
      <fill>
        <patternFill patternType="solid">
          <fgColor indexed="64"/>
          <bgColor rgb="FF0070C0"/>
        </patternFill>
      </fill>
    </dxf>
    <dxf>
      <font>
        <color theme="0"/>
      </font>
      <fill>
        <patternFill patternType="solid">
          <fgColor indexed="64"/>
          <bgColor rgb="FF0070C0"/>
        </patternFill>
      </fill>
    </dxf>
    <dxf>
      <font>
        <color theme="0"/>
      </font>
      <fill>
        <patternFill patternType="solid">
          <fgColor indexed="64"/>
          <bgColor rgb="FF0070C0"/>
        </patternFill>
      </fill>
    </dxf>
    <dxf>
      <numFmt numFmtId="164" formatCode="&quot;$&quot;#,##0"/>
    </dxf>
    <dxf>
      <fill>
        <patternFill patternType="none">
          <bgColor auto="1"/>
        </patternFill>
      </fill>
    </dxf>
    <dxf>
      <font>
        <color auto="1"/>
      </font>
    </dxf>
    <dxf>
      <fill>
        <patternFill>
          <fgColor theme="4"/>
        </patternFill>
      </fill>
    </dxf>
    <dxf>
      <font>
        <color auto="1"/>
      </font>
    </dxf>
    <dxf>
      <fill>
        <patternFill>
          <bgColor rgb="FFFFFF00"/>
        </patternFill>
      </fill>
    </dxf>
    <dxf>
      <fill>
        <patternFill patternType="solid">
          <bgColor rgb="FFFFFF00"/>
        </patternFill>
      </fill>
    </dxf>
    <dxf>
      <numFmt numFmtId="164" formatCode="&quot;$&quot;#,##0"/>
    </dxf>
    <dxf>
      <fill>
        <patternFill patternType="solid">
          <bgColor rgb="FFFFFF00"/>
        </patternFill>
      </fill>
    </dxf>
    <dxf>
      <fill>
        <patternFill patternType="solid">
          <bgColor rgb="FFFFFF00"/>
        </patternFill>
      </fill>
    </dxf>
    <dxf>
      <font>
        <b/>
        <color theme="0"/>
      </font>
      <fill>
        <patternFill patternType="solid">
          <fgColor indexed="64"/>
          <bgColor rgb="FF0070C0"/>
        </patternFill>
      </fill>
      <alignment horizontal="general" vertical="bottom" textRotation="0" wrapText="0" indent="0" justifyLastLine="0" shrinkToFit="0" readingOrder="0"/>
    </dxf>
    <dxf>
      <fill>
        <patternFill>
          <bgColor theme="4"/>
        </patternFill>
      </fill>
    </dxf>
    <dxf>
      <fill>
        <patternFill>
          <bgColor theme="8"/>
        </patternFill>
      </fill>
    </dxf>
    <dxf>
      <fill>
        <patternFill>
          <bgColor theme="5"/>
        </patternFill>
      </fill>
    </dxf>
    <dxf>
      <fill>
        <patternFill patternType="solid">
          <fgColor indexed="64"/>
          <bgColor theme="4" tint="0.79998168889431442"/>
        </patternFill>
      </fill>
      <alignment horizontal="left"/>
    </dxf>
    <dxf>
      <fill>
        <patternFill patternType="solid">
          <fgColor indexed="64"/>
          <bgColor theme="4" tint="0.79998168889431442"/>
        </patternFill>
      </fill>
      <alignment horizontal="left"/>
    </dxf>
    <dxf>
      <numFmt numFmtId="164" formatCode="&quot;$&quot;#,##0"/>
    </dxf>
    <dxf>
      <fill>
        <patternFill patternType="none">
          <bgColor auto="1"/>
        </patternFill>
      </fill>
    </dxf>
    <dxf>
      <fill>
        <patternFill patternType="solid">
          <bgColor rgb="FFFFFF00"/>
        </patternFill>
      </fill>
    </dxf>
    <dxf>
      <fill>
        <patternFill patternType="solid">
          <bgColor rgb="FFFFFF00"/>
        </patternFill>
      </fill>
    </dxf>
    <dxf>
      <font>
        <b/>
      </font>
      <fill>
        <patternFill patternType="solid">
          <fgColor indexed="64"/>
          <bgColor theme="4" tint="0.79998168889431442"/>
        </patternFill>
      </fill>
    </dxf>
    <dxf>
      <fill>
        <patternFill>
          <fgColor theme="4" tint="0.59999389629810485"/>
        </patternFill>
      </fill>
    </dxf>
    <dxf>
      <fill>
        <patternFill>
          <fgColor theme="4" tint="0.39997558519241921"/>
        </patternFill>
      </fill>
    </dxf>
    <dxf>
      <font>
        <color theme="0"/>
      </font>
      <fill>
        <patternFill>
          <fgColor theme="4" tint="-0.249977111117893"/>
        </patternFill>
      </fill>
    </dxf>
    <dxf>
      <border>
        <bottom/>
      </border>
    </dxf>
    <dxf>
      <border>
        <bottom/>
      </border>
    </dxf>
    <dxf>
      <border>
        <bottom/>
      </border>
    </dxf>
    <dxf>
      <fill>
        <patternFill patternType="solid">
          <fgColor indexed="64"/>
          <bgColor rgb="FFFFFF00"/>
        </patternFill>
      </fill>
      <alignment horizontal="left"/>
    </dxf>
    <dxf>
      <fill>
        <patternFill patternType="solid">
          <fgColor indexed="64"/>
          <bgColor rgb="FFFFFF00"/>
        </patternFill>
      </fill>
      <alignment horizontal="left"/>
    </dxf>
    <dxf>
      <fill>
        <patternFill patternType="none">
          <bgColor auto="1"/>
        </patternFill>
      </fill>
    </dxf>
    <dxf>
      <numFmt numFmtId="164" formatCode="&quot;$&quot;#,##0"/>
    </dxf>
    <dxf>
      <font>
        <b/>
      </font>
      <fill>
        <patternFill patternType="solid">
          <fgColor indexed="64"/>
          <bgColor theme="4" tint="0.79998168889431442"/>
        </patternFill>
      </fill>
    </dxf>
    <dxf>
      <fill>
        <patternFill>
          <fgColor theme="4" tint="0.59999389629810485"/>
        </patternFill>
      </fill>
    </dxf>
    <dxf>
      <border>
        <top/>
        <bottom/>
      </border>
    </dxf>
    <dxf>
      <alignment horizontal="left"/>
    </dxf>
    <dxf>
      <alignment horizontal="left"/>
    </dxf>
    <dxf>
      <fill>
        <patternFill patternType="solid">
          <bgColor theme="4" tint="0.79998168889431442"/>
        </patternFill>
      </fill>
    </dxf>
    <dxf>
      <fill>
        <patternFill patternType="solid">
          <bgColor theme="4" tint="0.59999389629810485"/>
        </patternFill>
      </fill>
    </dxf>
    <dxf>
      <fill>
        <patternFill patternType="solid">
          <bgColor theme="4" tint="0.39997558519241921"/>
        </patternFill>
      </fill>
    </dxf>
    <dxf>
      <fill>
        <patternFill patternType="solid">
          <bgColor theme="4" tint="-0.249977111117893"/>
        </patternFill>
      </fill>
    </dxf>
    <dxf>
      <font>
        <color theme="0"/>
      </font>
    </dxf>
    <dxf>
      <fill>
        <patternFill patternType="solid">
          <bgColor rgb="FFFFFF00"/>
        </patternFill>
      </fill>
    </dxf>
    <dxf>
      <numFmt numFmtId="164" formatCode="&quot;$&quot;#,##0"/>
    </dxf>
    <dxf>
      <alignment wrapText="1"/>
    </dxf>
    <dxf>
      <alignment horizontal="left"/>
    </dxf>
    <dxf>
      <alignment horizontal="left"/>
    </dxf>
    <dxf>
      <alignment vertical="bottom"/>
    </dxf>
    <dxf>
      <alignment vertical="bottom"/>
    </dxf>
    <dxf>
      <fill>
        <patternFill patternType="solid">
          <bgColor rgb="FFFFFF00"/>
        </patternFill>
      </fill>
    </dxf>
    <dxf>
      <fill>
        <patternFill patternType="solid">
          <fgColor indexed="64"/>
          <bgColor theme="4" tint="-0.249977111117893"/>
        </patternFill>
      </fill>
    </dxf>
    <dxf>
      <font>
        <b val="0"/>
        <i val="0"/>
        <strike val="0"/>
        <condense val="0"/>
        <extend val="0"/>
        <outline val="0"/>
        <shadow val="0"/>
        <u val="none"/>
        <vertAlign val="baseline"/>
        <sz val="11"/>
        <color theme="1"/>
        <name val="Calibri"/>
        <family val="2"/>
        <scheme val="minor"/>
      </font>
      <fill>
        <patternFill>
          <fgColor theme="4" tint="0.59999389629810485"/>
        </patternFill>
      </fill>
      <alignment wrapText="1"/>
    </dxf>
    <dxf>
      <font>
        <color theme="0"/>
      </font>
      <fill>
        <patternFill>
          <fgColor theme="4" tint="-0.249977111117893"/>
        </patternFill>
      </fill>
    </dxf>
    <dxf>
      <fill>
        <patternFill patternType="none">
          <bgColor auto="1"/>
        </patternFill>
      </fill>
    </dxf>
    <dxf>
      <alignment wrapText="1"/>
    </dxf>
    <dxf>
      <font>
        <color theme="0"/>
      </font>
    </dxf>
    <dxf>
      <fill>
        <patternFill>
          <bgColor theme="4"/>
        </patternFill>
      </fill>
    </dxf>
    <dxf>
      <fill>
        <patternFill>
          <bgColor theme="3"/>
        </patternFill>
      </fill>
    </dxf>
    <dxf>
      <font>
        <color theme="0"/>
      </font>
    </dxf>
    <dxf>
      <fill>
        <patternFill>
          <bgColor theme="5"/>
        </patternFill>
      </fill>
    </dxf>
    <dxf>
      <font>
        <color theme="0"/>
      </font>
    </dxf>
    <dxf>
      <fill>
        <patternFill>
          <bgColor theme="4" tint="0.89999084444715716"/>
        </patternFill>
      </fill>
    </dxf>
    <dxf>
      <font>
        <color auto="1"/>
      </font>
    </dxf>
    <dxf>
      <font>
        <b/>
      </font>
    </dxf>
    <dxf>
      <font>
        <b/>
      </font>
    </dxf>
    <dxf>
      <alignment wrapText="1"/>
    </dxf>
    <dxf>
      <alignment wrapText="1"/>
    </dxf>
    <dxf>
      <alignment horizontal="left"/>
    </dxf>
    <dxf>
      <fill>
        <patternFill patternType="solid">
          <bgColor theme="4" tint="0.79998168889431442"/>
        </patternFill>
      </fill>
    </dxf>
    <dxf>
      <fill>
        <patternFill patternType="solid">
          <bgColor theme="4" tint="0.59999389629810485"/>
        </patternFill>
      </fill>
    </dxf>
    <dxf>
      <fill>
        <patternFill patternType="solid">
          <bgColor theme="4" tint="0.39997558519241921"/>
        </patternFill>
      </fill>
    </dxf>
    <dxf>
      <fill>
        <patternFill patternType="solid">
          <bgColor theme="4" tint="-0.249977111117893"/>
        </patternFill>
      </fill>
    </dxf>
    <dxf>
      <font>
        <color theme="0"/>
      </font>
    </dxf>
    <dxf>
      <fill>
        <patternFill patternType="solid">
          <bgColor rgb="FFFFFF00"/>
        </patternFill>
      </fill>
    </dxf>
    <dxf>
      <numFmt numFmtId="164" formatCode="&quot;$&quot;#,##0"/>
    </dxf>
    <dxf>
      <fill>
        <patternFill patternType="solid">
          <bgColor rgb="FFFFFF00"/>
        </patternFill>
      </fill>
    </dxf>
    <dxf>
      <fill>
        <patternFill patternType="none">
          <bgColor auto="1"/>
        </patternFill>
      </fill>
    </dxf>
    <dxf>
      <fill>
        <patternFill patternType="none">
          <bgColor auto="1"/>
        </patternFill>
      </fill>
    </dxf>
    <dxf>
      <alignment horizontal="left"/>
    </dxf>
    <dxf>
      <fill>
        <patternFill patternType="solid">
          <bgColor theme="4" tint="0.79998168889431442"/>
        </patternFill>
      </fill>
    </dxf>
    <dxf>
      <fill>
        <patternFill patternType="solid">
          <bgColor theme="4" tint="0.59999389629810485"/>
        </patternFill>
      </fill>
    </dxf>
    <dxf>
      <fill>
        <patternFill patternType="solid">
          <bgColor theme="4" tint="0.39997558519241921"/>
        </patternFill>
      </fill>
    </dxf>
    <dxf>
      <fill>
        <patternFill patternType="solid">
          <bgColor theme="4" tint="-0.249977111117893"/>
        </patternFill>
      </fill>
    </dxf>
    <dxf>
      <font>
        <color theme="0"/>
      </font>
    </dxf>
    <dxf>
      <fill>
        <patternFill patternType="solid">
          <bgColor rgb="FFFFFF00"/>
        </patternFill>
      </fill>
    </dxf>
    <dxf>
      <numFmt numFmtId="164" formatCode="&quot;$&quot;#,##0"/>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[Appendix B. Environmental Scan.xlsx]Sums by Year+!PivotTable2</c:name>
    <c:fmtId val="6"/>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Allocations by Funding Fiscal Year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'Sums by Year+'!$B$3</c:f>
              <c:strCache>
                <c:ptCount val="1"/>
                <c:pt idx="0">
                  <c:v>Total</c:v>
                </c:pt>
              </c:strCache>
            </c:strRef>
          </c:tx>
          <c:spPr>
            <a:ln w="28575" cap="rnd">
              <a:solidFill>
                <a:schemeClr val="accent1"/>
              </a:solidFill>
              <a:round/>
            </a:ln>
            <a:effectLst/>
          </c:spPr>
          <c:marker>
            <c:symbol val="none"/>
          </c:marker>
          <c:cat>
            <c:strRef>
              <c:f>'Sums by Year+'!$A$4:$A$8</c:f>
              <c:strCache>
                <c:ptCount val="4"/>
                <c:pt idx="0">
                  <c:v>2020</c:v>
                </c:pt>
                <c:pt idx="1">
                  <c:v>2021</c:v>
                </c:pt>
                <c:pt idx="2">
                  <c:v>2022</c:v>
                </c:pt>
                <c:pt idx="3">
                  <c:v>2023</c:v>
                </c:pt>
              </c:strCache>
            </c:strRef>
          </c:cat>
          <c:val>
            <c:numRef>
              <c:f>'Sums by Year+'!$B$4:$B$8</c:f>
              <c:numCache>
                <c:formatCode>"$"#,##0</c:formatCode>
                <c:ptCount val="4"/>
                <c:pt idx="0">
                  <c:v>99993</c:v>
                </c:pt>
                <c:pt idx="1">
                  <c:v>267276221.49999991</c:v>
                </c:pt>
                <c:pt idx="2">
                  <c:v>257450029.49999982</c:v>
                </c:pt>
                <c:pt idx="3">
                  <c:v>95858045.100000054</c:v>
                </c:pt>
              </c:numCache>
            </c:numRef>
          </c:val>
          <c:smooth val="0"/>
          <c:extLst>
            <c:ext xmlns:c16="http://schemas.microsoft.com/office/drawing/2014/chart" uri="{C3380CC4-5D6E-409C-BE32-E72D297353CC}">
              <c16:uniqueId val="{00000000-BA39-F141-B1F8-B9B8097533B8}"/>
            </c:ext>
          </c:extLst>
        </c:ser>
        <c:dLbls>
          <c:showLegendKey val="0"/>
          <c:showVal val="0"/>
          <c:showCatName val="0"/>
          <c:showSerName val="0"/>
          <c:showPercent val="0"/>
          <c:showBubbleSize val="0"/>
        </c:dLbls>
        <c:smooth val="0"/>
        <c:axId val="689703408"/>
        <c:axId val="689703736"/>
      </c:lineChart>
      <c:catAx>
        <c:axId val="689703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9703736"/>
        <c:crosses val="autoZero"/>
        <c:auto val="1"/>
        <c:lblAlgn val="ctr"/>
        <c:lblOffset val="100"/>
        <c:noMultiLvlLbl val="0"/>
      </c:catAx>
      <c:valAx>
        <c:axId val="6897037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9703408"/>
        <c:crosses val="autoZero"/>
        <c:crossBetween val="between"/>
        <c:dispUnits>
          <c:builtInUnit val="millions"/>
          <c:dispUnitsLbl>
            <c:layout>
              <c:manualLayout>
                <c:xMode val="edge"/>
                <c:yMode val="edge"/>
                <c:x val="2.6200873362445413E-2"/>
                <c:y val="0.41606262758821816"/>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Awards by Crisis Continuum Component, 2020 - 2023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'Sums by Category &amp; Year+ '!$H$29</c:f>
              <c:strCache>
                <c:ptCount val="1"/>
                <c:pt idx="0">
                  <c:v>988</c:v>
                </c:pt>
              </c:strCache>
            </c:strRef>
          </c:tx>
          <c:spPr>
            <a:ln w="28575" cap="rnd">
              <a:solidFill>
                <a:schemeClr val="tx2"/>
              </a:solidFill>
              <a:round/>
            </a:ln>
            <a:effectLst/>
          </c:spPr>
          <c:marker>
            <c:symbol val="none"/>
          </c:marker>
          <c:cat>
            <c:numRef>
              <c:f>'Sums by Category &amp; Year+ '!$I$28:$L$28</c:f>
              <c:numCache>
                <c:formatCode>General</c:formatCode>
                <c:ptCount val="4"/>
                <c:pt idx="0">
                  <c:v>2020</c:v>
                </c:pt>
                <c:pt idx="1">
                  <c:v>2021</c:v>
                </c:pt>
                <c:pt idx="2">
                  <c:v>2022</c:v>
                </c:pt>
                <c:pt idx="3">
                  <c:v>2023</c:v>
                </c:pt>
              </c:numCache>
            </c:numRef>
          </c:cat>
          <c:val>
            <c:numRef>
              <c:f>'Sums by Category &amp; Year+ '!$I$29:$L$29</c:f>
              <c:numCache>
                <c:formatCode>"$"#,##0</c:formatCode>
                <c:ptCount val="4"/>
                <c:pt idx="1">
                  <c:v>69636392</c:v>
                </c:pt>
                <c:pt idx="2">
                  <c:v>177013920</c:v>
                </c:pt>
              </c:numCache>
            </c:numRef>
          </c:val>
          <c:smooth val="0"/>
          <c:extLst>
            <c:ext xmlns:c16="http://schemas.microsoft.com/office/drawing/2014/chart" uri="{C3380CC4-5D6E-409C-BE32-E72D297353CC}">
              <c16:uniqueId val="{00000000-A159-CF4C-A4AB-F9E88887CE5F}"/>
            </c:ext>
          </c:extLst>
        </c:ser>
        <c:ser>
          <c:idx val="1"/>
          <c:order val="1"/>
          <c:tx>
            <c:strRef>
              <c:f>'Sums by Category &amp; Year+ '!$H$30</c:f>
              <c:strCache>
                <c:ptCount val="1"/>
                <c:pt idx="0">
                  <c:v>Mobile Crisis</c:v>
                </c:pt>
              </c:strCache>
            </c:strRef>
          </c:tx>
          <c:spPr>
            <a:ln w="28575" cap="rnd">
              <a:solidFill>
                <a:schemeClr val="accent2"/>
              </a:solidFill>
              <a:round/>
            </a:ln>
            <a:effectLst/>
          </c:spPr>
          <c:marker>
            <c:symbol val="none"/>
          </c:marker>
          <c:cat>
            <c:numRef>
              <c:f>'Sums by Category &amp; Year+ '!$I$28:$L$28</c:f>
              <c:numCache>
                <c:formatCode>General</c:formatCode>
                <c:ptCount val="4"/>
                <c:pt idx="0">
                  <c:v>2020</c:v>
                </c:pt>
                <c:pt idx="1">
                  <c:v>2021</c:v>
                </c:pt>
                <c:pt idx="2">
                  <c:v>2022</c:v>
                </c:pt>
                <c:pt idx="3">
                  <c:v>2023</c:v>
                </c:pt>
              </c:numCache>
            </c:numRef>
          </c:cat>
          <c:val>
            <c:numRef>
              <c:f>'Sums by Category &amp; Year+ '!$I$30:$L$30</c:f>
              <c:numCache>
                <c:formatCode>"$"#,##0</c:formatCode>
                <c:ptCount val="4"/>
                <c:pt idx="0">
                  <c:v>99993</c:v>
                </c:pt>
                <c:pt idx="1">
                  <c:v>46524411</c:v>
                </c:pt>
                <c:pt idx="2">
                  <c:v>36330778</c:v>
                </c:pt>
                <c:pt idx="3">
                  <c:v>483689</c:v>
                </c:pt>
              </c:numCache>
            </c:numRef>
          </c:val>
          <c:smooth val="0"/>
          <c:extLst>
            <c:ext xmlns:c16="http://schemas.microsoft.com/office/drawing/2014/chart" uri="{C3380CC4-5D6E-409C-BE32-E72D297353CC}">
              <c16:uniqueId val="{00000001-A159-CF4C-A4AB-F9E88887CE5F}"/>
            </c:ext>
          </c:extLst>
        </c:ser>
        <c:ser>
          <c:idx val="2"/>
          <c:order val="2"/>
          <c:tx>
            <c:strRef>
              <c:f>'Sums by Category &amp; Year+ '!$H$31</c:f>
              <c:strCache>
                <c:ptCount val="1"/>
                <c:pt idx="0">
                  <c:v>Crisis Stabilization Units (CSUs)</c:v>
                </c:pt>
              </c:strCache>
            </c:strRef>
          </c:tx>
          <c:spPr>
            <a:ln w="28575" cap="rnd">
              <a:solidFill>
                <a:schemeClr val="accent1">
                  <a:lumMod val="10000"/>
                  <a:lumOff val="90000"/>
                </a:schemeClr>
              </a:solidFill>
              <a:round/>
            </a:ln>
            <a:effectLst/>
          </c:spPr>
          <c:marker>
            <c:symbol val="none"/>
          </c:marker>
          <c:cat>
            <c:numRef>
              <c:f>'Sums by Category &amp; Year+ '!$I$28:$L$28</c:f>
              <c:numCache>
                <c:formatCode>General</c:formatCode>
                <c:ptCount val="4"/>
                <c:pt idx="0">
                  <c:v>2020</c:v>
                </c:pt>
                <c:pt idx="1">
                  <c:v>2021</c:v>
                </c:pt>
                <c:pt idx="2">
                  <c:v>2022</c:v>
                </c:pt>
                <c:pt idx="3">
                  <c:v>2023</c:v>
                </c:pt>
              </c:numCache>
            </c:numRef>
          </c:cat>
          <c:val>
            <c:numRef>
              <c:f>'Sums by Category &amp; Year+ '!$I$31:$L$31</c:f>
              <c:numCache>
                <c:formatCode>"$"#,##0</c:formatCode>
                <c:ptCount val="4"/>
                <c:pt idx="1">
                  <c:v>2095685.25</c:v>
                </c:pt>
                <c:pt idx="2">
                  <c:v>3366000</c:v>
                </c:pt>
              </c:numCache>
            </c:numRef>
          </c:val>
          <c:smooth val="0"/>
          <c:extLst>
            <c:ext xmlns:c16="http://schemas.microsoft.com/office/drawing/2014/chart" uri="{C3380CC4-5D6E-409C-BE32-E72D297353CC}">
              <c16:uniqueId val="{00000002-A159-CF4C-A4AB-F9E88887CE5F}"/>
            </c:ext>
          </c:extLst>
        </c:ser>
        <c:ser>
          <c:idx val="3"/>
          <c:order val="3"/>
          <c:tx>
            <c:strRef>
              <c:f>'Sums by Category &amp; Year+ '!$H$32</c:f>
              <c:strCache>
                <c:ptCount val="1"/>
                <c:pt idx="0">
                  <c:v>Crisis Services (General/Unspecified)</c:v>
                </c:pt>
              </c:strCache>
            </c:strRef>
          </c:tx>
          <c:spPr>
            <a:ln w="28575" cap="rnd">
              <a:solidFill>
                <a:schemeClr val="accent1"/>
              </a:solidFill>
              <a:round/>
            </a:ln>
            <a:effectLst/>
          </c:spPr>
          <c:marker>
            <c:symbol val="none"/>
          </c:marker>
          <c:cat>
            <c:numRef>
              <c:f>'Sums by Category &amp; Year+ '!$I$28:$L$28</c:f>
              <c:numCache>
                <c:formatCode>General</c:formatCode>
                <c:ptCount val="4"/>
                <c:pt idx="0">
                  <c:v>2020</c:v>
                </c:pt>
                <c:pt idx="1">
                  <c:v>2021</c:v>
                </c:pt>
                <c:pt idx="2">
                  <c:v>2022</c:v>
                </c:pt>
                <c:pt idx="3">
                  <c:v>2023</c:v>
                </c:pt>
              </c:numCache>
            </c:numRef>
          </c:cat>
          <c:val>
            <c:numRef>
              <c:f>'Sums by Category &amp; Year+ '!$I$32:$L$32</c:f>
              <c:numCache>
                <c:formatCode>"$"#,##0</c:formatCode>
                <c:ptCount val="4"/>
                <c:pt idx="1">
                  <c:v>149019733.24999991</c:v>
                </c:pt>
                <c:pt idx="2">
                  <c:v>40739331.5</c:v>
                </c:pt>
                <c:pt idx="3">
                  <c:v>95374356.100000054</c:v>
                </c:pt>
              </c:numCache>
            </c:numRef>
          </c:val>
          <c:smooth val="0"/>
          <c:extLst>
            <c:ext xmlns:c16="http://schemas.microsoft.com/office/drawing/2014/chart" uri="{C3380CC4-5D6E-409C-BE32-E72D297353CC}">
              <c16:uniqueId val="{00000003-A159-CF4C-A4AB-F9E88887CE5F}"/>
            </c:ext>
          </c:extLst>
        </c:ser>
        <c:ser>
          <c:idx val="4"/>
          <c:order val="4"/>
          <c:tx>
            <c:strRef>
              <c:f>'Sums by Category &amp; Year+ '!$H$33</c:f>
              <c:strCache>
                <c:ptCount val="1"/>
                <c:pt idx="0">
                  <c:v>Grand Total</c:v>
                </c:pt>
              </c:strCache>
            </c:strRef>
          </c:tx>
          <c:spPr>
            <a:ln w="28575" cap="rnd">
              <a:solidFill>
                <a:schemeClr val="accent5"/>
              </a:solidFill>
              <a:round/>
            </a:ln>
            <a:effectLst/>
          </c:spPr>
          <c:marker>
            <c:symbol val="none"/>
          </c:marker>
          <c:cat>
            <c:numRef>
              <c:f>'Sums by Category &amp; Year+ '!$I$28:$L$28</c:f>
              <c:numCache>
                <c:formatCode>General</c:formatCode>
                <c:ptCount val="4"/>
                <c:pt idx="0">
                  <c:v>2020</c:v>
                </c:pt>
                <c:pt idx="1">
                  <c:v>2021</c:v>
                </c:pt>
                <c:pt idx="2">
                  <c:v>2022</c:v>
                </c:pt>
                <c:pt idx="3">
                  <c:v>2023</c:v>
                </c:pt>
              </c:numCache>
            </c:numRef>
          </c:cat>
          <c:val>
            <c:numRef>
              <c:f>'Sums by Category &amp; Year+ '!$I$33:$L$33</c:f>
              <c:numCache>
                <c:formatCode>"$"#,##0</c:formatCode>
                <c:ptCount val="4"/>
                <c:pt idx="0">
                  <c:v>99993</c:v>
                </c:pt>
                <c:pt idx="1">
                  <c:v>267276221.49999991</c:v>
                </c:pt>
                <c:pt idx="2">
                  <c:v>257450029.5</c:v>
                </c:pt>
                <c:pt idx="3">
                  <c:v>95858045.100000054</c:v>
                </c:pt>
              </c:numCache>
            </c:numRef>
          </c:val>
          <c:smooth val="0"/>
          <c:extLst>
            <c:ext xmlns:c16="http://schemas.microsoft.com/office/drawing/2014/chart" uri="{C3380CC4-5D6E-409C-BE32-E72D297353CC}">
              <c16:uniqueId val="{00000004-A159-CF4C-A4AB-F9E88887CE5F}"/>
            </c:ext>
          </c:extLst>
        </c:ser>
        <c:dLbls>
          <c:showLegendKey val="0"/>
          <c:showVal val="0"/>
          <c:showCatName val="0"/>
          <c:showSerName val="0"/>
          <c:showPercent val="0"/>
          <c:showBubbleSize val="0"/>
        </c:dLbls>
        <c:smooth val="0"/>
        <c:axId val="358877072"/>
        <c:axId val="358874552"/>
      </c:lineChart>
      <c:catAx>
        <c:axId val="35887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8874552"/>
        <c:crosses val="autoZero"/>
        <c:auto val="1"/>
        <c:lblAlgn val="ctr"/>
        <c:lblOffset val="100"/>
        <c:noMultiLvlLbl val="0"/>
      </c:catAx>
      <c:valAx>
        <c:axId val="35887455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8877072"/>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[Appendix B. Environmental Scan.xlsx]Sums by Year+!PivotTable1</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Allocations by Issue 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'Sums by Year+'!$I$3</c:f>
              <c:strCache>
                <c:ptCount val="1"/>
                <c:pt idx="0">
                  <c:v>Total</c:v>
                </c:pt>
              </c:strCache>
            </c:strRef>
          </c:tx>
          <c:spPr>
            <a:ln w="28575" cap="rnd">
              <a:solidFill>
                <a:schemeClr val="accent1"/>
              </a:solidFill>
              <a:round/>
            </a:ln>
            <a:effectLst/>
          </c:spPr>
          <c:marker>
            <c:symbol val="none"/>
          </c:marker>
          <c:cat>
            <c:strRef>
              <c:f>'Sums by Year+'!$H$4:$H$7</c:f>
              <c:strCache>
                <c:ptCount val="3"/>
                <c:pt idx="0">
                  <c:v>2021</c:v>
                </c:pt>
                <c:pt idx="1">
                  <c:v>2022</c:v>
                </c:pt>
                <c:pt idx="2">
                  <c:v>2023</c:v>
                </c:pt>
              </c:strCache>
            </c:strRef>
          </c:cat>
          <c:val>
            <c:numRef>
              <c:f>'Sums by Year+'!$I$4:$I$7</c:f>
              <c:numCache>
                <c:formatCode>"$"#,##0</c:formatCode>
                <c:ptCount val="3"/>
                <c:pt idx="0">
                  <c:v>216240832.64999995</c:v>
                </c:pt>
                <c:pt idx="1">
                  <c:v>180598574.34999987</c:v>
                </c:pt>
                <c:pt idx="2">
                  <c:v>159637764.10000005</c:v>
                </c:pt>
              </c:numCache>
            </c:numRef>
          </c:val>
          <c:smooth val="0"/>
          <c:extLst>
            <c:ext xmlns:c16="http://schemas.microsoft.com/office/drawing/2014/chart" uri="{C3380CC4-5D6E-409C-BE32-E72D297353CC}">
              <c16:uniqueId val="{00000000-1DE3-C644-B8DD-260BE5454084}"/>
            </c:ext>
          </c:extLst>
        </c:ser>
        <c:dLbls>
          <c:showLegendKey val="0"/>
          <c:showVal val="0"/>
          <c:showCatName val="0"/>
          <c:showSerName val="0"/>
          <c:showPercent val="0"/>
          <c:showBubbleSize val="0"/>
        </c:dLbls>
        <c:smooth val="0"/>
        <c:axId val="605898856"/>
        <c:axId val="605905744"/>
      </c:lineChart>
      <c:catAx>
        <c:axId val="6058988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5905744"/>
        <c:crosses val="autoZero"/>
        <c:auto val="1"/>
        <c:lblAlgn val="ctr"/>
        <c:lblOffset val="100"/>
        <c:noMultiLvlLbl val="0"/>
      </c:catAx>
      <c:valAx>
        <c:axId val="605905744"/>
        <c:scaling>
          <c:orientation val="minMax"/>
          <c:max val="300000000"/>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58988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[Appendix B. Environmental Scan.xlsx]Sums by Agency &amp; Year+!PivotTable3</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Awards by Agency, 2020 - 2023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'Sums by Agency &amp; Year+'!$B$3:$B$4</c:f>
              <c:strCache>
                <c:ptCount val="1"/>
                <c:pt idx="0">
                  <c:v>SAMHSA</c:v>
                </c:pt>
              </c:strCache>
            </c:strRef>
          </c:tx>
          <c:spPr>
            <a:solidFill>
              <a:schemeClr val="accent1"/>
            </a:solidFill>
            <a:ln>
              <a:noFill/>
            </a:ln>
            <a:effectLst/>
          </c:spPr>
          <c:invertIfNegative val="0"/>
          <c:cat>
            <c:strRef>
              <c:f>'Sums by Agency &amp; Year+'!$A$5:$A$9</c:f>
              <c:strCache>
                <c:ptCount val="4"/>
                <c:pt idx="0">
                  <c:v>2020</c:v>
                </c:pt>
                <c:pt idx="1">
                  <c:v>2021</c:v>
                </c:pt>
                <c:pt idx="2">
                  <c:v>2022</c:v>
                </c:pt>
                <c:pt idx="3">
                  <c:v>2023</c:v>
                </c:pt>
              </c:strCache>
            </c:strRef>
          </c:cat>
          <c:val>
            <c:numRef>
              <c:f>'Sums by Agency &amp; Year+'!$B$5:$B$9</c:f>
              <c:numCache>
                <c:formatCode>General</c:formatCode>
                <c:ptCount val="4"/>
                <c:pt idx="1">
                  <c:v>384</c:v>
                </c:pt>
                <c:pt idx="2">
                  <c:v>379</c:v>
                </c:pt>
                <c:pt idx="3">
                  <c:v>125</c:v>
                </c:pt>
              </c:numCache>
            </c:numRef>
          </c:val>
          <c:extLst>
            <c:ext xmlns:c16="http://schemas.microsoft.com/office/drawing/2014/chart" uri="{C3380CC4-5D6E-409C-BE32-E72D297353CC}">
              <c16:uniqueId val="{00000000-B49A-8D47-A1E7-472D542AF23D}"/>
            </c:ext>
          </c:extLst>
        </c:ser>
        <c:ser>
          <c:idx val="1"/>
          <c:order val="1"/>
          <c:tx>
            <c:strRef>
              <c:f>'Sums by Agency &amp; Year+'!$C$3:$C$4</c:f>
              <c:strCache>
                <c:ptCount val="1"/>
                <c:pt idx="0">
                  <c:v>CMS</c:v>
                </c:pt>
              </c:strCache>
            </c:strRef>
          </c:tx>
          <c:spPr>
            <a:solidFill>
              <a:schemeClr val="accent5"/>
            </a:solidFill>
            <a:ln>
              <a:noFill/>
            </a:ln>
            <a:effectLst/>
          </c:spPr>
          <c:invertIfNegative val="0"/>
          <c:cat>
            <c:strRef>
              <c:f>'Sums by Agency &amp; Year+'!$A$5:$A$9</c:f>
              <c:strCache>
                <c:ptCount val="4"/>
                <c:pt idx="0">
                  <c:v>2020</c:v>
                </c:pt>
                <c:pt idx="1">
                  <c:v>2021</c:v>
                </c:pt>
                <c:pt idx="2">
                  <c:v>2022</c:v>
                </c:pt>
                <c:pt idx="3">
                  <c:v>2023</c:v>
                </c:pt>
              </c:strCache>
            </c:strRef>
          </c:cat>
          <c:val>
            <c:numRef>
              <c:f>'Sums by Agency &amp; Year+'!$C$5:$C$9</c:f>
              <c:numCache>
                <c:formatCode>General</c:formatCode>
                <c:ptCount val="4"/>
                <c:pt idx="1">
                  <c:v>20</c:v>
                </c:pt>
              </c:numCache>
            </c:numRef>
          </c:val>
          <c:extLst>
            <c:ext xmlns:c16="http://schemas.microsoft.com/office/drawing/2014/chart" uri="{C3380CC4-5D6E-409C-BE32-E72D297353CC}">
              <c16:uniqueId val="{00000001-B49A-8D47-A1E7-472D542AF23D}"/>
            </c:ext>
          </c:extLst>
        </c:ser>
        <c:ser>
          <c:idx val="2"/>
          <c:order val="2"/>
          <c:tx>
            <c:strRef>
              <c:f>'Sums by Agency &amp; Year+'!$D$3:$D$4</c:f>
              <c:strCache>
                <c:ptCount val="1"/>
                <c:pt idx="0">
                  <c:v>DOJ</c:v>
                </c:pt>
              </c:strCache>
            </c:strRef>
          </c:tx>
          <c:spPr>
            <a:solidFill>
              <a:schemeClr val="accent2"/>
            </a:solidFill>
            <a:ln>
              <a:noFill/>
            </a:ln>
            <a:effectLst/>
          </c:spPr>
          <c:invertIfNegative val="0"/>
          <c:cat>
            <c:strRef>
              <c:f>'Sums by Agency &amp; Year+'!$A$5:$A$9</c:f>
              <c:strCache>
                <c:ptCount val="4"/>
                <c:pt idx="0">
                  <c:v>2020</c:v>
                </c:pt>
                <c:pt idx="1">
                  <c:v>2021</c:v>
                </c:pt>
                <c:pt idx="2">
                  <c:v>2022</c:v>
                </c:pt>
                <c:pt idx="3">
                  <c:v>2023</c:v>
                </c:pt>
              </c:strCache>
            </c:strRef>
          </c:cat>
          <c:val>
            <c:numRef>
              <c:f>'Sums by Agency &amp; Year+'!$D$5:$D$9</c:f>
              <c:numCache>
                <c:formatCode>General</c:formatCode>
                <c:ptCount val="4"/>
                <c:pt idx="0">
                  <c:v>1</c:v>
                </c:pt>
                <c:pt idx="1">
                  <c:v>89</c:v>
                </c:pt>
                <c:pt idx="2">
                  <c:v>75</c:v>
                </c:pt>
              </c:numCache>
            </c:numRef>
          </c:val>
          <c:extLst>
            <c:ext xmlns:c16="http://schemas.microsoft.com/office/drawing/2014/chart" uri="{C3380CC4-5D6E-409C-BE32-E72D297353CC}">
              <c16:uniqueId val="{00000002-B49A-8D47-A1E7-472D542AF23D}"/>
            </c:ext>
          </c:extLst>
        </c:ser>
        <c:dLbls>
          <c:showLegendKey val="0"/>
          <c:showVal val="0"/>
          <c:showCatName val="0"/>
          <c:showSerName val="0"/>
          <c:showPercent val="0"/>
          <c:showBubbleSize val="0"/>
        </c:dLbls>
        <c:gapWidth val="219"/>
        <c:overlap val="-27"/>
        <c:axId val="808440432"/>
        <c:axId val="808441088"/>
      </c:barChart>
      <c:catAx>
        <c:axId val="808440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8441088"/>
        <c:crosses val="autoZero"/>
        <c:auto val="1"/>
        <c:lblAlgn val="ctr"/>
        <c:lblOffset val="100"/>
        <c:noMultiLvlLbl val="0"/>
      </c:catAx>
      <c:valAx>
        <c:axId val="808441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84404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[Appendix B. Environmental Scan.xlsx]Sums by Agency &amp; Year+!PivotTable5</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Allocations</a:t>
            </a:r>
            <a:r>
              <a:rPr lang="en-US" baseline="0"/>
              <a:t> by Agency, 2020 - 2023</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'Sums by Agency &amp; Year+'!$H$3:$H$4</c:f>
              <c:strCache>
                <c:ptCount val="1"/>
                <c:pt idx="0">
                  <c:v>SAMHSA</c:v>
                </c:pt>
              </c:strCache>
            </c:strRef>
          </c:tx>
          <c:spPr>
            <a:solidFill>
              <a:schemeClr val="accent1"/>
            </a:solidFill>
            <a:ln>
              <a:noFill/>
            </a:ln>
            <a:effectLst/>
          </c:spPr>
          <c:invertIfNegative val="0"/>
          <c:cat>
            <c:strRef>
              <c:f>'Sums by Agency &amp; Year+'!$G$5:$G$9</c:f>
              <c:strCache>
                <c:ptCount val="4"/>
                <c:pt idx="0">
                  <c:v>2020</c:v>
                </c:pt>
                <c:pt idx="1">
                  <c:v>2021</c:v>
                </c:pt>
                <c:pt idx="2">
                  <c:v>2022</c:v>
                </c:pt>
                <c:pt idx="3">
                  <c:v>2023</c:v>
                </c:pt>
              </c:strCache>
            </c:strRef>
          </c:cat>
          <c:val>
            <c:numRef>
              <c:f>'Sums by Agency &amp; Year+'!$H$5:$H$9</c:f>
              <c:numCache>
                <c:formatCode>"$"#,##0</c:formatCode>
                <c:ptCount val="4"/>
                <c:pt idx="1">
                  <c:v>222667080.49999991</c:v>
                </c:pt>
                <c:pt idx="2">
                  <c:v>222952045.49999982</c:v>
                </c:pt>
                <c:pt idx="3">
                  <c:v>95858045.100000054</c:v>
                </c:pt>
              </c:numCache>
            </c:numRef>
          </c:val>
          <c:extLst>
            <c:ext xmlns:c16="http://schemas.microsoft.com/office/drawing/2014/chart" uri="{C3380CC4-5D6E-409C-BE32-E72D297353CC}">
              <c16:uniqueId val="{00000000-6900-594A-B6E2-9FF32B573570}"/>
            </c:ext>
          </c:extLst>
        </c:ser>
        <c:ser>
          <c:idx val="1"/>
          <c:order val="1"/>
          <c:tx>
            <c:strRef>
              <c:f>'Sums by Agency &amp; Year+'!$I$3:$I$4</c:f>
              <c:strCache>
                <c:ptCount val="1"/>
                <c:pt idx="0">
                  <c:v>CMS</c:v>
                </c:pt>
              </c:strCache>
            </c:strRef>
          </c:tx>
          <c:spPr>
            <a:solidFill>
              <a:schemeClr val="accent5"/>
            </a:solidFill>
            <a:ln>
              <a:noFill/>
            </a:ln>
            <a:effectLst/>
          </c:spPr>
          <c:invertIfNegative val="0"/>
          <c:cat>
            <c:strRef>
              <c:f>'Sums by Agency &amp; Year+'!$G$5:$G$9</c:f>
              <c:strCache>
                <c:ptCount val="4"/>
                <c:pt idx="0">
                  <c:v>2020</c:v>
                </c:pt>
                <c:pt idx="1">
                  <c:v>2021</c:v>
                </c:pt>
                <c:pt idx="2">
                  <c:v>2022</c:v>
                </c:pt>
                <c:pt idx="3">
                  <c:v>2023</c:v>
                </c:pt>
              </c:strCache>
            </c:strRef>
          </c:cat>
          <c:val>
            <c:numRef>
              <c:f>'Sums by Agency &amp; Year+'!$I$5:$I$9</c:f>
              <c:numCache>
                <c:formatCode>"$"#,##0</c:formatCode>
                <c:ptCount val="4"/>
                <c:pt idx="1">
                  <c:v>15000000</c:v>
                </c:pt>
              </c:numCache>
            </c:numRef>
          </c:val>
          <c:extLst>
            <c:ext xmlns:c16="http://schemas.microsoft.com/office/drawing/2014/chart" uri="{C3380CC4-5D6E-409C-BE32-E72D297353CC}">
              <c16:uniqueId val="{00000001-6900-594A-B6E2-9FF32B573570}"/>
            </c:ext>
          </c:extLst>
        </c:ser>
        <c:ser>
          <c:idx val="2"/>
          <c:order val="2"/>
          <c:tx>
            <c:strRef>
              <c:f>'Sums by Agency &amp; Year+'!$J$3:$J$4</c:f>
              <c:strCache>
                <c:ptCount val="1"/>
                <c:pt idx="0">
                  <c:v>DOJ</c:v>
                </c:pt>
              </c:strCache>
            </c:strRef>
          </c:tx>
          <c:spPr>
            <a:solidFill>
              <a:schemeClr val="accent2"/>
            </a:solidFill>
            <a:ln>
              <a:noFill/>
            </a:ln>
            <a:effectLst/>
          </c:spPr>
          <c:invertIfNegative val="0"/>
          <c:cat>
            <c:strRef>
              <c:f>'Sums by Agency &amp; Year+'!$G$5:$G$9</c:f>
              <c:strCache>
                <c:ptCount val="4"/>
                <c:pt idx="0">
                  <c:v>2020</c:v>
                </c:pt>
                <c:pt idx="1">
                  <c:v>2021</c:v>
                </c:pt>
                <c:pt idx="2">
                  <c:v>2022</c:v>
                </c:pt>
                <c:pt idx="3">
                  <c:v>2023</c:v>
                </c:pt>
              </c:strCache>
            </c:strRef>
          </c:cat>
          <c:val>
            <c:numRef>
              <c:f>'Sums by Agency &amp; Year+'!$J$5:$J$9</c:f>
              <c:numCache>
                <c:formatCode>"$"#,##0</c:formatCode>
                <c:ptCount val="4"/>
                <c:pt idx="0">
                  <c:v>99993</c:v>
                </c:pt>
                <c:pt idx="1">
                  <c:v>29609141</c:v>
                </c:pt>
                <c:pt idx="2">
                  <c:v>34497984</c:v>
                </c:pt>
              </c:numCache>
            </c:numRef>
          </c:val>
          <c:extLst>
            <c:ext xmlns:c16="http://schemas.microsoft.com/office/drawing/2014/chart" uri="{C3380CC4-5D6E-409C-BE32-E72D297353CC}">
              <c16:uniqueId val="{00000002-6900-594A-B6E2-9FF32B573570}"/>
            </c:ext>
          </c:extLst>
        </c:ser>
        <c:dLbls>
          <c:showLegendKey val="0"/>
          <c:showVal val="0"/>
          <c:showCatName val="0"/>
          <c:showSerName val="0"/>
          <c:showPercent val="0"/>
          <c:showBubbleSize val="0"/>
        </c:dLbls>
        <c:gapWidth val="219"/>
        <c:overlap val="-27"/>
        <c:axId val="447069144"/>
        <c:axId val="447066192"/>
      </c:barChart>
      <c:catAx>
        <c:axId val="447069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7066192"/>
        <c:crosses val="autoZero"/>
        <c:auto val="1"/>
        <c:lblAlgn val="ctr"/>
        <c:lblOffset val="100"/>
        <c:noMultiLvlLbl val="0"/>
      </c:catAx>
      <c:valAx>
        <c:axId val="44706619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7069144"/>
        <c:crosses val="autoZero"/>
        <c:crossBetween val="between"/>
        <c:dispUnits>
          <c:builtInUnit val="millions"/>
          <c:dispUnitsLbl>
            <c:layout>
              <c:manualLayout>
                <c:xMode val="edge"/>
                <c:yMode val="edge"/>
                <c:x val="3.0630631420757001E-2"/>
                <c:y val="0.44831138751479788"/>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[Appendix B. Environmental Scan.xlsx]Sums by Agency &amp; Year+!PivotTable6</c:name>
    <c:fmtId val="18"/>
  </c:pivotSource>
  <c:chart>
    <c:autoTitleDeleted val="1"/>
    <c:pivotFmts>
      <c:pivotFmt>
        <c:idx val="0"/>
        <c:spPr>
          <a:solidFill>
            <a:schemeClr val="accent1"/>
          </a:solidFill>
          <a:ln w="19050">
            <a:solidFill>
              <a:schemeClr val="lt1"/>
            </a:solidFill>
          </a:ln>
          <a:effectLst/>
        </c:spPr>
        <c:marker>
          <c:symbol val="none"/>
        </c:marker>
        <c:dLbl>
          <c:idx val="0"/>
          <c:numFmt formatCode="0.00%" sourceLinked="0"/>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
        <c:spPr>
          <a:solidFill>
            <a:schemeClr val="accent2"/>
          </a:solidFill>
          <a:ln w="19050">
            <a:solidFill>
              <a:schemeClr val="lt1"/>
            </a:solidFill>
          </a:ln>
          <a:effectLst/>
        </c:spPr>
      </c:pivotFmt>
      <c:pivotFmt>
        <c:idx val="2"/>
        <c:spPr>
          <a:solidFill>
            <a:schemeClr val="accent5"/>
          </a:solidFill>
          <a:ln w="19050">
            <a:solidFill>
              <a:schemeClr val="lt1"/>
            </a:solidFill>
          </a:ln>
          <a:effectLst/>
        </c:spPr>
        <c:dLbl>
          <c:idx val="0"/>
          <c:layout>
            <c:manualLayout>
              <c:x val="-5.6044516174608622E-2"/>
              <c:y val="7.1842723260700445E-2"/>
            </c:manualLayout>
          </c:layout>
          <c:numFmt formatCode="0.00%" sourceLinked="0"/>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3"/>
        <c:spPr>
          <a:solidFill>
            <a:schemeClr val="accent1"/>
          </a:solidFill>
          <a:ln w="19050">
            <a:solidFill>
              <a:schemeClr val="lt1"/>
            </a:solidFill>
          </a:ln>
          <a:effectLst/>
        </c:spPr>
        <c:dLbl>
          <c:idx val="0"/>
          <c:layout>
            <c:manualLayout>
              <c:x val="-8.8356998853404201E-2"/>
              <c:y val="-0.26734108374957283"/>
            </c:manualLayout>
          </c:layout>
          <c:numFmt formatCode="0.00%" sourceLinked="0"/>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
        <c:spPr>
          <a:solidFill>
            <a:schemeClr val="accent1"/>
          </a:solidFill>
          <a:ln w="19050">
            <a:solidFill>
              <a:schemeClr val="lt1"/>
            </a:solidFill>
          </a:ln>
          <a:effectLst/>
        </c:spPr>
        <c:marker>
          <c:symbol val="none"/>
        </c:marker>
        <c:dLbl>
          <c:idx val="0"/>
          <c:numFmt formatCode="0.00%" sourceLinked="0"/>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5"/>
        <c:spPr>
          <a:solidFill>
            <a:schemeClr val="accent1"/>
          </a:solidFill>
          <a:ln w="19050">
            <a:solidFill>
              <a:schemeClr val="lt1"/>
            </a:solidFill>
          </a:ln>
          <a:effectLst/>
        </c:spPr>
        <c:dLbl>
          <c:idx val="0"/>
          <c:layout>
            <c:manualLayout>
              <c:x val="-8.8356998853404201E-2"/>
              <c:y val="-0.26734108374957283"/>
            </c:manualLayout>
          </c:layout>
          <c:numFmt formatCode="0.00%" sourceLinked="0"/>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6"/>
        <c:spPr>
          <a:solidFill>
            <a:schemeClr val="accent5"/>
          </a:solidFill>
          <a:ln w="19050">
            <a:solidFill>
              <a:schemeClr val="lt1"/>
            </a:solidFill>
          </a:ln>
          <a:effectLst/>
        </c:spPr>
        <c:dLbl>
          <c:idx val="0"/>
          <c:layout>
            <c:manualLayout>
              <c:x val="-5.6044516174608622E-2"/>
              <c:y val="7.1842723260700445E-2"/>
            </c:manualLayout>
          </c:layout>
          <c:numFmt formatCode="0.00%" sourceLinked="0"/>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7"/>
        <c:spPr>
          <a:solidFill>
            <a:schemeClr val="accent2"/>
          </a:solidFill>
          <a:ln w="19050">
            <a:solidFill>
              <a:schemeClr val="lt1"/>
            </a:solidFill>
          </a:ln>
          <a:effectLst/>
        </c:spPr>
      </c:pivotFmt>
    </c:pivotFmts>
    <c:plotArea>
      <c:layout/>
      <c:pieChart>
        <c:varyColors val="1"/>
        <c:ser>
          <c:idx val="0"/>
          <c:order val="0"/>
          <c:tx>
            <c:strRef>
              <c:f>'Sums by Agency &amp; Year+'!$N$5</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B19-A34B-8686-45D6DBD631EF}"/>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AB19-A34B-8686-45D6DBD631EF}"/>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5-AB19-A34B-8686-45D6DBD631EF}"/>
              </c:ext>
            </c:extLst>
          </c:dPt>
          <c:dLbls>
            <c:dLbl>
              <c:idx val="0"/>
              <c:layout>
                <c:manualLayout>
                  <c:x val="-8.8356998853404201E-2"/>
                  <c:y val="-0.26734108374957283"/>
                </c:manualLayout>
              </c:layout>
              <c:numFmt formatCode="0.00%" sourceLinked="0"/>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AB19-A34B-8686-45D6DBD631EF}"/>
                </c:ext>
              </c:extLst>
            </c:dLbl>
            <c:dLbl>
              <c:idx val="1"/>
              <c:layout>
                <c:manualLayout>
                  <c:x val="-5.6044516174608622E-2"/>
                  <c:y val="7.1842723260700445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B19-A34B-8686-45D6DBD631EF}"/>
                </c:ext>
              </c:extLst>
            </c:dLbl>
            <c:numFmt formatCode="0.00%" sourceLinked="0"/>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bestFit"/>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'Sums by Agency &amp; Year+'!$M$6:$M$9</c:f>
              <c:strCache>
                <c:ptCount val="3"/>
                <c:pt idx="0">
                  <c:v>SAMHSA</c:v>
                </c:pt>
                <c:pt idx="1">
                  <c:v>CMS</c:v>
                </c:pt>
                <c:pt idx="2">
                  <c:v>DOJ</c:v>
                </c:pt>
              </c:strCache>
            </c:strRef>
          </c:cat>
          <c:val>
            <c:numRef>
              <c:f>'Sums by Agency &amp; Year+'!$N$6:$N$9</c:f>
              <c:numCache>
                <c:formatCode>"$"#,##0</c:formatCode>
                <c:ptCount val="3"/>
                <c:pt idx="0">
                  <c:v>541477171.09999967</c:v>
                </c:pt>
                <c:pt idx="1">
                  <c:v>15000000</c:v>
                </c:pt>
                <c:pt idx="2">
                  <c:v>64207118</c:v>
                </c:pt>
              </c:numCache>
            </c:numRef>
          </c:val>
          <c:extLst>
            <c:ext xmlns:c16="http://schemas.microsoft.com/office/drawing/2014/chart" uri="{C3380CC4-5D6E-409C-BE32-E72D297353CC}">
              <c16:uniqueId val="{00000006-AB19-A34B-8686-45D6DBD631E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[Appendix B. Environmental Scan.xlsx]Sums by Category+!PivotTable3</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Allocations by Crisis Continuum Component, 2020 - 2023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numFmt formatCode="&quot;$&quot;#,##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numFmt formatCode="&quot;$&quot;#,##0.00" sourceLinked="0"/>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numFmt formatCode="&quot;$&quot;#,##0.00" sourceLinked="0"/>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numFmt formatCode="&quot;$&quot;#,##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numFmt formatCode="&quot;$&quot;#,##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numFmt formatCode="&quot;$&quot;#,##0.00" sourceLinked="0"/>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numFmt formatCode="&quot;$&quot;#,##0.00" sourceLinked="0"/>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numFmt formatCode="&quot;$&quot;#,##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tx2"/>
          </a:solidFill>
          <a:ln>
            <a:noFill/>
          </a:ln>
          <a:effectLst/>
        </c:spPr>
        <c:marker>
          <c:symbol val="none"/>
        </c:marker>
        <c:dLbl>
          <c:idx val="0"/>
          <c:numFmt formatCode="&quot;$&quot;#,##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numFmt formatCode="&quot;$&quot;#,##0.00" sourceLinked="0"/>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lumMod val="10000"/>
              <a:lumOff val="90000"/>
            </a:schemeClr>
          </a:solidFill>
          <a:ln>
            <a:noFill/>
          </a:ln>
          <a:effectLst/>
        </c:spPr>
        <c:marker>
          <c:symbol val="none"/>
        </c:marker>
        <c:dLbl>
          <c:idx val="0"/>
          <c:numFmt formatCode="&quot;$&quot;#,##0.00" sourceLinked="0"/>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numFmt formatCode="&quot;$&quot;#,##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tx2"/>
          </a:solidFill>
          <a:ln>
            <a:noFill/>
          </a:ln>
          <a:effectLst/>
        </c:spPr>
        <c:marker>
          <c:symbol val="none"/>
        </c:marker>
        <c:dLbl>
          <c:idx val="0"/>
          <c:numFmt formatCode="&quot;$&quot;#,##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numFmt formatCode="&quot;$&quot;#,##0.00" sourceLinked="0"/>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lumMod val="10000"/>
              <a:lumOff val="90000"/>
            </a:schemeClr>
          </a:solidFill>
          <a:ln>
            <a:noFill/>
          </a:ln>
          <a:effectLst/>
        </c:spPr>
        <c:marker>
          <c:symbol val="none"/>
        </c:marker>
        <c:dLbl>
          <c:idx val="0"/>
          <c:numFmt formatCode="&quot;$&quot;#,##0.00" sourceLinked="0"/>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numFmt formatCode="&quot;$&quot;#,##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'Sums by Category+'!$B$3:$B$4</c:f>
              <c:strCache>
                <c:ptCount val="1"/>
                <c:pt idx="0">
                  <c:v>988</c:v>
                </c:pt>
              </c:strCache>
            </c:strRef>
          </c:tx>
          <c:spPr>
            <a:solidFill>
              <a:schemeClr val="tx2"/>
            </a:solidFill>
            <a:ln>
              <a:noFill/>
            </a:ln>
            <a:effectLst/>
          </c:spPr>
          <c:invertIfNegative val="0"/>
          <c:dLbls>
            <c:numFmt formatCode="&quot;$&quot;#,##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'Sums by Category+'!$A$5</c:f>
              <c:strCache>
                <c:ptCount val="1"/>
                <c:pt idx="0">
                  <c:v>Total</c:v>
                </c:pt>
              </c:strCache>
            </c:strRef>
          </c:cat>
          <c:val>
            <c:numRef>
              <c:f>'Sums by Category+'!$B$5</c:f>
              <c:numCache>
                <c:formatCode>"$"#,##0</c:formatCode>
                <c:ptCount val="1"/>
                <c:pt idx="0">
                  <c:v>246650312</c:v>
                </c:pt>
              </c:numCache>
            </c:numRef>
          </c:val>
          <c:extLst>
            <c:ext xmlns:c16="http://schemas.microsoft.com/office/drawing/2014/chart" uri="{C3380CC4-5D6E-409C-BE32-E72D297353CC}">
              <c16:uniqueId val="{00000000-B384-2343-AF49-2A6D1216D809}"/>
            </c:ext>
          </c:extLst>
        </c:ser>
        <c:ser>
          <c:idx val="1"/>
          <c:order val="1"/>
          <c:tx>
            <c:strRef>
              <c:f>'Sums by Category+'!$C$3:$C$4</c:f>
              <c:strCache>
                <c:ptCount val="1"/>
                <c:pt idx="0">
                  <c:v>Mobile Crisis</c:v>
                </c:pt>
              </c:strCache>
            </c:strRef>
          </c:tx>
          <c:spPr>
            <a:solidFill>
              <a:schemeClr val="accent2"/>
            </a:solidFill>
            <a:ln>
              <a:noFill/>
            </a:ln>
            <a:effectLst/>
          </c:spPr>
          <c:invertIfNegative val="0"/>
          <c:dLbls>
            <c:numFmt formatCode="&quot;$&quot;#,##0.00" sourceLinked="0"/>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'Sums by Category+'!$A$5</c:f>
              <c:strCache>
                <c:ptCount val="1"/>
                <c:pt idx="0">
                  <c:v>Total</c:v>
                </c:pt>
              </c:strCache>
            </c:strRef>
          </c:cat>
          <c:val>
            <c:numRef>
              <c:f>'Sums by Category+'!$C$5</c:f>
              <c:numCache>
                <c:formatCode>"$"#,##0</c:formatCode>
                <c:ptCount val="1"/>
                <c:pt idx="0">
                  <c:v>83438871</c:v>
                </c:pt>
              </c:numCache>
            </c:numRef>
          </c:val>
          <c:extLst>
            <c:ext xmlns:c16="http://schemas.microsoft.com/office/drawing/2014/chart" uri="{C3380CC4-5D6E-409C-BE32-E72D297353CC}">
              <c16:uniqueId val="{00000001-B384-2343-AF49-2A6D1216D809}"/>
            </c:ext>
          </c:extLst>
        </c:ser>
        <c:ser>
          <c:idx val="2"/>
          <c:order val="2"/>
          <c:tx>
            <c:strRef>
              <c:f>'Sums by Category+'!$D$3:$D$4</c:f>
              <c:strCache>
                <c:ptCount val="1"/>
                <c:pt idx="0">
                  <c:v>Crisis Stabilization Units (CSUs)</c:v>
                </c:pt>
              </c:strCache>
            </c:strRef>
          </c:tx>
          <c:spPr>
            <a:solidFill>
              <a:schemeClr val="accent1">
                <a:lumMod val="10000"/>
                <a:lumOff val="90000"/>
              </a:schemeClr>
            </a:solidFill>
            <a:ln>
              <a:noFill/>
            </a:ln>
            <a:effectLst/>
          </c:spPr>
          <c:invertIfNegative val="0"/>
          <c:dLbls>
            <c:numFmt formatCode="&quot;$&quot;#,##0.00" sourceLinked="0"/>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'Sums by Category+'!$A$5</c:f>
              <c:strCache>
                <c:ptCount val="1"/>
                <c:pt idx="0">
                  <c:v>Total</c:v>
                </c:pt>
              </c:strCache>
            </c:strRef>
          </c:cat>
          <c:val>
            <c:numRef>
              <c:f>'Sums by Category+'!$D$5</c:f>
              <c:numCache>
                <c:formatCode>"$"#,##0</c:formatCode>
                <c:ptCount val="1"/>
                <c:pt idx="0">
                  <c:v>5461685.25</c:v>
                </c:pt>
              </c:numCache>
            </c:numRef>
          </c:val>
          <c:extLst>
            <c:ext xmlns:c16="http://schemas.microsoft.com/office/drawing/2014/chart" uri="{C3380CC4-5D6E-409C-BE32-E72D297353CC}">
              <c16:uniqueId val="{00000002-B384-2343-AF49-2A6D1216D809}"/>
            </c:ext>
          </c:extLst>
        </c:ser>
        <c:ser>
          <c:idx val="3"/>
          <c:order val="3"/>
          <c:tx>
            <c:strRef>
              <c:f>'Sums by Category+'!$E$3:$E$4</c:f>
              <c:strCache>
                <c:ptCount val="1"/>
                <c:pt idx="0">
                  <c:v>Crisis Services (General/Unspecified)</c:v>
                </c:pt>
              </c:strCache>
            </c:strRef>
          </c:tx>
          <c:spPr>
            <a:solidFill>
              <a:schemeClr val="accent1"/>
            </a:solidFill>
            <a:ln>
              <a:noFill/>
            </a:ln>
            <a:effectLst/>
          </c:spPr>
          <c:invertIfNegative val="0"/>
          <c:dLbls>
            <c:numFmt formatCode="&quot;$&quot;#,##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'Sums by Category+'!$A$5</c:f>
              <c:strCache>
                <c:ptCount val="1"/>
                <c:pt idx="0">
                  <c:v>Total</c:v>
                </c:pt>
              </c:strCache>
            </c:strRef>
          </c:cat>
          <c:val>
            <c:numRef>
              <c:f>'Sums by Category+'!$E$5</c:f>
              <c:numCache>
                <c:formatCode>"$"#,##0</c:formatCode>
                <c:ptCount val="1"/>
                <c:pt idx="0">
                  <c:v>285133420.84999955</c:v>
                </c:pt>
              </c:numCache>
            </c:numRef>
          </c:val>
          <c:extLst>
            <c:ext xmlns:c16="http://schemas.microsoft.com/office/drawing/2014/chart" uri="{C3380CC4-5D6E-409C-BE32-E72D297353CC}">
              <c16:uniqueId val="{00000003-B384-2343-AF49-2A6D1216D809}"/>
            </c:ext>
          </c:extLst>
        </c:ser>
        <c:dLbls>
          <c:dLblPos val="outEnd"/>
          <c:showLegendKey val="0"/>
          <c:showVal val="1"/>
          <c:showCatName val="0"/>
          <c:showSerName val="0"/>
          <c:showPercent val="0"/>
          <c:showBubbleSize val="0"/>
        </c:dLbls>
        <c:gapWidth val="219"/>
        <c:overlap val="-27"/>
        <c:axId val="689750312"/>
        <c:axId val="689758840"/>
      </c:barChart>
      <c:catAx>
        <c:axId val="689750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9758840"/>
        <c:crosses val="autoZero"/>
        <c:auto val="1"/>
        <c:lblAlgn val="ctr"/>
        <c:lblOffset val="100"/>
        <c:noMultiLvlLbl val="0"/>
      </c:catAx>
      <c:valAx>
        <c:axId val="68975884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9750312"/>
        <c:crosses val="autoZero"/>
        <c:crossBetween val="between"/>
        <c:dispUnits>
          <c:builtInUnit val="millions"/>
          <c:dispUnitsLbl>
            <c:layout>
              <c:manualLayout>
                <c:xMode val="edge"/>
                <c:yMode val="edge"/>
                <c:x val="2.5000000000000001E-2"/>
                <c:y val="0.4341644794400699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[Appendix B. Environmental Scan.xlsx]Sums by Category+!PivotTable4</c:name>
    <c:fmtId val="1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rgbClr val="0070C0"/>
                </a:solidFill>
              </a:rPr>
              <a:t>Figure 2.</a:t>
            </a:r>
            <a:r>
              <a:rPr lang="en-US"/>
              <a:t> Total Awards by Crisis</a:t>
            </a:r>
            <a:r>
              <a:rPr lang="en-US" baseline="0"/>
              <a:t> Continuum </a:t>
            </a:r>
            <a:r>
              <a:rPr lang="en-US"/>
              <a:t>Component, 2020 - 2023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dLbl>
          <c:idx val="0"/>
          <c:layout>
            <c:manualLayout>
              <c:x val="4.8037544292106896E-2"/>
              <c:y val="0.11054515704487045"/>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Lst>
        </c:dLbl>
      </c:pivotFmt>
      <c:pivotFmt>
        <c:idx val="3"/>
        <c:spPr>
          <a:solidFill>
            <a:schemeClr val="accent1"/>
          </a:solidFill>
          <a:ln w="19050">
            <a:solidFill>
              <a:schemeClr val="lt1"/>
            </a:solidFill>
          </a:ln>
          <a:effectLst/>
        </c:spPr>
        <c:dLbl>
          <c:idx val="0"/>
          <c:layout>
            <c:manualLayout>
              <c:x val="0.10820662996600237"/>
              <c:y val="0.32369493836861035"/>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Lst>
        </c:dLbl>
      </c:pivotFmt>
      <c:pivotFmt>
        <c:idx val="4"/>
        <c:spPr>
          <a:solidFill>
            <a:schemeClr val="accent1"/>
          </a:solidFill>
          <a:ln w="19050">
            <a:solidFill>
              <a:schemeClr val="lt1"/>
            </a:solidFill>
          </a:ln>
          <a:effectLst/>
        </c:spPr>
        <c:dLbl>
          <c:idx val="0"/>
          <c:layout>
            <c:manualLayout>
              <c:x val="0.11268541092601217"/>
              <c:y val="-0.2009860289148793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Lst>
        </c:dLbl>
      </c:pivotFmt>
      <c:pivotFmt>
        <c:idx val="5"/>
        <c:spPr>
          <a:solidFill>
            <a:schemeClr val="accent1"/>
          </a:solidFill>
          <a:ln w="19050">
            <a:solidFill>
              <a:schemeClr val="lt1"/>
            </a:solid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Lst>
        </c:dLbl>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dLbl>
          <c:idx val="0"/>
          <c:layout>
            <c:manualLayout>
              <c:x val="4.8037544292106896E-2"/>
              <c:y val="0.11054515704487045"/>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Lst>
        </c:dLbl>
      </c:pivotFmt>
      <c:pivotFmt>
        <c:idx val="8"/>
        <c:spPr>
          <a:solidFill>
            <a:schemeClr val="accent1"/>
          </a:solidFill>
          <a:ln w="19050">
            <a:solidFill>
              <a:schemeClr val="lt1"/>
            </a:solidFill>
          </a:ln>
          <a:effectLst/>
        </c:spPr>
        <c:dLbl>
          <c:idx val="0"/>
          <c:layout>
            <c:manualLayout>
              <c:x val="0.10820662996600237"/>
              <c:y val="0.32369493836861035"/>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Lst>
        </c:dLbl>
      </c:pivotFmt>
      <c:pivotFmt>
        <c:idx val="9"/>
        <c:spPr>
          <a:solidFill>
            <a:schemeClr val="accent1"/>
          </a:solidFill>
          <a:ln w="19050">
            <a:solidFill>
              <a:schemeClr val="lt1"/>
            </a:solidFill>
          </a:ln>
          <a:effectLst/>
        </c:spPr>
        <c:dLbl>
          <c:idx val="0"/>
          <c:layout>
            <c:manualLayout>
              <c:x val="0.11268541092601217"/>
              <c:y val="-0.2009860289148793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Lst>
        </c:dLbl>
      </c:pivotFmt>
      <c:pivotFmt>
        <c:idx val="10"/>
        <c:spPr>
          <a:solidFill>
            <a:schemeClr val="accent1"/>
          </a:solidFill>
          <a:ln w="19050">
            <a:solidFill>
              <a:schemeClr val="lt1"/>
            </a:solid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1"/>
        <c:spPr>
          <a:solidFill>
            <a:schemeClr val="tx2"/>
          </a:solidFill>
          <a:ln w="19050">
            <a:solidFill>
              <a:schemeClr val="lt1"/>
            </a:solidFill>
          </a:ln>
          <a:effectLst/>
        </c:spPr>
      </c:pivotFmt>
      <c:pivotFmt>
        <c:idx val="12"/>
        <c:spPr>
          <a:solidFill>
            <a:schemeClr val="accent1"/>
          </a:solidFill>
          <a:ln w="19050">
            <a:solidFill>
              <a:schemeClr val="lt1"/>
            </a:solidFill>
          </a:ln>
          <a:effectLst/>
        </c:spPr>
        <c:dLbl>
          <c:idx val="0"/>
          <c:layout>
            <c:manualLayout>
              <c:x val="4.8037544292106896E-2"/>
              <c:y val="0.11054515704487045"/>
            </c:manualLayout>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3"/>
        <c:spPr>
          <a:solidFill>
            <a:schemeClr val="accent1">
              <a:lumMod val="10000"/>
              <a:lumOff val="90000"/>
            </a:schemeClr>
          </a:solidFill>
          <a:ln w="19050">
            <a:solidFill>
              <a:schemeClr val="lt1"/>
            </a:solidFill>
          </a:ln>
          <a:effectLst/>
        </c:spPr>
        <c:dLbl>
          <c:idx val="0"/>
          <c:layout>
            <c:manualLayout>
              <c:x val="-3.4419838713213906E-2"/>
              <c:y val="-6.5622270533001237E-2"/>
            </c:manualLayout>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4"/>
        <c:spPr>
          <a:solidFill>
            <a:schemeClr val="accent1"/>
          </a:solidFill>
          <a:ln w="19050">
            <a:solidFill>
              <a:schemeClr val="lt1"/>
            </a:solidFill>
          </a:ln>
          <a:effectLst/>
        </c:spPr>
        <c:dLbl>
          <c:idx val="0"/>
          <c:layout>
            <c:manualLayout>
              <c:x val="2.1483235815881888E-3"/>
              <c:y val="-7.146151953749641E-2"/>
            </c:manualLayout>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0.21763731349595555"/>
                  <c:h val="0.21519307032870885"/>
                </c:manualLayout>
              </c15:layout>
            </c:ext>
          </c:extLst>
        </c:dLbl>
      </c:pivotFmt>
      <c:pivotFmt>
        <c:idx val="15"/>
        <c:spPr>
          <a:solidFill>
            <a:schemeClr val="accent1"/>
          </a:solidFill>
          <a:ln w="19050">
            <a:solidFill>
              <a:schemeClr val="lt1"/>
            </a:solid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6"/>
        <c:spPr>
          <a:solidFill>
            <a:schemeClr val="tx2"/>
          </a:solidFill>
          <a:ln w="19050">
            <a:solidFill>
              <a:schemeClr val="lt1"/>
            </a:solidFill>
          </a:ln>
          <a:effectLst/>
        </c:spPr>
      </c:pivotFmt>
      <c:pivotFmt>
        <c:idx val="17"/>
        <c:spPr>
          <a:solidFill>
            <a:schemeClr val="accent1"/>
          </a:solidFill>
          <a:ln w="19050">
            <a:solidFill>
              <a:schemeClr val="lt1"/>
            </a:solidFill>
          </a:ln>
          <a:effectLst/>
        </c:spPr>
        <c:dLbl>
          <c:idx val="0"/>
          <c:layout>
            <c:manualLayout>
              <c:x val="4.8037544292106896E-2"/>
              <c:y val="0.11054515704487045"/>
            </c:manualLayout>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8"/>
        <c:spPr>
          <a:solidFill>
            <a:schemeClr val="accent1">
              <a:lumMod val="10000"/>
              <a:lumOff val="90000"/>
            </a:schemeClr>
          </a:solidFill>
          <a:ln w="19050">
            <a:solidFill>
              <a:schemeClr val="lt1"/>
            </a:solidFill>
          </a:ln>
          <a:effectLst/>
        </c:spPr>
        <c:dLbl>
          <c:idx val="0"/>
          <c:layout>
            <c:manualLayout>
              <c:x val="-3.4419838713213906E-2"/>
              <c:y val="-6.5622270533001237E-2"/>
            </c:manualLayout>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9"/>
        <c:spPr>
          <a:solidFill>
            <a:schemeClr val="accent1"/>
          </a:solidFill>
          <a:ln w="19050">
            <a:solidFill>
              <a:schemeClr val="lt1"/>
            </a:solidFill>
          </a:ln>
          <a:effectLst/>
        </c:spPr>
        <c:dLbl>
          <c:idx val="0"/>
          <c:layout>
            <c:manualLayout>
              <c:x val="2.1483235815881888E-3"/>
              <c:y val="-7.146151953749641E-2"/>
            </c:manualLayout>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0.21763731349595555"/>
                  <c:h val="0.21519307032870885"/>
                </c:manualLayout>
              </c15:layout>
            </c:ext>
          </c:extLst>
        </c:dLbl>
      </c:pivotFmt>
    </c:pivotFmts>
    <c:plotArea>
      <c:layout/>
      <c:pieChart>
        <c:varyColors val="1"/>
        <c:ser>
          <c:idx val="0"/>
          <c:order val="0"/>
          <c:tx>
            <c:strRef>
              <c:f>'Sums by Category+'!$I$3</c:f>
              <c:strCache>
                <c:ptCount val="1"/>
                <c:pt idx="0">
                  <c:v>Total</c:v>
                </c:pt>
              </c:strCache>
            </c:strRef>
          </c:tx>
          <c:dPt>
            <c:idx val="0"/>
            <c:bubble3D val="0"/>
            <c:spPr>
              <a:solidFill>
                <a:schemeClr val="tx2"/>
              </a:solidFill>
              <a:ln w="19050">
                <a:solidFill>
                  <a:schemeClr val="lt1"/>
                </a:solidFill>
              </a:ln>
              <a:effectLst/>
            </c:spPr>
            <c:extLst>
              <c:ext xmlns:c16="http://schemas.microsoft.com/office/drawing/2014/chart" uri="{C3380CC4-5D6E-409C-BE32-E72D297353CC}">
                <c16:uniqueId val="{00000001-6BE1-504D-BE2B-4A7BAC0790E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BE1-504D-BE2B-4A7BAC0790ED}"/>
              </c:ext>
            </c:extLst>
          </c:dPt>
          <c:dPt>
            <c:idx val="2"/>
            <c:bubble3D val="0"/>
            <c:spPr>
              <a:solidFill>
                <a:schemeClr val="accent1">
                  <a:lumMod val="10000"/>
                  <a:lumOff val="90000"/>
                </a:schemeClr>
              </a:solidFill>
              <a:ln w="19050">
                <a:solidFill>
                  <a:schemeClr val="lt1"/>
                </a:solidFill>
              </a:ln>
              <a:effectLst/>
            </c:spPr>
            <c:extLst>
              <c:ext xmlns:c16="http://schemas.microsoft.com/office/drawing/2014/chart" uri="{C3380CC4-5D6E-409C-BE32-E72D297353CC}">
                <c16:uniqueId val="{00000005-6BE1-504D-BE2B-4A7BAC0790ED}"/>
              </c:ext>
            </c:extLst>
          </c:dPt>
          <c:dPt>
            <c:idx val="3"/>
            <c:bubble3D val="0"/>
            <c:spPr>
              <a:solidFill>
                <a:schemeClr val="accent1"/>
              </a:solidFill>
              <a:ln w="19050">
                <a:solidFill>
                  <a:schemeClr val="lt1"/>
                </a:solidFill>
              </a:ln>
              <a:effectLst/>
            </c:spPr>
            <c:extLst>
              <c:ext xmlns:c16="http://schemas.microsoft.com/office/drawing/2014/chart" uri="{C3380CC4-5D6E-409C-BE32-E72D297353CC}">
                <c16:uniqueId val="{00000007-6BE1-504D-BE2B-4A7BAC0790ED}"/>
              </c:ext>
            </c:extLst>
          </c:dPt>
          <c:dLbls>
            <c:dLbl>
              <c:idx val="1"/>
              <c:layout>
                <c:manualLayout>
                  <c:x val="4.8037544292106896E-2"/>
                  <c:y val="0.11054515704487045"/>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BE1-504D-BE2B-4A7BAC0790ED}"/>
                </c:ext>
              </c:extLst>
            </c:dLbl>
            <c:dLbl>
              <c:idx val="2"/>
              <c:layout>
                <c:manualLayout>
                  <c:x val="-3.4419838713213906E-2"/>
                  <c:y val="-6.5622270533001237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6BE1-504D-BE2B-4A7BAC0790ED}"/>
                </c:ext>
              </c:extLst>
            </c:dLbl>
            <c:dLbl>
              <c:idx val="3"/>
              <c:layout>
                <c:manualLayout>
                  <c:x val="2.1483235815881888E-3"/>
                  <c:y val="-7.146151953749641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1763731349595555"/>
                      <c:h val="0.21519307032870885"/>
                    </c:manualLayout>
                  </c15:layout>
                </c:ext>
                <c:ext xmlns:c16="http://schemas.microsoft.com/office/drawing/2014/chart" uri="{C3380CC4-5D6E-409C-BE32-E72D297353CC}">
                  <c16:uniqueId val="{00000007-6BE1-504D-BE2B-4A7BAC0790E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bestFit"/>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'Sums by Category+'!$H$4:$H$8</c:f>
              <c:strCache>
                <c:ptCount val="4"/>
                <c:pt idx="0">
                  <c:v>988</c:v>
                </c:pt>
                <c:pt idx="1">
                  <c:v>Mobile Crisis</c:v>
                </c:pt>
                <c:pt idx="2">
                  <c:v>Crisis Stabilization Units (CSUs)</c:v>
                </c:pt>
                <c:pt idx="3">
                  <c:v>Crisis Services (General/Unspecified)</c:v>
                </c:pt>
              </c:strCache>
            </c:strRef>
          </c:cat>
          <c:val>
            <c:numRef>
              <c:f>'Sums by Category+'!$I$4:$I$8</c:f>
              <c:numCache>
                <c:formatCode>"$"#,##0</c:formatCode>
                <c:ptCount val="4"/>
                <c:pt idx="0">
                  <c:v>246650312</c:v>
                </c:pt>
                <c:pt idx="1">
                  <c:v>83438871</c:v>
                </c:pt>
                <c:pt idx="2">
                  <c:v>5461685.25</c:v>
                </c:pt>
                <c:pt idx="3">
                  <c:v>285133420.84999955</c:v>
                </c:pt>
              </c:numCache>
            </c:numRef>
          </c:val>
          <c:extLst>
            <c:ext xmlns:c16="http://schemas.microsoft.com/office/drawing/2014/chart" uri="{C3380CC4-5D6E-409C-BE32-E72D297353CC}">
              <c16:uniqueId val="{00000008-6BE1-504D-BE2B-4A7BAC0790E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[Appendix B. Environmental Scan.xlsx]Sums by Category &amp; Year+ !PivotTable1</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a:t>
            </a:r>
            <a:r>
              <a:rPr lang="en-US" baseline="0"/>
              <a:t>Awards by Category, 2020 - 2023</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tx2"/>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lumMod val="10000"/>
                <a:lumOff val="9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ln w="28575" cap="rnd">
            <a:solidFill>
              <a:schemeClr val="tx2"/>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ln w="28575" cap="rnd">
            <a:solidFill>
              <a:schemeClr val="accent1">
                <a:lumMod val="10000"/>
                <a:lumOff val="9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'Sums by Category &amp; Year+ '!$B$3:$B$4</c:f>
              <c:strCache>
                <c:ptCount val="1"/>
                <c:pt idx="0">
                  <c:v>988</c:v>
                </c:pt>
              </c:strCache>
            </c:strRef>
          </c:tx>
          <c:spPr>
            <a:ln w="28575" cap="rnd">
              <a:solidFill>
                <a:schemeClr val="tx2"/>
              </a:solidFill>
              <a:round/>
            </a:ln>
            <a:effectLst/>
          </c:spPr>
          <c:marker>
            <c:symbol val="none"/>
          </c:marker>
          <c:cat>
            <c:strRef>
              <c:f>'Sums by Category &amp; Year+ '!$A$5:$A$9</c:f>
              <c:strCache>
                <c:ptCount val="4"/>
                <c:pt idx="0">
                  <c:v>2020</c:v>
                </c:pt>
                <c:pt idx="1">
                  <c:v>2021</c:v>
                </c:pt>
                <c:pt idx="2">
                  <c:v>2022</c:v>
                </c:pt>
                <c:pt idx="3">
                  <c:v>2023</c:v>
                </c:pt>
              </c:strCache>
            </c:strRef>
          </c:cat>
          <c:val>
            <c:numRef>
              <c:f>'Sums by Category &amp; Year+ '!$B$5:$B$9</c:f>
              <c:numCache>
                <c:formatCode>General</c:formatCode>
                <c:ptCount val="4"/>
                <c:pt idx="1">
                  <c:v>3</c:v>
                </c:pt>
                <c:pt idx="2">
                  <c:v>140</c:v>
                </c:pt>
              </c:numCache>
            </c:numRef>
          </c:val>
          <c:smooth val="0"/>
          <c:extLst>
            <c:ext xmlns:c16="http://schemas.microsoft.com/office/drawing/2014/chart" uri="{C3380CC4-5D6E-409C-BE32-E72D297353CC}">
              <c16:uniqueId val="{00000000-3253-E245-8896-E8AF83B2D99D}"/>
            </c:ext>
          </c:extLst>
        </c:ser>
        <c:ser>
          <c:idx val="1"/>
          <c:order val="1"/>
          <c:tx>
            <c:strRef>
              <c:f>'Sums by Category &amp; Year+ '!$C$3:$C$4</c:f>
              <c:strCache>
                <c:ptCount val="1"/>
                <c:pt idx="0">
                  <c:v>Mobile Crisis</c:v>
                </c:pt>
              </c:strCache>
            </c:strRef>
          </c:tx>
          <c:spPr>
            <a:ln w="28575" cap="rnd">
              <a:solidFill>
                <a:schemeClr val="accent2"/>
              </a:solidFill>
              <a:round/>
            </a:ln>
            <a:effectLst/>
          </c:spPr>
          <c:marker>
            <c:symbol val="none"/>
          </c:marker>
          <c:cat>
            <c:strRef>
              <c:f>'Sums by Category &amp; Year+ '!$A$5:$A$9</c:f>
              <c:strCache>
                <c:ptCount val="4"/>
                <c:pt idx="0">
                  <c:v>2020</c:v>
                </c:pt>
                <c:pt idx="1">
                  <c:v>2021</c:v>
                </c:pt>
                <c:pt idx="2">
                  <c:v>2022</c:v>
                </c:pt>
                <c:pt idx="3">
                  <c:v>2023</c:v>
                </c:pt>
              </c:strCache>
            </c:strRef>
          </c:cat>
          <c:val>
            <c:numRef>
              <c:f>'Sums by Category &amp; Year+ '!$C$5:$C$9</c:f>
              <c:numCache>
                <c:formatCode>General</c:formatCode>
                <c:ptCount val="4"/>
                <c:pt idx="0">
                  <c:v>1</c:v>
                </c:pt>
                <c:pt idx="1">
                  <c:v>110</c:v>
                </c:pt>
                <c:pt idx="2">
                  <c:v>76</c:v>
                </c:pt>
                <c:pt idx="3">
                  <c:v>2</c:v>
                </c:pt>
              </c:numCache>
            </c:numRef>
          </c:val>
          <c:smooth val="0"/>
          <c:extLst>
            <c:ext xmlns:c16="http://schemas.microsoft.com/office/drawing/2014/chart" uri="{C3380CC4-5D6E-409C-BE32-E72D297353CC}">
              <c16:uniqueId val="{00000001-3253-E245-8896-E8AF83B2D99D}"/>
            </c:ext>
          </c:extLst>
        </c:ser>
        <c:ser>
          <c:idx val="2"/>
          <c:order val="2"/>
          <c:tx>
            <c:strRef>
              <c:f>'Sums by Category &amp; Year+ '!$D$3:$D$4</c:f>
              <c:strCache>
                <c:ptCount val="1"/>
                <c:pt idx="0">
                  <c:v>Crisis Stabilization Units (CSUs)</c:v>
                </c:pt>
              </c:strCache>
            </c:strRef>
          </c:tx>
          <c:spPr>
            <a:ln w="28575" cap="rnd">
              <a:solidFill>
                <a:schemeClr val="accent1">
                  <a:lumMod val="10000"/>
                  <a:lumOff val="90000"/>
                </a:schemeClr>
              </a:solidFill>
              <a:round/>
            </a:ln>
            <a:effectLst/>
          </c:spPr>
          <c:marker>
            <c:symbol val="none"/>
          </c:marker>
          <c:cat>
            <c:strRef>
              <c:f>'Sums by Category &amp; Year+ '!$A$5:$A$9</c:f>
              <c:strCache>
                <c:ptCount val="4"/>
                <c:pt idx="0">
                  <c:v>2020</c:v>
                </c:pt>
                <c:pt idx="1">
                  <c:v>2021</c:v>
                </c:pt>
                <c:pt idx="2">
                  <c:v>2022</c:v>
                </c:pt>
                <c:pt idx="3">
                  <c:v>2023</c:v>
                </c:pt>
              </c:strCache>
            </c:strRef>
          </c:cat>
          <c:val>
            <c:numRef>
              <c:f>'Sums by Category &amp; Year+ '!$D$5:$D$9</c:f>
              <c:numCache>
                <c:formatCode>General</c:formatCode>
                <c:ptCount val="4"/>
                <c:pt idx="1">
                  <c:v>1</c:v>
                </c:pt>
                <c:pt idx="2">
                  <c:v>1</c:v>
                </c:pt>
              </c:numCache>
            </c:numRef>
          </c:val>
          <c:smooth val="0"/>
          <c:extLst>
            <c:ext xmlns:c16="http://schemas.microsoft.com/office/drawing/2014/chart" uri="{C3380CC4-5D6E-409C-BE32-E72D297353CC}">
              <c16:uniqueId val="{00000002-3253-E245-8896-E8AF83B2D99D}"/>
            </c:ext>
          </c:extLst>
        </c:ser>
        <c:ser>
          <c:idx val="3"/>
          <c:order val="3"/>
          <c:tx>
            <c:strRef>
              <c:f>'Sums by Category &amp; Year+ '!$E$3:$E$4</c:f>
              <c:strCache>
                <c:ptCount val="1"/>
                <c:pt idx="0">
                  <c:v>Crisis Services (General/Unspecified)</c:v>
                </c:pt>
              </c:strCache>
            </c:strRef>
          </c:tx>
          <c:spPr>
            <a:ln w="28575" cap="rnd">
              <a:solidFill>
                <a:schemeClr val="accent1"/>
              </a:solidFill>
              <a:round/>
            </a:ln>
            <a:effectLst/>
          </c:spPr>
          <c:marker>
            <c:symbol val="none"/>
          </c:marker>
          <c:cat>
            <c:strRef>
              <c:f>'Sums by Category &amp; Year+ '!$A$5:$A$9</c:f>
              <c:strCache>
                <c:ptCount val="4"/>
                <c:pt idx="0">
                  <c:v>2020</c:v>
                </c:pt>
                <c:pt idx="1">
                  <c:v>2021</c:v>
                </c:pt>
                <c:pt idx="2">
                  <c:v>2022</c:v>
                </c:pt>
                <c:pt idx="3">
                  <c:v>2023</c:v>
                </c:pt>
              </c:strCache>
            </c:strRef>
          </c:cat>
          <c:val>
            <c:numRef>
              <c:f>'Sums by Category &amp; Year+ '!$E$5:$E$9</c:f>
              <c:numCache>
                <c:formatCode>General</c:formatCode>
                <c:ptCount val="4"/>
                <c:pt idx="1">
                  <c:v>379</c:v>
                </c:pt>
                <c:pt idx="2">
                  <c:v>237</c:v>
                </c:pt>
                <c:pt idx="3">
                  <c:v>123</c:v>
                </c:pt>
              </c:numCache>
            </c:numRef>
          </c:val>
          <c:smooth val="0"/>
          <c:extLst>
            <c:ext xmlns:c16="http://schemas.microsoft.com/office/drawing/2014/chart" uri="{C3380CC4-5D6E-409C-BE32-E72D297353CC}">
              <c16:uniqueId val="{00000003-3253-E245-8896-E8AF83B2D99D}"/>
            </c:ext>
          </c:extLst>
        </c:ser>
        <c:dLbls>
          <c:showLegendKey val="0"/>
          <c:showVal val="0"/>
          <c:showCatName val="0"/>
          <c:showSerName val="0"/>
          <c:showPercent val="0"/>
          <c:showBubbleSize val="0"/>
        </c:dLbls>
        <c:smooth val="0"/>
        <c:axId val="749440080"/>
        <c:axId val="749441720"/>
      </c:lineChart>
      <c:catAx>
        <c:axId val="749440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9441720"/>
        <c:crosses val="autoZero"/>
        <c:auto val="1"/>
        <c:lblAlgn val="ctr"/>
        <c:lblOffset val="100"/>
        <c:noMultiLvlLbl val="0"/>
      </c:catAx>
      <c:valAx>
        <c:axId val="7494417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9440080"/>
        <c:crosses val="autoZero"/>
        <c:crossBetween val="between"/>
      </c:valAx>
      <c:spPr>
        <a:noFill/>
        <a:ln>
          <a:noFill/>
        </a:ln>
        <a:effectLst/>
      </c:spPr>
    </c:plotArea>
    <c:legend>
      <c:legendPos val="r"/>
      <c:layout>
        <c:manualLayout>
          <c:xMode val="edge"/>
          <c:yMode val="edge"/>
          <c:x val="0.6489220080430177"/>
          <c:y val="0.34202336515240667"/>
          <c:w val="0.3384244668592854"/>
          <c:h val="0.39377907136273238"/>
        </c:manualLayout>
      </c:layout>
      <c:overlay val="0"/>
      <c:spPr>
        <a:noFill/>
        <a:ln>
          <a:solidFill>
            <a:sysClr val="windowText" lastClr="000000">
              <a:lumMod val="25000"/>
              <a:lumOff val="75000"/>
              <a:alpha val="93000"/>
            </a:sys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[Appendix B. Environmental Scan.xlsx]Sums by Category &amp; Year+ !PivotTable2</c:name>
    <c:fmtId val="1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Awards by Crisis Continuum Component, 2020 - 2023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tx2"/>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lumMod val="10000"/>
                <a:lumOff val="9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ln w="28575" cap="rnd">
            <a:solidFill>
              <a:schemeClr val="tx2"/>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lumMod val="10000"/>
                <a:lumOff val="9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'Sums by Category &amp; Year+ '!$I$3:$I$4</c:f>
              <c:strCache>
                <c:ptCount val="1"/>
                <c:pt idx="0">
                  <c:v>988</c:v>
                </c:pt>
              </c:strCache>
            </c:strRef>
          </c:tx>
          <c:spPr>
            <a:ln w="28575" cap="rnd">
              <a:solidFill>
                <a:schemeClr val="tx2"/>
              </a:solidFill>
              <a:round/>
            </a:ln>
            <a:effectLst/>
          </c:spPr>
          <c:marker>
            <c:symbol val="none"/>
          </c:marker>
          <c:cat>
            <c:strRef>
              <c:f>'Sums by Category &amp; Year+ '!$H$5:$H$9</c:f>
              <c:strCache>
                <c:ptCount val="4"/>
                <c:pt idx="0">
                  <c:v>2020</c:v>
                </c:pt>
                <c:pt idx="1">
                  <c:v>2021</c:v>
                </c:pt>
                <c:pt idx="2">
                  <c:v>2022</c:v>
                </c:pt>
                <c:pt idx="3">
                  <c:v>2023</c:v>
                </c:pt>
              </c:strCache>
            </c:strRef>
          </c:cat>
          <c:val>
            <c:numRef>
              <c:f>'Sums by Category &amp; Year+ '!$I$5:$I$9</c:f>
              <c:numCache>
                <c:formatCode>"$"#,##0</c:formatCode>
                <c:ptCount val="4"/>
                <c:pt idx="1">
                  <c:v>69636392</c:v>
                </c:pt>
                <c:pt idx="2">
                  <c:v>177013920</c:v>
                </c:pt>
              </c:numCache>
            </c:numRef>
          </c:val>
          <c:smooth val="0"/>
          <c:extLst>
            <c:ext xmlns:c16="http://schemas.microsoft.com/office/drawing/2014/chart" uri="{C3380CC4-5D6E-409C-BE32-E72D297353CC}">
              <c16:uniqueId val="{00000000-4B12-5541-891E-B9D2AE3EF407}"/>
            </c:ext>
          </c:extLst>
        </c:ser>
        <c:ser>
          <c:idx val="1"/>
          <c:order val="1"/>
          <c:tx>
            <c:strRef>
              <c:f>'Sums by Category &amp; Year+ '!$J$3:$J$4</c:f>
              <c:strCache>
                <c:ptCount val="1"/>
                <c:pt idx="0">
                  <c:v>Mobile Crisis</c:v>
                </c:pt>
              </c:strCache>
            </c:strRef>
          </c:tx>
          <c:spPr>
            <a:ln w="28575" cap="rnd">
              <a:solidFill>
                <a:schemeClr val="accent2"/>
              </a:solidFill>
              <a:round/>
            </a:ln>
            <a:effectLst/>
          </c:spPr>
          <c:marker>
            <c:symbol val="none"/>
          </c:marker>
          <c:cat>
            <c:strRef>
              <c:f>'Sums by Category &amp; Year+ '!$H$5:$H$9</c:f>
              <c:strCache>
                <c:ptCount val="4"/>
                <c:pt idx="0">
                  <c:v>2020</c:v>
                </c:pt>
                <c:pt idx="1">
                  <c:v>2021</c:v>
                </c:pt>
                <c:pt idx="2">
                  <c:v>2022</c:v>
                </c:pt>
                <c:pt idx="3">
                  <c:v>2023</c:v>
                </c:pt>
              </c:strCache>
            </c:strRef>
          </c:cat>
          <c:val>
            <c:numRef>
              <c:f>'Sums by Category &amp; Year+ '!$J$5:$J$9</c:f>
              <c:numCache>
                <c:formatCode>"$"#,##0</c:formatCode>
                <c:ptCount val="4"/>
                <c:pt idx="0">
                  <c:v>99993</c:v>
                </c:pt>
                <c:pt idx="1">
                  <c:v>46524411</c:v>
                </c:pt>
                <c:pt idx="2">
                  <c:v>36330778</c:v>
                </c:pt>
                <c:pt idx="3">
                  <c:v>483689</c:v>
                </c:pt>
              </c:numCache>
            </c:numRef>
          </c:val>
          <c:smooth val="0"/>
          <c:extLst>
            <c:ext xmlns:c16="http://schemas.microsoft.com/office/drawing/2014/chart" uri="{C3380CC4-5D6E-409C-BE32-E72D297353CC}">
              <c16:uniqueId val="{00000001-4B12-5541-891E-B9D2AE3EF407}"/>
            </c:ext>
          </c:extLst>
        </c:ser>
        <c:ser>
          <c:idx val="2"/>
          <c:order val="2"/>
          <c:tx>
            <c:strRef>
              <c:f>'Sums by Category &amp; Year+ '!$K$3:$K$4</c:f>
              <c:strCache>
                <c:ptCount val="1"/>
                <c:pt idx="0">
                  <c:v>Crisis Stabilization Units (CSUs)</c:v>
                </c:pt>
              </c:strCache>
            </c:strRef>
          </c:tx>
          <c:spPr>
            <a:ln w="28575" cap="rnd">
              <a:solidFill>
                <a:schemeClr val="accent1">
                  <a:lumMod val="10000"/>
                  <a:lumOff val="90000"/>
                </a:schemeClr>
              </a:solidFill>
              <a:round/>
            </a:ln>
            <a:effectLst/>
          </c:spPr>
          <c:marker>
            <c:symbol val="none"/>
          </c:marker>
          <c:cat>
            <c:strRef>
              <c:f>'Sums by Category &amp; Year+ '!$H$5:$H$9</c:f>
              <c:strCache>
                <c:ptCount val="4"/>
                <c:pt idx="0">
                  <c:v>2020</c:v>
                </c:pt>
                <c:pt idx="1">
                  <c:v>2021</c:v>
                </c:pt>
                <c:pt idx="2">
                  <c:v>2022</c:v>
                </c:pt>
                <c:pt idx="3">
                  <c:v>2023</c:v>
                </c:pt>
              </c:strCache>
            </c:strRef>
          </c:cat>
          <c:val>
            <c:numRef>
              <c:f>'Sums by Category &amp; Year+ '!$K$5:$K$9</c:f>
              <c:numCache>
                <c:formatCode>"$"#,##0</c:formatCode>
                <c:ptCount val="4"/>
                <c:pt idx="1">
                  <c:v>2095685.25</c:v>
                </c:pt>
                <c:pt idx="2">
                  <c:v>3366000</c:v>
                </c:pt>
              </c:numCache>
            </c:numRef>
          </c:val>
          <c:smooth val="0"/>
          <c:extLst>
            <c:ext xmlns:c16="http://schemas.microsoft.com/office/drawing/2014/chart" uri="{C3380CC4-5D6E-409C-BE32-E72D297353CC}">
              <c16:uniqueId val="{00000002-4B12-5541-891E-B9D2AE3EF407}"/>
            </c:ext>
          </c:extLst>
        </c:ser>
        <c:ser>
          <c:idx val="3"/>
          <c:order val="3"/>
          <c:tx>
            <c:strRef>
              <c:f>'Sums by Category &amp; Year+ '!$L$3:$L$4</c:f>
              <c:strCache>
                <c:ptCount val="1"/>
                <c:pt idx="0">
                  <c:v>Crisis Services (General/Unspecified)</c:v>
                </c:pt>
              </c:strCache>
            </c:strRef>
          </c:tx>
          <c:spPr>
            <a:ln w="28575" cap="rnd">
              <a:solidFill>
                <a:schemeClr val="accent1"/>
              </a:solidFill>
              <a:round/>
            </a:ln>
            <a:effectLst/>
          </c:spPr>
          <c:marker>
            <c:symbol val="none"/>
          </c:marker>
          <c:cat>
            <c:strRef>
              <c:f>'Sums by Category &amp; Year+ '!$H$5:$H$9</c:f>
              <c:strCache>
                <c:ptCount val="4"/>
                <c:pt idx="0">
                  <c:v>2020</c:v>
                </c:pt>
                <c:pt idx="1">
                  <c:v>2021</c:v>
                </c:pt>
                <c:pt idx="2">
                  <c:v>2022</c:v>
                </c:pt>
                <c:pt idx="3">
                  <c:v>2023</c:v>
                </c:pt>
              </c:strCache>
            </c:strRef>
          </c:cat>
          <c:val>
            <c:numRef>
              <c:f>'Sums by Category &amp; Year+ '!$L$5:$L$9</c:f>
              <c:numCache>
                <c:formatCode>"$"#,##0</c:formatCode>
                <c:ptCount val="4"/>
                <c:pt idx="1">
                  <c:v>149019733.24999991</c:v>
                </c:pt>
                <c:pt idx="2">
                  <c:v>40739331.5</c:v>
                </c:pt>
                <c:pt idx="3">
                  <c:v>95374356.100000054</c:v>
                </c:pt>
              </c:numCache>
            </c:numRef>
          </c:val>
          <c:smooth val="0"/>
          <c:extLst>
            <c:ext xmlns:c16="http://schemas.microsoft.com/office/drawing/2014/chart" uri="{C3380CC4-5D6E-409C-BE32-E72D297353CC}">
              <c16:uniqueId val="{00000003-4B12-5541-891E-B9D2AE3EF407}"/>
            </c:ext>
          </c:extLst>
        </c:ser>
        <c:dLbls>
          <c:showLegendKey val="0"/>
          <c:showVal val="0"/>
          <c:showCatName val="0"/>
          <c:showSerName val="0"/>
          <c:showPercent val="0"/>
          <c:showBubbleSize val="0"/>
        </c:dLbls>
        <c:smooth val="0"/>
        <c:axId val="300244496"/>
        <c:axId val="300244168"/>
      </c:lineChart>
      <c:catAx>
        <c:axId val="300244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0244168"/>
        <c:crosses val="autoZero"/>
        <c:auto val="1"/>
        <c:lblAlgn val="ctr"/>
        <c:lblOffset val="100"/>
        <c:noMultiLvlLbl val="0"/>
      </c:catAx>
      <c:valAx>
        <c:axId val="30024416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0244496"/>
        <c:crosses val="autoZero"/>
        <c:crossBetween val="between"/>
        <c:dispUnits>
          <c:builtInUnit val="millions"/>
          <c:dispUnitsLbl>
            <c:layout>
              <c:manualLayout>
                <c:xMode val="edge"/>
                <c:yMode val="edge"/>
                <c:x val="2.3379420902115998E-2"/>
                <c:y val="0.42315675296408728"/>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title pos="t" align="ctr" overlay="0">
      <cx:tx>
        <cx:txData>
          <cx:v>Total Federal Funding for Crisis Services, 2020 - 2023</cx:v>
        </cx:txData>
      </cx:tx>
      <cx:txPr>
        <a:bodyPr spcFirstLastPara="1" vertOverflow="ellipsis" horzOverflow="overflow" wrap="square" lIns="0" tIns="0" rIns="0" bIns="0" anchor="ctr" anchorCtr="1"/>
        <a:lstStyle/>
        <a:p>
          <a:pPr algn="ctr" rtl="0">
            <a:defRPr sz="1800"/>
          </a:pPr>
          <a:r>
            <a:rPr lang="en-US" sz="1800" b="0" i="0" u="none" strike="noStrike" baseline="0">
              <a:solidFill>
                <a:sysClr val="windowText" lastClr="000000">
                  <a:lumMod val="65000"/>
                  <a:lumOff val="35000"/>
                </a:sysClr>
              </a:solidFill>
              <a:latin typeface="Calibri" panose="020F0502020204030204"/>
            </a:rPr>
            <a:t>Total Federal Funding for Crisis Services, 2020 - 2023</a:t>
          </a:r>
        </a:p>
      </cx:txPr>
    </cx:title>
    <cx:plotArea>
      <cx:plotAreaRegion>
        <cx:series layoutId="regionMap" uniqueId="{3F90C60D-11AB-4A64-9A87-3043C3218015}">
          <cx:dataId val="0"/>
          <cx:layoutPr>
            <cx:regionLabelLayout val="none"/>
            <cx:geography cultureLanguage="en-US" cultureRegion="US" attribution="Powered by Bing">
              <cx:geoCache provider="{E9337A44-BEBE-4D9F-B70C-5C5E7DAFC167}">
                <cx:binary>1H1pc9w2t+ZfcfnzUCGIlbdublXIXtSbVtuy84XVlhTuG7jz188hWu1uMXqVSKOpme6kYOIAhyT4
EDgrof++b//rPnrcyk9tHCXFf923v3/2yjL7r99+K+69x3hbnMX+vUyL9K/y7D6Nf0v/+su/f/zt
QW4bP3F/M3REfrv3trJ8bD//z3/D2dzHdJ3eb0s/Ta6rR9ndPBZVVBavtL3Y9Ok+rZJyYHfhTL9/
/pr45ePDp9tyWz4Wnz89JqVfdl+67PH3z896fv702/h8f7v2pwhur6wegBebZ1THlOuUff4UpYn7
RNdM80xHAhtU6Kb64f1FL7YxMP7r+1F3s314kI9F8enp37+xPxvC31r9IrV3T8NOh5v+eqtG+dvz
p/0//z0iwLhHlCNAxg/pn5rg1mM/mfhFKf37Ev3+eWLvH8gOhWftb0VBnJk64ZxTY/ew+XMwOAcw
mCEEp7t2ur/2Doz9bX1K//pkp1EV//S3+x4v3d3LmLx8lmfj2g37BNH69uW15/G2OUPImQ5IwX8w
J47nDDfOGDOYyQR+EaZvjzJOk/K1O3kZmV+MIzCGUZ0gGPZHgoHOKKeIYkx19UN/w4RjYQhkjOaM
nSbJ433p31fvAOQZ8wiUYXQnCMrN4rX38o0zBJ3BamWYVOzmgSlGoABoSAidkaf1bCRcbjxY5z8t
imibPLx2Vy/PlufcI3SGYZ4gOovJa8/hjeiQMyxMnRsE7eAZoYMQOWPUxFwnxv6qOzmzeNh66Z70
7wXLE9sIiWFIp4jEH689gDciYYAkIYxyQnaL10igmBi0M11nSH9qByVtp/k94ZE275DzC8U1RgOG
dYJonH/gqoXMM3jSgjNdvChKEKVn1ODEZJg8x+F822x9f0/79xNjzzfCYhjUCWJxMX3tCbxxZoCE
MDjCHNBQP1iJjlUtME8EgiXMNJ+wGkn3i8efcluE75gdB84RKsPwThCV2frjUDHEGTUpRQY2n8Mh
jDMiOCaGwDu4RgJ9FqXSf3gHGr8YR2AMozpBMG4/VowTzBChnO/E+MhoRLp+ZmCdmIiNlqvbtCq9
T5NtmJbvgOQ59wiXYYAniMvmA8UImIeCE25y8bJ6JegZx7oJoD21j4T6xr/3fHebvDZtX1Z8D5wj
VIbhnSIqF689gzcKFHaGYSoQvBcY6PkKZpIzZMLqhY2RzrvxwU4s3jVTjljHgMDIThCQu28fBwgW
Z4wYFGbJyz4voYM2hjk2dVjIht9IpNw9FuWnb750/eQ9zq4R+wifYaAniM/qxwfiwwcNDBuEjcxD
WL8MwcE4JGwnd0bSZQUWSnUfdq/dysvr14FzBMcwrhOE448/X3sGb1u/MDkzTFicBCIvS3sEPpfB
n8LoTmOG9e3YVPxD+n2avEPc/2IcYTIM7gQx2XzZP5eXzLS3YULALQ9+R2Tyl813pINFSUBd/pvB
uAE38PY9aPxiHKExDOsE0fjj5uPQgBkC7kahY/TkVBytWybYKNgEIx5CWuo3Mhn/kOE2KbbFa3f0
8rp14ByhMgzvBFGxL197Bm+bIyDmARRKwZe4e+ojvQvp4FQhXGA2ku8Qx0rl9uEd7sYD5wiOYVwn
CMfFR2pd5hmmjIAm/GSoj+FADHy/FA9WvsJrJEYuHuvte+z4Pd8IkWFoJ4jI+o8PnCD6mQmuLF2M
o4kmgvUMCRD5TxH4kZ61Tiu/8N8lRY5YR4AMIztBQC4mHwcISHVQbbEu0FMU13xuKQ5+FVB9QRd7
st+h/VjTukjl/4F35Tn3CJ1hmCeIzh8f6ILExhkHPddgurmTJyA2jh3Dgp0JAlqZoT+ZlSN0/oi2
P7fxdg/ZS0rgfxDye8YRJsPgThCTW/u1R/BGGY8hfQWbxEAHU/0ZJjqsZAQmFHrZ43Wr/JH2VqaR
/x6leMw/QmgY6scg9Dzh6CiNSjPAWgY9h+h75XO0aBDwnBNYzHX6soP8dgsGwSd7W27l+x7BiP+f
H4Elt70fff40Tq6yQGeFFLJR5tTfCP93k6tWtx/4dgqITRAIFYHPYq/SHL+dpoBwOOS6QRrcL8v6
eD1fvdMq2PONoBiG9jFv4wii/7uIXGw+EBFyBmsF5og8Bffw8zUc6ewMArHg+hN/Uz+bT5vH1r9/
h1lw8XjgHWEyDO4EMblbfBwmELVgoO9QDIJ193uOiTAhagEZPZAX8kvuHs+SO7+4T5PCf0fY4oh1
hMswwBPE5csHxi0wBX0GVBlww+5gGXk1QN/BBNJ0yV4fGoUvvjwO4Yvi8fG1V+VljeeIdYTLMMBT
xOX7aw/hjToPAiMACwJKzctSBQxt0EJB6DzpoYDb8Xz58ti+x9X0xDbGAwZ2gnhsPlDKawZYZRSc
4/tUKR1Ex7GYp7DAIQYaKAj7vRpwDMhmW6af5pDpX6SfHtJPtxXoRrv2f28jvHSOEVTDmEdQvVUT
+49a6GAbGZDAJJ4UGXOkhMIaDtEBA1xxT744th/iLp1s4xfF8H+W+fuGN4z9mPmfBz36fmCshf5/
keK/+Mh13Dwb4v3c3IvXMTYMomqghDLzKY955O1ZJA/v8/X8YhxhMgxu9CKeAiaXHxgxIGC3YsEE
w0+RzBEmCNYUiBYghEdq6KV8dNPk7XNkzzeCYhjTCUJx9cdrT+Bt4pQMLgLG9skZ+nj1hi9gBBZi
sOF+qUHHq/cVqDlFF9XbdyUDPOceoTMM8wTRuVh+KDrgDNXBOnhSdkDJPJatHGQrSB34GO7Jdhgt
XoPptXyUxWP32j29rIUe846QGYZ4gshsPja8hhmHiCZ5GZkh6Mk5BNf2n2K8IPLTSr5T3u84R6gM
wztBVL594GqGwRsIaU364PVUv5GDg0Puk8mZAV6QF3XR96c1HThHqAzDO0FULs5fWzHeKGPwGROU
gQXwpGKNURk+JQNUYKHboTIypYeV6HwbZ4Xny3eY0yP2ET7DQE8Qn8UHhnZAB0DwTRKBZIFfMv5Y
yoD5gggoa/SXfbN/N56+hokgfJD6xZ76722XxS/OESrD8E4QlQv7tWfwtlkDDihIB8AcAhc7VEZp
5hxQERDb4GC8qN941qhw6PuDO7uA6IF/hNAw1BNE6I/VxyHEIHWZgO8DrP5fCBzPG0SNM4MPyc0m
rHjHWjMEQ9/1jcyeb4TFMKgTxOLyI2UMeKEgxQxSzZ+CTfDEj7GAD2XAgoEl7D8kD1x6/jtCGzuu
ERrDsE4QjflH6mHwQT6Bj7/F3gk7WrsEhlQPgiF982ntGs2P+WMK+eXb/aT59wLlF+MIk2FwJ4jJ
5gMxIcYZ4gamlEH+5fHU4JDArINmBhm1v8T/8WK12RbF9t6riseyLN4OyYh9BMwwwhME5uLHaw/i
bYIegDGxaWAkRrOEU/iaX9eJgExn9YP2Y2AGxfZHKsM99d9PkwPnCI5hXCcIx9cvrz2Dt8EBO/Ng
A3NYmA5pCcfTBZJpBqeLYRhsZNN/Lbfea/fxsp9lxzXCYRjQCeJw+YHa1aD/CgwZgU9G49gzaYKt
D7kKur7/DNPcP/udVXIZRrBpwnsyzg6cI1SG4Z0gKncfKUUgSRP88hD2fkohQc+Fyc51D8IfPGPP
8bjbgv2euOV7/PfHvCNMhsGdICaT6f7pvLRqv3nFgjRmcKDsBTjMhOMVC+QIZDEwAhJmJ0dAATiW
I5PHCPZReI9r5cA5QmUY3gmisvlAVAiFBJHhy7A9KiPpzswzA+LiBDYi2aEymi+brZ887oF66SV5
WZw8sY3wGAZ2inhMXnsAb5wl8EHM8GElHc8OBpYhOI0hj3aHw8gW2Wxl9779kA6cYzRgWCeIxh0o
h7t146XX8W1oDEqvacKmbfu8XfF8zYI9RiAEPLhX9Cf31/7aO+l+16WwLaC7J750Qy/Pj1+MI0yG
wZ0gJvYHynaInkA+GwSD0ZM/ayzb1UY9HFxasLmF+u0f/w4Texv5f6XyXZHgY94RMsMQ/18gM0rz
Pdqo8tfGnhPIG5+qHUH/dat6K2Gv0hHraxNrN+cWD79/HvajOtricjjHM0m+9w+OOR63Rfn7Zw1W
uTOTGwLC/bATBugEMOka+JwfTgxbKMJeWPDhLGyvaBomg0UyGRzIv38G9wAmoGcTDoYofHQ7bFha
DB8O/P6ZQhPEDKAVD74cA7Zn2g/vKo06SNX49aSe6p+SKr5K/aQsYAtUDmPJdv2GwQ33gwwELm0G
Lm1wDWG4Una/vYF5Dt3R/xK87uK40sljX5R/ybZz115P/Yu6iqKJKVG/9QNmhagMHvKkMizmIXwt
gyJYIM7reSpTu/Wa9tr16n5aVXE7hbTa9FbKuriufMNyRJTdqsKtSmpXUUznnttlt26ekU1FxRXn
KMjssjZLqwj1ernrrIluWZG2sPrejWyRRdkM+7W76TPLKaJ0cyh4Vqcb4ZVea3W+ZtpFk8eTQ7M6
Un3UUV1zbe0Uu5MocmI43ySPqxlxtWZSeDn6HnF0QXNZPaKwXXWoqn50sk0mdUvZReSG0TLUcTx3
aenfEr3urZwb9ZT3CbMSPZWb2HDyDSmd7NxJna8HkqKr4kDLRTQtcmouFV3zWbFuqmsNp8yxozxr
V8lQFKHbrlQV3rTo3JTx3+jCCHOrSbMoh8cIvVWxq6dtCG3qRL5oFjJqqnMwtoEGrtuBK0naRUJx
ZXFZ1NaQNnjtNq5rk07z7Dgi8UqrK5paXljHq7Bz2d8PHT+OVyTTooVpYx5OZSKaDUvidqOO+iYN
O0sURbAaWlVDmafuPKGlmOmB5lkylPkPv3eMiVPX7pKYrviehbYbm9kP08nceZsim5tVe+G1cWc1
Hc9+IOSbdiJJsRJBRb4hI7V5k+U/WoMl5xxLd6a6Nb5+naYE3/CANUfsuVsTW8OuN894Rfkk0ZC/
FCK/2lUdPyQXzNFyK3ZYPWeJrhkWEZewL6oDEySr4Y3ItUlOTHHJUWpe0qEwGVp5FSKrA73yEmfJ
DfdakVRR9b15SaKwnvhx83QOz3R7K3XbeFYkQbOuhqLWab3u4zqaai28X6MG1eVAK/y4t7BXpNOM
B3xVYOLNUZHfqVrVk1Ja6nBc97QImmBnZ76KophbSUXw5NAzkbHhTWht8NWBCDs2T53cDa0atl++
UYUelXPJNX4RJ1V5U2WoXIHgus5jM3ioUXHR6V68xZmPrCgz3a9dEeOJn3Lj0si8fs5aFK+coMlW
3HfbOU3NauXqmdZ89crKkVPHiLULr9ATS8s7dN7WnX+1K6IkXCcRWh6RhkZN5NSmoWtODw1+bfpX
D0bbek+8Q8c4KJxpkETEDow0tvIyF9MAmV9qGNCNKogBOFfMI9MDzXf6tRloeBNXbXkjSVStdaHt
mBw/cBfcjxOrSw2yNqs+WYfxXFX8oPfrHX136HUFWXdmJqauxE8tzcAWGJpXW8Rz2mmHEbdkoXsX
onNj3crJJqhg3aui3LsoBzp1EdAdQVwr6UIy3/WreuepPS70BxyjZVd75VwriX5TyKi74RN1vCsa
I5u7RcftPA/RjaL1HFbH0JHrdCC1bpysSx5+PzCVnqT26KTO7gSpW1/mLsIAo5dciaic9rpRbZwe
ajtSWBWzoOG1raoRKpIrszPiQ98DnXZJMYs1rbYxzOll3Ce+1ZPa2TSBYdpeS+N7kU40Lep/6iXL
J1oVhxvRRdCBPkmFf+5Ag0maUdc60gdeELKQ5zISspBlgcHwhEAYo/ABw1jIpgVDaVn09BEyZarz
Ep7+usUSrQ1q1mzGI8rmeVx+1SCFprJikoXTEnY4mWfDM6+ENulag166FYCGapou9C4hlhwaFc1z
UWnxNvGWfePTDYqDRUxkKBZJEPyMeurZmi7nWe9uQwPe0KjO2+usS2aqpoqmXkSsir/sKpm/1r3e
vyq9RvtCSxpZYC5Ua9WYxW5jJ4mUC1XV88QqWGpaPBDJZRRRbYn7TptmkR7c9VF+5Xpx8IB0/3sY
Vuhrynw8S/yQzzok1rFXMztrAv3KDwifywj7S6eo0YbEfTZljp58RUmWWV7RhvMu8qtJUBnh0miS
0vLqmtxoFRSw6VJtwarlLLo2GKp1dBH37lrVVDdRRPkkyuDSXcHJza7bokJ+aHkGBt1JFGTeskCb
m6XPv8IG8pdMuvVPxw2RBW9Xf9Xnsl9VputMRNymP52LhqNqiuKCT/ooA/WnDBmkIP/arf6Fl8Yw
QP17pplB/ifs4MEJpIDAxxews91zzYwHRhunhXQfGrClJ1Etw5vaRf01dqdhYNShnddma/VlfsVE
F886pyinOGjjL3oWl2ueVK7VuEG7wnkEb0BPnBWsJ9pq2JbdcmINTfK0dlaHBnWkaKqfqo5oB95R
w0udDzTQMA2rbvki8o1kmvmEbjISagtEhTMPa1JfxVoubI9o5HvHq1sTN+Qv2bhWVmD3vvJiJBPL
xXTdeCFeUl7gZSN1EVuq7oGKEFt8oO4OFZWVtJgbnr/edR8YFd00mtYK/SpaNwELznNDLxaZE2eX
ZoCjSRxi87tIy8sOpc6jryVzVOfZIjZZbCOz0S8io+qnTVAXdlHHUC3j3rDUYRvll0HGwqXqp0id
w9IpjQMQcyGPQTTQn20emusSw1zr09ibFmmNp06gh9duCIWelTrQQCuQJA2vca2F14J48Tz0eW4r
mupHtFw7j0VdWqqqikbk2rIKuu8HEmnreMN7vMDwyCeGbIxzuErQWFmIv4Yys+OWsZUqCM6bqRMh
aSWD6nBoUEeKVviVfLm5kqFhtYanTUZ8peEW0mIF3vZRI9fMdB9J1KKLVlT0G49M28Wu/wX1bnPr
dek0Dqh2k+laus5M7Nqo9NBPxsm54wrjjvcxnXm1Gy0a19NvQbjcqw5GGD1mlBa3JvXzBemIPss0
rN3JSsxJ1qCfpuMGNny91FyyUGRrkD79RDVEczcJ525vxHYCu0/aqdO7m7BLvE3HjLSYUM9YNIXh
XoBq7N3mTnnlp56+yQnzblGqmecBrz1bNaqi1uRVJ5G+UbVDjxz7wD5w/TqH6mEkibM7Rxm4xGqM
2JjmTt4nlggdsdwdBikSSw0LoB4dtld902lzXmFvmtNK++bUXj8BM46eY09o3yDwnICqCtJAtTLZ
TjQutFsvTLSbJq7mdOhVJ30+/6dl6/mqxWFTQTAnh72JIIIK+YWQIXVsTzpe2PpaGCWPoWHWV6lR
Z1YTOMXPLPRWdSg7zwovkB9Lz6rdeh2U3PgqqpQsy0Bbe5HoY9vHrT5xsiidKekmwggvi86Lln6d
pOYsKJtu1vMwsliYNOCDfW3VHazx40UXbh9C8rBlDIM922HRFYMkPzKHuyjOzZ61zoPWBJvcTNJv
bZeA2Srw9wJn1SJpXDFhGJPvgQ4Wa13nYFCAwfwlT+NF72TkOxbYP/dTLKaq6lTpQ4QLeYWFpl1z
6t7uuLOEz0jpeXN17txMrwt9Q/xqmTR/+m1fLF1Izlzp0ugySx3u6iUvVuoopHkWz2jWFasyrbRp
2iX1JE3ToL70zMouqMesoKJwE6RahILW0mrrUKz8iPNdEbRFIy1VbwKRT/rMQFYda52tpB9x3Klf
luI7QV4xa420XZhpJm9hDj2oDhJmt8V1Tdz0fcQXDkTNZ0VrFj8iKmzimyHkOHjhLGxhiaN9aXzt
wQU2S4oMT/WaHVdJx1wrwNptzIm7CZDvbdSRKrwMzE0hRDUbNfi9G0PS/GvwD5vFjuEHmxfDzgYC
c/jjFkP7EfwIu51utgF7qAsh2QX1K8utmdy0sX5Z+H53g80SCm6Siecb3owOVdUQaeU0MFi36+YW
jbPw3KiyWBNZJtIXkaWVhrgOtNC5DqVnrvQq/lanwrkmfeNcdygL59Q1kV1HKQ9sPWmwHbLAnysO
1bF33TtYsOlKcSg6s8zhrIqQuESos6qa4lBnjZFn2IezeJ3EdkBzf676+WG6zN1ihnFOlygsQ2Lv
Doe6OlJFIzy6bBjo/5Y6rIJ+oktMz6swTGavowCJsH+DARxfsGM/hq0M4NN4PlpEDD+JwsynxkOU
FdL2nTy8jGV0Ywo/WvLMDS9VUXcovAx8HNhpJrKZoqm+6kiWHE8bZNb2qKHNm3JRe933Eb1rZXiR
Nbcjcjhc3XCDdZl23upwftWt0AJsGRHWdldXtF2B63BaVKW2u/qhodCS/twoY5g6vwaijpLCDTcu
2DcH+uFiGsrmIkHaSjUquk/KeOkJGc3jJK9B9fegKEMzsnb18aHq4EDGeGSND4/YPJzmyP7byYaT
l1qmTVimmZNKtnzD9Ehs1BGPbYNU7YYG1a3furfYlWKdp0VuiaZKZ9Qru9oyUk+sVQsDN+RaVTvw
T83Kxs+tMBChZWpe87Uw0F1vFu4NeKDaC55y3eJar/+IYrOwUR2ide+K5EsWGStFB2M6mDWlyM5j
z0c/DHbTGbX8zsBLtciQ1Caq1wtnRUneQ8zoteXDGLYLHa0fsNkYfJbKqAEyBNaz5+tHkKYobGoj
fgCnByDMnLa3qsoQm7CRs9KR4UrV0sDw9IlnxNEUPK6lrYhHLU1w3jpRvlGkstN9fQLbkZuggpJm
cujc9q6561NkYbzuAscqPaea6w2sW0ZYzX3Ulheob8Q1/B0f0H84t02emNeKlJRJsSQ0DCySCHFt
DEXWMzmLAy2eKJrqF5aisnXGqrmiNZG7ikEeL4RM6CpBDV2po0OhaMzzkhks0a6lGriRR3J3+BLf
UTMNm+5cM8GY9R0yPv9/vNzh6nkBIrFjk5e6mmXJlxE8o1Wvt9o65Ym2Vke+X3yrQ6rNR/R26Hag
YQkasJmSQTUBP/KBf9SvIW5my4bRyaghTXOnttQJCzepJgLu1j4iqjMycJGdm+BH8ypKVk7YkBW4
qIJVb67cIpTFTCuBrhpFG/rSirFPd/0OHOB9u3YcvZsfSAc2dU6PzH3nFry7+lrAvUx1rWy+lQb9
gQfXd9iySQl+hi2rg9oGJ0I+d8BzedW60VQykf8pOtFPok6ChVHlfO0VnE404rAfJjhqlNnPIi+z
NE+PblujCc95HpTnSeBNmih3Lg2nP88Ez75pReFeZlH5I3bS/Fvghtm6yusOfK5QrXyPL+JQGvau
b1wZc1n1wTQcWhu50Pg69tPc9pKqucJtIBedzvp5RjX/tknBpZ3wiD/o5o9AtAV41BGEJDS/vxF5
LxZ1ICrwO+NBolf9TQZfl1kskNq5otGg6K86X+wYFAmc/dUs8fJq4rpBf6PO5Lj42sxSb6N61G0K
AwQX19R18sZmZgBe4k66crJb8Vra1hZ3wAvUoRxMeVgpVaFaDyvjoSEE2UIN8EsfSI06yWFBPVzp
QFO90a/TO+dooeS22/cgx0szTCwl13f1Qbh3iEJMAzmbA+kg/tEL2oDqd1AORqc78MIjiJ6uRlDj
/YOyMHye/HzJhW1cIFuTwhY7OmQaDMG6Y5VNQ67G04jjexdrKwbbbgkr88P6PIxFZu3qpu95V0VO
CqsNyvR8RxS5yDZtL6e87EJheR72rnq9Z5OuA9+IYilD5Ngy7YkNtnNwmZO4niSgkU+wxoJLRVMF
i0w2L3w9s1QDHVq5NNx5LXqna/7BnYgH7ecoZAd/vxCMK0gfZroB36HCN93PR4xlVEgzCIt7It2F
wfxsHWWOMavy4LGVZq/PaF5k692ha96VmcaXIBv0e1dzvqQgt74hD+tTp6XmqjB5sQGVnkximRoT
GebeileIWUbB6k3fYvMLi42Z7+nie4KS5LyGv/Ezbblnfi9Jtc2cgl1FqRtdu6b7A9z6169L1CEG
Oh4rZCvAnqmgDsKfBRx7TpEZCqM19OSeBS2xZdCyGyd0rD702JWqQZaWMU/Ac2FHWpcndszSaxcB
tKo1bphcRkYsLQc2Np6FeeDZodM7q7bLnZU6ynBzWes9OKIGOkQ8mbTUoSpoV0xY3+nLxqUOBCWY
s8y1Wq7KsNTndVqW8LlCC0oGeCG+CC937crMiFXJxLO9QmhwXeq7a5dBAZ5UbaWOFK0nRrCouDM/
kA7dVN8qrN3CUkRNDufy/frC7fz8K6iddMaFn8z6INe+lV2s2xFxiqWqQlLanaaZ9FLVdGOSt335
zWx1fFXl/TVooMH56zChcRgZ3kkTXkhQiCCtZ9gbb+SsdDSkt5mk2k9fo9m8SrQ/cVQn16pwaBtB
gCa4gts0wa3jx/rG15PzqmPJtU+D5FpWbnwZ0tg2tdxx7dJx2ZUv7Nqv/Q6iylvaaM6lOhcazipI
BaEEIi8O16A+YCpAxVTnU3TNl19dlEzK0Oivq8ytAH7HXFUORas0KPtZ5DDjJgpiz/abutk2JTqP
o5T8JaJmnkRMbI2GmZZLTfe2C/pyVqPEWekhL6e1lGJCWHpxCAeRPodbxSg8DhFJdjNsQ7VWIaLO
TKpNhPIXmfyq1CPbBwY+MKjzaqKtNsNVSi9CkZ114fEVqJZf+bRp7CxPy5s4zquN9OWFH+rljSLB
pOimuYfDqaqi2kxn4EZx23SSd5ytiSMfkzBLrxrsm9ctFrcNzKrvkhX9rGpB3idOxb7nXrWpazO4
bWMvupSNSKxsoNdx609JJ6JF4nSdFYSRPwHPXboiXTRjZaNtDoWns6eqLNuvTliDj/3WM2q8Aj/2
U2E4BK+iipq55bgFWUQ0miia6tKVMV55hYfmoQ6+Ahmk1Z1xL3mN7/Qy7zZxrkPgeqhqWtbOJO7Y
jEkf30lQCaymTtyLJ57UzckNcj029xovvxA4J3YEw7gv2KbXM/1PP06thmn1upZVess6cG/oQfJn
3tFuQn2NLHlTdl8h+eE8hpjLnxiiL1MNh/ECtrD1vweQhqD6xx7iMDszAiolsJvUGph/JBjWUHDk
VvY/zEBI+h1LQph1nCoZaMJ3QLso1JHzgrpNJuNKpj9FATYczgS7REOR915rl7EezBStqTIJwUTd
OJcC5MShnyeyZuVEzjpvcLkS4PyxKt6iudtV5l3tNtOgNvptYMbFpNGFuyap0y1xlyxczZBXCWUg
kBK24J5fXClSSQJzXtMCWQeaaqA9gwkc1RvHAc5cmr4Ff00UzahugDEYY0i7gHBBs0KeIBB4hjwS
VXXdLMhBpnfNaneoqIwVhmMfdVCHWQYxnyBoF6pWDmfb9R64TSl7K3BCtqqJBo5SzcluSev550Uo
QHPoEv3Glay0kp6XNg14NwuK1FurwoGO6y5LchsCGcnkQFNHYmj9jzQcNuHKYV8OvVRXiJF1ttBr
c+JlhQ4hyIpPNS3XA5tEPLcq5hgLOphnzmC8saycFQ6CFJWB1PEovdTifoKHmiIVdRItITARWb7h
BFcGb0DsgyGK06L7kcvIPScuzmdVxrofnu+tDFAgvzhRSCDsh3NbdQNgqJWI0L9oEgff1JLcKDpk
wzRT2XF3oaoG2HRBH/+ggbAggckygzRcBbQorLrzvC/lUNQIAvBmebujeDG23KjNlh6T9DJM4mzl
0XJltJUECKDQCGATeU2w7BGTt4Xn6ksZoMJSrV5fQ3aD3mULTSA66QLXv4A0Fbks2iidl0lY3Ri9
blpgojs/m7y0/ZI4j4zldxDTlndN0dCJPjDlnlbYzGXBLHL9KrEMGYJpqA55AlbirtAgDm+rQ6w7
zjwLZGuBDzvHE8jqExCFMs9dUob6PHOTwhJafK5iO0kNEUcKeU5zFfjR46RZQALMUkBWzh0oEZHd
9ma0cTzR34IL9yIZXBeuk9BpWGrthPQiWNK251ceKc01otpC1fIs5VfqSOipber/m6/v2pJUV6L8
ItbCm1dIbyuzTFf1i1ZbEAKEhBDm62ej7Hvq3J4786JFGCm7s0CEduyI5OElriiyEvG4YfZE5tTs
uTGd9E659MPsu0FDkj8GI9fzuJqn1j3+tT/TwLsP/RikdUlbvKNqsi4SPtwiXvJVLl36WiVI9CpW
Fx8+D39GzG5/jHw66LgmeZoMN4vNOusZhFBpcjFDLML6VJJwbUc68B4GywrIhTfOO509JLONweoT
99IKvU2axD6RacYQ187JiLGq5h7cBsiyC7udiNqnh9+ieliNjMfDfkwxfrjFnsxSY1ddqaz4yilK
P5tLWz+bwUGgD9rXPeTIQJFSVKshZHJrbDkv+Ll19KuRetLoZyHL70FV2JnjAfRs44BczZCIslvF
oKGsP3V9yKzrQJJNXnfh6VMfsWg5tepf+CTr6toCZ07s5XU2jYGzMUrjbDe63MuyubCIqz2IINX7
5CU7FdTIfQFUfur78rtRl9RnW1arfmNEjRs9LbGZXcOGxC+JslZGr+KIH5BFZyvXiat3NhZONjE6
bGInx0E35M5XbrUJsFRsBM04JU9tU4Mc5iTyG2FIw4O+k9/AfQJtwRsI/r162PiTpquRWOpoBoZf
B2nTT3m05ibLB5Gv9OJTG3Netv2Rha46Om1U7fvKtdaitJqnKLHqrJMW/anmLBrV+AM53jHzCe2v
vOxCZFZ7vMNYFb2N9XgzntS138ohiV8DZ5o2VkWqQ1LYf62Vxz4DmN4+RcPsHIfKicTGXPoj80Rq
Lkefbtu2z/eoDXSOof7R4yfM0y4J9T7KQ/EqaketwmqgO41D46tNqFoPeINsELbKVz7F+CKLzlkb
a1IPeO+TwF4ZaxRLtu/Cxs+M2NXY0nxntFIjFtpuTr1GnGLEBn+wqPLDez6LAtCcLn4lCdhZZOjy
1CYAa1AC/LUkTZ5RJ26e566z1gFxCJ4NzQ9WXOS7wcncPnMqFl3E1BbrIeHui98oJ1VRO4G4ah97
6VlfmevvkRLLX8KuiJ9mb1r7kV12GbfYBwm7+uxaZfHCbarXQe/n+KVov9kjBTsdeYA3zFSfzOAg
3/e4MmLvRPVpWIZPF4uE49oJGoBfKp82TlOubdA7j2YA8q2OflEi1aXiEAmtOra2lvT7nQfA4GoG
ntR0r9FY+lNlrmZLOhufcmdn1bVaUd+bvtZucgURh72oiIqj0eeLvrStq8Wm51FL7ziAsrOSOSNZ
MRX8AkCZX8yVHUl+qfT0xzototEZa1KBCjMQOb/7XdFm7mQHFy8cu7NEyiuz2k5819LK5jasP6a8
l5vOrfU+aIX73Hr5N3dGBAy66K5IlLzwqZQXc+UC71vhkB1mwMrwd7JimI0lDkuk8/JAYjuG7tNg
Jk9dIFIvmpqtMRjdY4XApc8RQrSt73anBK8xMHTpFfw65KxF7D3EqcuHh0gA1aeh1Z4GOZIDn+V0
VO0ggAhF7Glu9QAE2sY/HcflNOzH/qlTUbliDg0At5TeaxMHAphkHaTyv0VLhsOGTID16m8k5riJ
Re292C6nH9rzx6xuwCj2VRVuRqH8I6/s7pj0E91Wsd3eQNfwslmEAMBpwbd4cqurTvy3hjb23lsk
owKdubpWUV9mYV/KTRMgFY6vBea6YGKNZoT4YqU4x21Y3J1Bz1sVRvYGlOb+o6gr0MnC/sWhOjq1
dsUztxb6Q0WVlY49Hc/UDedn5frnpI77D7fh9WakLsgjy3Twd1JLN+VNWOXWJO4BUMQHk6w3Q1Q0
yUM0Bm4y/J8+fkWKVROItWP1/rPrlxtdafWlwvN5rEG3yohfqC+lN7SbobDihxV/SiftxBCdjNVu
uqzx6vjFV4I8NQK8vnKyz9wmJahYnDwhLVueeYj89SIZlRma5mMaQ+/qgyj4NFtJu2dV8mSzhq6E
W/M9EV335taBn6paRkcjVu74TU1DcDFSQ9ydbYvybqTYWufR2D/bdUizUoiV14bhqZuG8LTk6HQq
lksjm4EOI0mF7Kr1p6Mx/CX2EffADWv/td7nIn/5/q81lUAO1B76AnFIFVx7N6c7T1KVUgArbF0h
bs6oX9Zrm32Zwj78qTQeK9+jeQow7SpoZX10SSCz2fPy+7DcrXqwp+NUtUDe+eBsnMlmOzIC5x6d
pj4GLdLxErvI1zworzK32hejpwX9o2+c6hogTrq7+puqafEkRsBubTvK7yoQl6gc87eAdAjWG5zB
uime3iTwB+NghdWy+/vjlU6lcwrnvsXzkXffm4CmI7hpX2sr9NeyjPnBKarhHo5l+Vg7LsufuVu3
z2PeeXu/j6pNh3v8Y+Y6M2t70iLZqOYWyUg/urQeSNXN8q8aKn9XcDqkSG2WqVWCC24I4WYw/G9D
FTdXn4a//P4SjbOgBcvicMxXn0uZq7/W+/wMlIkLMPPmdkVDm20CPo27TkzqI5Ybrnv2tcOvlG3j
Cn+m0onZV4A8mSbRBCzUm8HhEGJt3GquTglAlBcSVvTQeJadUjXJ4zhE8kht1h0/Rb3oWGz1CHCW
SyM/HP+Z8qlr+TiknEmy+l/OhZJ0JwMKUhnnKWUe7gI3cV76rvxRtEFzRpds50VOcZCxIZh3yiJe
alG8soqUqzrKDKCErydYBSEl/4Kc4pEeBQ2LB8gUJ0Deyo5+eSBInxMecmnlx25xtufWXuGRLg6W
tjNk+PoCZ8f5z9Wis/xS/Pa9NgMJIjmhTR+OJctgxM+B5yC+K+fXp+Yvr9kfg2xW1QCaW5+2knd3
tnDjJnCJQOdT/cGIjrJ8BJcsWSWoTngJZdyAd2V9lAPgfeHNSUZ55Zwth9kriyfNRyXkoWAk/DmN
0ZsX5sNbk4fB2pedeyzryD73VNirDgU06dDW1sGNajC0iUPTxguta+jrP8Po+3E64NSyDZ0qfzIG
ZQ3qavcbI0ylT6I0muSwAWh36JIya1QuUy+32S9HHdoiqX5rWvyidozslsVwKijm+VwgGXeQ81Bv
53ho76AmFtmMF/T3aqzggUmIkZ5Um4TvdueXq6QJpmsfgkjujf7aoXJTkKRbFdasvgu9MYxnKuIo
G2tBL+HC6nNQljPxmd98qxpS12/c72q2roVi5NVR1N8Gto/4lTny1Y/JvWvC9usYBa+zXfN7xHRz
t6MYgYLwqq0RjcGS3a5GTcbFqKyoRvYeiUDlfcFpGbwHp/3psO6LrAmKXaJObbwkHw/2zOYrjoZj
VtKx+eHzYzwz8bPWAknqxGG3ilhij396t02QMH8pVElT49JN4dZTzvCBUo5wlYuInObEjU8DXner
Xs/qI9D1znwuAHHcqIhR720gw3XXkOEyhvOfgYPedaxzjXKK/+iTeCwBJpVg+Ascm7JP50+faUC6
gE8OSXsW3Cixy205iuINoZ69asei3j3EuIuzqsB/woizUzZZSar5YMSAeXaqOzs5Akwr3gIFfoNw
mDwbK1XkHYB0dMFWSt9wDL60Y9Q/PRZCoj2vc3Y3Ex0vTMmg6ls/jdnjvV0jhTUwy0nNS9vo+qFE
1lSG50+V0YMkNwigySrM9zjwleruy77Ygq75zVEa9FExVWLPq/kHiMPzrre7+soFHhTBPSRfJ6dM
GeuSnxOSzC6qQxG7ed2lB5L8lTZBk9mz6O+ELAdBC1TbkAzNMQF4sW2dRt2AqtuZDcLpqppjsgrJ
BC6PANe6TYLyboakr/Y2mFCXh0Q74LShtQ/nij0cYiuYt16p+yxSPM1792AFbDybgbiqmlJzOSXv
ei43c5eTN06i4jh0KCrz2Zy8UXdKNm4TFRt3EZOBRBlur2RvrNKrfraNH1/M1KDSaW8DLgPw0d69
Kng4hXHrnlqPzamZw/Ow2jV1k69tla+Jj9BkHnx5GviUOJupjcR6xO6UemUXOzgV0u5klxxVacbE
E+6kxt8zf4J6ap1VXtVu1iEQujp9rA+lV9+MxINcXf9bb7vDFCD2g69bVYPx9Qq3e7iBs/qvNYze
qEY6DSdAVa/crtfmMIQslrvWPXLokVvTL+NcPfS1PbrrkHO5Txb9f/sbvZacv8gcR47QI8de92CR
L1duDXq5W6FWx2IAy8fJmndczNiY/gk6A5Tun+ZBHI0qjuLkydyykhwUMnx70QpLIr0yfPl/hnfG
4KrgV9s5BeKi/4onP0PBng0OsOe+SrvwHaDJ8AEEXO9IUCbraBELOlyBjyIQqkr3nHdI9Ri9xxLc
2HLGu80OmxeNOF/ivJG73qtV1BRFbj6qS2rb+mCu9VUSHdzQUpBdaCJxEFj0YYxADkfzFoBWotcu
1+FhsBNywK0HoPufuo3OiaqsYpPaGaIr4g3ribgCdzkKPUztR1vacjMP7rgyujoK3PVc9t3aEXoN
Mor7JEcZPJdV1K6CRIrt0hnhGaC5fRShx9K8tfxn4/LPhBF0ThyVS1A0E7t+Gd1uPbsRvaFTKOo/
JPZEXpcvpTXMaddFBx3OgO0aNZJLHdUEZUb10xi4/ACew6GpKnXUeZgiflDnaaHjmcFdDl4siN7J
oLu9UZXLAa1YhhCgVgbGJ0OCBik8ayZWOlv5lKwa3jsHj4znh2jwQ5+1Z9qG7sFIcnaxocaxQA0Y
2SIIIs9mAKXzizeGAmUFCXmemTOvEbxHa7mIPUHE4rfWV5+pSGZ5224QXU1PxpfTJMnKubceq3l0
wZ2jMkAtqbCePVe7z/OPcbBDmVkTt9PQp/owqiHYJDIJ93751oCf89smqFVJAvWeF22+iprwZ0g7
f+WWNY7XlCkkMfzwYjtld5ONL29O0T9UTaNxHl881KiiizEat0UVE+eA2o52hxMgKHRLa7dTFPJC
rqhDn21p8x0CmhnkuoXoYcwPT+HM82r0vC7710zjFOT5Tzb0VjYCVrvLzrvVvj+9zzaO+oCP9MaI
qBf4WmHzeuro/PByFDC1WIF2TnFQXAbENLgZZw3i8D+6Jm+KPTKkAmWMyrdSu5pTbYPbO5YIS4eO
HskYFkcjmmHmeYO0UsVTwVuEwkbpVFZRbMwlAwcnzMylmak2yG+2O9WFYlcVurvnokD9rR/pn6BG
4cLV3+3KBhlAet1VkX445A5eT2QIQS3U1lekJvRPt3QPhDm3urLtQ53Xfb7tdYAUOkW2P25kcQZW
h4BK9/OTN9jD2pWN96pRwVBXgf0UNLb3OkJii2RsAypujM1ePBdbK5nzsP3f84zNWTjQ/8zzkwps
8oIVWcfaLvPGBhm1ifR7sMyHLV4D7TP3ki7lC50ptPLUByZYhmrd19T/PoAXlU597T5Zs+THgQm+
dsCH+SoQm7Wz973Plz+5DSxDa8ouoJm6mTE4XpGFDk5McsBDI7vCO9BA4QYVEV6Fy9pVOVzH3KJv
hQPYxB0cvnMUs04gMTEEvX5wKEUdHLpK/7kaQ74j1lDsPF4vxJ/F5dNqrj6nFX5ro56MlBeE6+ko
vPA9j9xp2zI2bsekIu9j7aRF49ff8JpSa9ep2SHE9vyCr+kpxMaX5gWpUlHO+oXIAuQ01tubZLL0
i1WyEch512TGqu0O9YiAI7wmIgoYWJcNvcfuAcprX1AnDyDY9ufj50od2l5u+LIw/FOUp8mjJKw/
1UniZbkuraw1Yhfhj78MGg19VWouH46Lklnlm4M7aWv0n4OY8xvYdii1b+Ubtv3ut1wwB1Q2/ETI
q1NNk+qlDaMcBNq+PXUjtY8+LcustcYLk9F401E93cZKIiQCUcCozBCMInOLrr8aCQj2eHtYzYRC
IkLQtso+15AJtu9KjIfPNagfT8ekkG9GVWMruTjtAJLQUgoMgnp01Eu5sFqGT7G28i/UVnSbm4pi
YwCv31Ybf6keNrIZOkYYipVEZhb4e9V/ySXN78L1YxSkB/XOAYl45USW/ea7oGGEytFbkivnTTtC
gHozBgcxO9V+WsD13AVTqWgo31RNUb8WUTJvqz50VkXYVK9lI9x9WMgumwa7etUBK05h48n0IRao
UnIT/mokYYG9mwipsjlh4ihLTxzN1edg0RgpEiOXyGXFD88u78WxVKpMads769DqX0gS1Gmdq+GV
dmV3kGPMMiOWYVAdG7cJUmHX4ysv0IqB+D7qQRfnaLTikx6rKq3CYHgdaByc0VLiR7NIDeCOS1lO
b8amROVdE9o+mYksJ97TlBdHY6t8GtxEZG2MjbdtdCc5Og0sqyQN3niq+WVMo1+wVwe7UV7SKSvZ
rolq/8X4NVOflhKIqPnsaPBXSLPHKzSzRI+GPmxeyTDtWYBUJaoF+OtcqC82T7qLscUlaMBuObKT
MeIxr7M6keXBWK2I8pWPiHpnRK6BEzTjaG/80kHev42PDWnpuf3vYZpW2h6ck1HPvWyBUPvzH7fS
Qf0UWjis+py63cr4oN8AfGY1z7vKlbc/oplo7GZ22Zf2hhR+nQKRSQ5tONgHhAPAnPDKBqUnqLyT
18djZiGZvlLES/CnWpSDkAS8U+MUUzCp7Rng4uDO589hHnP77JZ+dQDDb+8skjEaPZuAf6NCPJHb
YfaL1CgbB1Xs6acT8HO67mS/BDTWb92C3YaUL5i6g8NWfAyrkxmKHMRw/eA+mjHuVf0w1aK50yla
+nH842MuLausTxG+bB5N45VFk85cmrcH4ZfdGxV4u49JkAOPgShdcZ+ZXT4Zye+r1ezp6RnRC44a
/MRygVYNUvAVcZEgp7PlLTuWfysEmzYTrfNVmZRFmSHUaVae5nzDfNxzWR0h057byJs9ZEcm16KO
51Ptu/7NrBO3eIE33tO8rMdLqi7BREA5x0cYFQqu5sPE1G+jeujnCj1LCr/LzD/C6HTMUdar835d
aIdvnGTwETVhj2Rz3l3zGdWiPvHOajlwyWUwegstKArH9s7G1RfDEKT4ph66Tzcz6x9fo6/jSZwc
F/d939LpKyFoaOBw+32kkdqNfaI2JWr7jD4n4fwey1ntAlv0m8QXNEWgUpx8UQ6ZEsLf9rXW9ymq
h3vh7IpY+TejQYTi7oBzWmk0J6TKysa2kVMKur2VR/rug8T35OD8/7CCEITiI1okmZlc1OyXBpV4
FfYTe+tHsR+b2r15fcVQWBiicAUbhVPT+LX4ZpQdjftnqSMkXzChGQFX8FAdjS1EvH9NrOmLseWA
a8+u2zVpr6h7j3Xwls/yp0u4filFHj634aazVKIyLPdqJcQ6+4strLooixlXO+OqY2/eollJh80C
1nomyemfddypM+uUDPHqQFE63Dnu1VtORmI5LbWN9+yUg3c2Um4rYEFqHNYWx2EpoUReFn9j5Iu/
3QV/+wO/HdbGSLxZXqLJv0Z1AdJSRcp0jsf4ELYBS9uh9e94Sfl3tCsI0nJK+F7JIrg3jptfp5bu
jNG4Fc7or7occPznrGB45ihWu5k5buv125lNQfY5aXTkPSZueTZziMXjQ7x8sL985l8fbMS8LE9M
0tcw1M5VBrJb2awgb2iX8juR3vyr8F645VWovEblMX7id/5QNO/BVvFAPsJrZiNkMB8ZJwDWLByC
OBiSNxpNKhvwmzlvpK13eaPR/mGsn7tlkPmAmhMLDJmGV/UzGrd3F5cGJyMZj0h0UYrfhFR7MyvR
dXmSU/I98qOAY1mOIzMTPZha0bBHNXCbuqxgFx2P7r6O9BWMiNFOpRkpSfKzY38Yj4cKpZfsYmSB
LBOYcfbRWVRGH844nDSlGFc27/WVex2OIBUTH3PnyZWwnenQdR75MsiXuHbbj3mwyW7Qql8HlAlg
kBWKYtjcYQu17EwkbXvny+ATZafFXLR7o/McB4AvjkF9nN9RAMjvBCAs2B1cp8ZmvFo0ekBhhjgH
g/au3jIETaCzIVDlxug6h3lXNJPwrlER3XBwcQ+fKuH1/oU6N7dDXJCa6S2o4njg6wxPNEpqfs4h
C05msOIEUJe55Frgkvv5tKpxOso+nbqx/+OOfG+ACPQ/YpH3+xGZ2b1Pyh/YN36NaNYD3HOeTw4p
KJ5grp9R8BshnW+Tb00YbR3Xs34HOtlYuS2+T2HopbWqg+epYMl6tqLwVHqdc6Dop7TQqvMbWi4c
yiAHTytYeWMXfRRVHW+cMhi3ziJaSN6hS1LwJfZItC+1k685Q5KdF2hJUc3E2wWV5X1J8uYVJYbB
kzs25cuM7KpRd6woj1bRjJkRc48kq1rX/v93kteyJgtmCfYWwOnWKb6HReCuWqU8PA1Tfs2bPIXQ
vuNc+eHbYNVo/ADIXQhyMmrpoC5hkrJb97QS7w0Lx7QdhxAJ5pG+IRPzmD26LmDEqO6fqrg+jEjG
fACKQQcP8IQ2VTvlH95UPJEBnDwL2+gVML5ASx3o0e3GWeHBWMDNvPgQ82Yog/a9aJwQgcZcrgo+
EhxdfGcNvuXJJgBQNE6MZ+24NLOW7LYcAAFN2ivPYM6yF7xejibNLWmhN3Osgq1JjqO+LRuQ5XlT
YL0fp1bmK+PmofoHdW+yufro5HGbpuDdLCs4q9dogQQq0/Ip/TruifjoKvSjikJVrk1mXc/kA5nt
Adhn12FHnUVqFp1bi64CsAP23fQ90HY5pY43PZes8HYtcpN8W7hxsWtQ83SaA+QRWK+Sra0KH2UN
SquL0ihhGMvhCHDVcXDnGR2nZ5VXSKhBCnytN4iH2d4KJ+soW44+WkOdvFAxWdcgqU5GYp4/vyw9
TxZTrIf+yHmtFtgC1UQo0TtxiTw97VG/SNCGFHcXL97rOPnR6sD6SUiXIVlBi1Qh0IkHOf1An5EK
7SiG4A29Y+hCMBKg5o56PdBRPs/WOKGVlkDLiUXUqEx+SuxiNTmOArztga3ZoGBhXXiEXFo31s85
qFXYyO90HCAMtVgxD00OjM0q2vFc+AJFmjAWHYMHc36yZGInhpKCDT4XSS3mqazVOF/MovavbW87
DxKYO4rfjT3V6B+ApFqEAHdlyGGOHjcNDv1fHNm1O88PwHkbvfBDckCuaHOPp3hcVwXKybG1/nZJ
MaEuRlRo4YJ+R6vOm7ADM4ogaIwOZkD5BgiZ5hKOuORTGB3EMvxt/5fr53xP9frPfKM00x9mqYAX
iMa9xT1wo7Fl+ltkgxYS2XxpTBAL9JYAUbu40sQqvrl546ZC+8mLFKj4BhPGvgIed7YJKmbRgU12
R6vsitSzw+og64Dc0HJKb4ukQMQ8KnIzugHVEBnuZW+jGxvAcKVxH1bov9O0s9j2oDy/TzL8FqPD
0pNECcNzU3vbAhsETqv9nLE5BBMZ+1647keARGAx9CfidkN8nlrQGJJiWAUTEpANuB93BZLEzi5c
vgPvxroXA56hFnHTq8ecGE9NVyO3RuSXuR3H1A0Ddg4W0UqsVMScvqLlDyimOrobtWrGZM/aulgR
xApf8I4nIOV7emescRL8RllucjFGozKi4sPRR8X/6zgO8y4ZWLz2h975ACJ27jUJnt3Gyc9R0b2w
MY5SbutyITngw12n3PR8TNbuIoJjJ3eSNAzFqBBRmGAdLIJMOBpc0VePtvnFKYDrW8FHw4svdjAF
L13XuBtwxfi6wxfw4pGFSRvJItOdFbzESE5c/LZ8rYYuSV01jBtLeqc+iPpnvTA8GzSoAcG3ZMdp
IYmim1S+nyubgT0Aq/ErFc0kAsCbkYbJRT+IGpTLWCQ3kITbA3h24VMBKgDu22784fQCx4um/kr8
slgjtkd448b2pW8DNzMeLbrKWbz8oYBaZV2MfDyZweqIZOSu5gRtm7o+SgdrvoSCnojsmveodAqw
xVh/CDxSvw9+nA14Db32UagvQ1sgh4Av4l1XAVkjEnW3npxkWuTAR9D0K09nBxQXrot1JXCbUxdl
bpHvWZcSzM7D2OI1g+c/eHFzJ0890bY3vyrKXe1Z1jkZnD+DXYl7gJ4c+0+9AvOy8ke1n5rBRQXC
OH5YM7/24Dj/JjVbydCufjQUiF4oQXZC1SXb6B7nRHu0h2M444Nttw7vqnVJ6qJxy/eodTelG0y/
vZwcJqAxXzuXy8ye8uQUBGWeWkz2qY3y6jfqNeUBrXmmzIiyCMMtOCvI0i1Wl6EjR1GTYAN+mnxD
4pavIieKd9NiDV0ARqEvAO4sVgRDqFtW+EtYACfeZnBeuWjZzazU9qhB4N3wAprO9DJ5fGG84QM8
t9mRlofXfhy/gdDV/ybx3rdV9wvJ4DodmdO+hiinWXeT35xrB+B+UNTNdgLOe7NBl8ymIuDfWCx3
qNFTv2sR7AcALV/LIpdZQ+V8Yy5FUbdVq0PTFtPZtxlHg4/effWWVG2MYtVfYZ8h/lO/sQX8rENm
v6mqikAmSDjuONTEVyi+3Y7o3PAUJGAAu2W0CTp8j6Dx64PVvIA06tC9iJQ8oltNB0xrikqkSHwm
j2Ywpk8xdClIVTH6lv1rTlOhqsIRibXD64Nf5DJ04JysHDnoFXpO8gvwJVDYjNnpYvYvC8WZDhE7
fIwVVS2vCU4SatzzGO/ixxDwHNHRoDZiqMBXXQyDICBmNJ37gYZZZN8bUZZljC6EIKwuLnYw+2iP
STSSLw49IiMueWoup9xZLuem23KiLw+L0IQetSai2JjLf/kX8XUCwHJL/G5DgY58mW2vOSOnCErZ
IlKVdzv8ZjrgSqLzL3bveiuAJvPOWPGmFunM++FsrEiqo3OXZT8HkxDPy5Kjcqw3syTtZ5Ua0Sw5
IPu1MmKO8OaxpBHRHWIb+CLa4Rm0D50CWpWjHAtNymyafurM1RCR+RAMcqwfFqP8y+d/6RCw7LpE
nZHh8dFM4FW1NQrCPR0/9XkUP8Wo5apCPp8+9f44umldgTNhPHC+jZ+qhZWogMQiQ/Wfqa7EV+OG
ekiN33jwPSRlsT+z7VD08VkuV05c/rkyOhyV/g9nX7Ykqa4s+0WYMQiBXsl5zqy5+gXr6q4GiRkh
BHz9cZS9utbus++1a/dFhkKBcgSkCHeP36N/+f23UYASwvt8VZ6cYqi5Zpkb7LsBfEIoEYEhi/qW
hCzMISETVh3m8O5gfJHMc6M07OX9VGNrzfnm8F8nIV0S7GvH75ZjGhQgCljtlvcA6hZ5m1ynIknA
2XCwrGwB02lKhuTjn4ExC5Iz6PML4/ZlZxk0ZnG/ANweoeowMsMdcU9AFevDl58lXL6XfHwbfD/Y
dTGz14G0h72bsWHf+6SEVNrcn8J83HO7isnqa5zUJcaNqzHe/e99lyQucIEAgUL1KRL2pQzL6XtS
0XZl52W3TznXj67TvRl73NaRP46DdEHNxzIvd5PkVkjHupYhFNTwZ++WraQWlh2pJ7dIPdpQqxsg
Ojs1HT0AZXn3NqdgcckuWf1kOsj94SztW2uGFNfJ2Ezj5cAWA8KLu4qdxlEfyjl4OrNkIy1LgiBP
xnBllda+1xmoqcn4HHtFd6ttt7nldfZC6np8g2YC1AnXTVrbz91zGwf9s4x7D8du1vfPBuv8+5h6
EJ4skukCmna4ELRy19qrXeyvIBQFyNJn66ng6PJ8eOItEJqpjd0TF/HwhKVuslVYgS/NqCWr/CQn
9mEG88ZzsEQ6AJeQqwWf2rXjJRdv7IFoJA07maZQSHJHfjx2m95iIrr3v8bNUdCorU1yd69UZqtN
Z/F4WZeIrjJR9we/R6wiimNLHUw/mI3m6C9bmLug0iMyiYWYBwkRlwDvE3r82PVBclGh/t34AeSC
BzE1678GQBiAzlUT2tHXAOJ7yaUgpTjh/7L4y27mjNPqcYRWx870BurqYxsjkDxzgwzbZ3J0tfNJ
Ba7WP7QfY/exSQMV7YtIBJ+dB78v0/0oBHvoazpjM3P+8TWmv2Z30+Tg0EZuyTBlFtjMEOvwY7Vl
WSFqMBHUiDSdrqpdH2bzIfrmqIRSauTl/OimNe4+QeydIeFFzsSdEmgIjUunt+ozHWMIETu8dJbC
EiVA9/MowfpB9yySE/4owCrj07Ujfx1d/I1K0hcr0y1jv1pCvKXZATcsXj1HfLoztMkMZv4DrpLg
GT7xFQnGa+NY/BVYRranPeQMjVMyNC1uV40LdAPmx2WdL4CHlAfjPKTxqUU6+hZSinwa/hPGLAu/
hSwt5fc35RLs5axvd+hDXb43Gc2uBtKANYq8wQIGT379QjoAg/6XpXLeRdZnV4CF5R0v8X+e5/46
0n/7mkMPIIuBrrxX5QhMAQLN6aG145EuAKAHNGxuwGzsluWU4z5R1gp0RUuJYwHC6tEcdcY4TRSb
c7dLsXObncw4l2732//uZU7ICmTUIXUGaO5fk5jh+0kiSLOj2lfYER0ypuSmV+wJAV7rkJLBb0/m
kOsyAcMKxhEXJG4aIDUA7Rf0wNiB6Ij/AY8RDRGxdeCIjkRVeR7Yzy6MxXIOI9aRSTqaTOR/T0qa
IQACmoPxtLx03em23BM2QCAFBNXGndGkLfbndxm2e//PsLS1pc9/ugOHTnVktNkc6B/JZZ4NC934
2WFwRJdsvpTcOm+8v4DwkWU5/+neZ4CC0QC5nEKD1Dnpm/NOfd+7maalrjoJkgJun+Lu1afS2vGg
LfDbKe9WypzcsiYBY8SK7cWXjeEevJRZgMTrPJUZqII2jkYXGcYvm23TN5ZN3cHMZOy4ry4l8OOg
EeFMz6nE1Qra++sZUxuSEulZ9WDOEQEIt33n7jj2WCDv18PR63C/6mPWY4XaiKiEYIfCC2uB1m59
JLtmhzFOllYthn0yn1gbJ3MYJ0g8OiKUq6+FWDuv7L66/w8Ltv+7i8xkFwHQpdZDj43PBHxDopL2
EgPODLXhuaH6moz+sFd4zPsApsHWVMELIrBkZ3pB1raX0nOaS8Can4PfAFX9x2Q8RtfLgSSZ6u3o
Q4o462vrBJVVHsVpP77mE+iUg4q7h0EXdJXXVnxiXe9siSPzvQsB56MMp2TjVV17tYivl6LgxfM0
Ndg09374kquhP1jKBj4KCZIQME00STEUx7o5OCVnRzdOMAip4N+DxsN1R3EkbhrZ2BjbuS+u1ZxY
FFwE55D2K9MzjYW7wD73up/9mGQCMFSuNzVrJBgLMV1KmpO9TEA2T3hqbcg4hU+91WLTWrqHzgem
ECntK+PnwPczyD+iyfA0vnWQ7i3CoLuY3t2esD32gtYRCYhp5trJbzHl/t542Hme30KIL0dIXftb
EiR2sgBBA5AE2aabr9ntAkKgukTi/MtWydxaTV5eLM00ZkLVqHGDtDo+0fym/LkZyqzb1WlaRfe3
wGwPawPqPBE5jcmCQpnilHb95us9K+qV1wrh0//8dHoYISBTADQ/v23jDh32+6f7Mv35hF/vQJAQ
KRGR0O39JUtsNwBUwfLh6zVFEECBp0QG7utVe27FK1Dhfn9CM2HLy9+f8P5t8TSE1O/86e5zu36C
9Q4+nfE285tPKCGc9vUm9fwJi+7++92/Fl2DBJ4Nvz+dOdsO/L2VhEBFzV+EObsqym/Cbf391/QB
0o7R0FpiCRhe8wjc0cx3tetTTVX4gFTZo0QhmHeQb6CxV8YAWDpx81o55aKmVnGuXEZWbEIpgS6o
Lrgx+Y+li4hcOsW4y/AMWc+cuEfL8b6bQdM0AGN4Phvv/m0P0nyHAOja5EO1SNUxrLOfX/7MQfwQ
z3wsOEN7qTwLa71mlmkvhmEpReg8pEnlPkBD6xgOnXUSc29sAr1PBb5aM2jcaAzJeqy2U+hgwiXu
UshRhJA8nucwjdvVw6rog/pftjiTa0YDebm/yigkYv6xG5mXMWd1hKMqCK2LvekOzijPADffe+as
oYOcUUMbyJH+eb+pq4E+cMKrMQkIPmwhJlEtvt4vNMN/VXYuD8Yj70R6Clx5f6fGBG13xEGHLEW2
Dx/I2Lz3LOnV/SsB2L/e2KIAjN/7NrCTF5flWVoOCKxjwi/myM8LUKd0W29NN/BzKLk3LhAInHRi
+Zc3y+xh14Lt+DWB8TANXiEux9+v8GWmWS1Axv/nFb4G8kb9fpUKJBTox2M9ZPfQSLbTYgUoM0Lb
WHSsXd/yQKlPsh2W8xCznthwQNY5RLq9bc6MoVTCYKfdzQO6YIl8Dn2y0jBZ9F45vPlSp5EzeOOH
qLpTG/bxLzYhV1OmA9aEPbLKWJolUR66gE/Z6Y+AOJ9dkFhvacFC6JGp8tkFr2dZQF/1BuoStqae
Z5/xdp0NTfvgEFh9uGNl2O4GC/9crwpMGRasvJz4By6u8QioVq0iaVoHS/7O64udGRk8NjOOSuSS
I7cvxuPdGngsGvAgWAFRUeIn6PArlwsuO8T7LSdfKwfLk0VTzuls51Zmkjw00B/acFnveOtwxExZ
crEZ8CDAF1sQoOzzReYW3WmS1H4Qtnw29jDJvKWY2m6Pu7sDTqW3LOvAegee1VkzN6ZIJOP0QZ8q
V0F0V5N0h0vDWRkzdogH3Qz2k7j5UxqCBkbzDuKvDDzLNZaJCEIi45sf9EDyg5R1B47yfDi5UK0I
fWevnaRCfDFd8rCvV9NYFs+MIn2mBhRHCAOaP9cWyirQCvgO0+0VKFeisn+Z3mR1IRTS2cmcCc0X
/wEq6QtoI+NZPDdhuQWypHsyHZ3VGyi3dzdzbiGmZ5Jw+2x6+CRQIo5TcTSuuQYIUCFUv0P4wHoq
sP/c4VKo7YjUkiNWj8YbHL6wg9JbTZz/tk0F+FxQuJYACvsI+xlHMbj/DM+OVE31Ph4r4I3/2Gt/
DjT0doYb6fSSodoKYNVN/tpbowv5fzz5TderEfP0BEn2CUBar1gDvNh+I66gq08vyl8aJ6dk+cWr
e/yPMUPoCvCZqIOVwHxKHvpI51sxUALz6Ojg5qiDKTyZ0Qn5b+CQkucR6Kqb73XntsuLV+KE/DB1
vEU4HidV/VStKTAWa3OSX9sWUL4cmwdUWDlAvT9eJxlomKYRpi4P46jDk88le4zRA5YQ0VFIwUxJ
2z4KhLXGTLk3lXkt1JZ5tqrwDa/NoB7D+II8471nTK3SyaLMR1xC8+kMKe2D0/nIeA01EpAQQn22
VCKwTcBMCASznQC5AAjmX44vP6DsANgPn2niJKivGWn8DY2nmTM3QPbQwiObKSpnZjWLIO1df5cB
6FPOnEZ3FIpFAbr0g8ZNHWVFZT/XKUWqhbguAtmEbTUUonbMmmY8Sc1X0JKtnmWOrRn+lPoH4mvL
+0xNme1q3ZPvGQFTgYIY/qg6RL26nBcnz66QucuGZMvtIL6kgVctQycrXjm1fhZB4H/mw+0+D4pe
3SyUWnlXvu4AvuqtG4PqwzKeJlRpGvLnCWWtnjjqQTz1EpWgsqB8MCYhyRSBtQFk9TzYqKJZVwin
r8wo7o3ZsScaENF5tIae8lN3+JoL+bg5qpV1RzMesKJYqQB/Muu9ZKp/Gvti2UDA+VX5oQP4Bfci
0/VqP1jTVDWQ7u7kK3ZiKOWUDaBPzM5eEa+R+OgfnbhoH0CtupsHWqSHsprR0bMXCp56K9BHhs1o
K/+grS6PiG/p06xPsbRlqheETsPJ2EwDKMJwyudmEh1doqQTXOYzNKR7R2BXMWL6rg2J1q9hYzOj
kIMDeqqkB1vmYqH0FJ8lTYJTVwXDYvSm8DtCcPtkiKeXekIBhyqWzQacTP6WkAm1JfLwuwVC87J0
J3LkvSOuJdI3oPW6wfdSjK8Oik8kyGxEaVxq4Bo1v341QRefJBY6B5AZmzDKQpbtJoumkXHJefDb
OeFQXSZ2ecooqE0RRaguavxO4vo3fewu1k2Br4f75XiVEDTbTxpQHsMO6Mf8RztBWckwBzr0AOlJ
oeYEVsHI+A+bKn427IB5rJs9/z/OM7MQf9iFTssv9gSqgCWRiI/9jD2kvmYPoQR8JKQ3YxltBH0g
k9MtzZix0bBbD6ybLqaX+1m2lRrKZSmKwJULGssrZHqHk5gnq2I3XE+oIsVdnz6kqLECCc0CGxOv
ow9uNYW3PADMBWPGIqlvrWLw2Zd5JaHaKDKx8kAAOTlAZYdtKxZCZO2LU5W/j4wNNCv1OA71AhgK
/o3pXx6t2regpuUuAMFtZcxxwg8sUATJXtytUDoGUgaF5t/EZP8AZb+/pZmqzqM3BpHxl6UHqYgq
0Gfm2cUtdsmnsfusjrEOaChka3CdsbA5GjvurR20Mwu1E36RvAmC5Pz8dixt5ZscEmwb08W78/+8
O63DYVXN7wIKM4dGBb/fXY+l1EK78VpCSkU0uvpsAueCiGz1NonKX9JssE9xx5pDgwJ/a6159jz1
gCggTlN9gg2+yLqBXJTnFktFvBhSlwmKgMxHX02hrHFD++zIqPq33fgSm7wkJEyf+54cnJy6b/HQ
QIeszNJT4yjQ4+24WrlFHLwObn6Jeej8FF71AFRc8eol+Fi6rayD8CZ9gjoFmKMkle/Ayu8SrL1/
OnH9DaW5yLPdWuU6rBF893hnn3Uy8Vk0M/6WWcnKuEIOCRWdWC2fKrC/1z1Ryd4Glf0C9ahh4Toj
LuKR9BAfH2Og2iYS7DzBtthgZEYs6HUq2y7S05h/82v+URcy/kAk4VxBoOOzcaeVjdt+GrH+BNGT
SkSKQv4GjJEI1I81qYr2k6X2FcXU1IfX88+pT/2tRZle26g88hgDvFfVj5CLqB77tsEGdIydtbH1
E2kvII5ty0pXdw/IFSYLlhOEMVBhbqz4Q1oKdqm5DxTzfAQmvlyqvOKrLoScyCqF4hh+AXZoXSSl
8XjFvtFvsof7aBeDlyTCjq+yAOJFSHcrzPPPKXcbvtX7KWb+1KmclRh4t87D3oqElVuXONTuIR8B
lMuSqv3eixfgj4OPvFXxAmLjzgk/GD0RCC0v2nlAjT8K8JC/C6rFKmmxD6AjICq1rSGvlongYyI1
GBkqfat11q95KOydVfv2QyhSlIyaPYaePnngYD7zkiRb6IOGAO/R9lkVzqNxgCRREUHUD5AzKduN
a3EXXwHyRYBiAl4n3wJgsrdWXtTrFoVgApWlL1D8d3c5YXoVDrb/jY5qyYNyfI3bgWxDF3VDjL21
P7qB5+8K5dw2CvCjjcM4/ZYXhf/NCxFRGHI72DRK5+9j/mHGMnCc19hWe1uUbJleR08ujd3xsVEV
snAR8xrSFwSUt+YlEN8JltziG4/m1qL1U5Q6w17iYI7quftlMwMkbf+XiyaMgE+hyPKvcwcg7ffQ
sUdFS0j8maYVwCk3vPb+ZSsLXV3wJsQGmQLUIvrjnM8DqE8QQmfb//mX3e1AuU2T7vSXPUaB0ZMC
4r/P6LiQYC0vtNavpS/bWzMzF0No+Bz+mMB6lzcUp7mbkGVrEUQCK9bCtjYlo7OsUVHvllS+t+rI
AMGTnrF17ZH6xLDT24IVOxzsDr8n0uLxLqGsPhRV2m8lVD5PfgxFnS6rkcGwUMUvgxbyNRUSmgBx
mzwWTg+FWIHFqHDtM2AA1aWlnr2mTh9HZenH2Fjfvwt73EIjATtTSsuLsZmjOGf+Hsygs+l5TCSQ
MirS5iSRkOK5Li93m2gLlBAs7HyZjqP9CDJ4su+mFgDWmIwN9nrpAgBofTOjft41y4CjPKjpelmo
j/VYfVRtYT9K0qozxBaPeRJDtdcVHBldP9uaLiGOjspaxPdRrqcNYVn8gOxp8tS5amm8wgnrl5Zg
HW+DrQjgF7RmRn9CnlDH4pi2pHvhpF1kowc55gCRwon0amW6qst+ghs/XsOiz24l9p5+lwMkyoi3
qmnTQfcSJxWoVlUhY7K1K9R3DagvH9oQUWCS85OyURAx63x+6vHwN2OmSXTXrpSbtitKnSkHEFpd
iU/tTQIEya7kcXExjUOabGk3FAXtvKq823g3FWArJSmqgFLAGWdnYzNHYHC2W1shwflli600XkLt
xYmAPKynVZ8PyI3MGjwFU8VegNS0ydG/4jzI2fVK4QbFnpnrxb94vscDI/wUTfzLVYP9UrTWBFiS
TC9dJcMtFOE5tBYpOWsH/N3aq5sXR9Qc+Y2m/wSW1/c89strxZN4Klub4Ak10nvTFQEU6vri1mQV
Spr+p72fB/+yIbaBiisqyv30V+Mn0j0z4JlBybCnFQGw4FRNngNspPiEwPkIVZdxPJijrybwnWLj
ZAosapR3Y3OTYh0C1uN8KLz2qXeRIf4q9GbsrgWevrHdnf/4mdEv56F1mlVuk3hrgY22QbHVEWgj
yl9dx7KgHWj7OyET/ppmxXdOmbzgwc1fyZwFz+VLEgcDQsPFozllaqS7R8pQL4xTjh0skF9geyAK
i2fKiMfGpMEs8ofAe6aCOMsiG+Uld9x869hNAfyCR4+NyPN12g7OQwCS2EKDTvKup+ABQfYZyI/l
F5JWUQwmO4+xDEmJ1y5Ad+weiMQTpGgc++hAq3ZfhlaynRp7utRpOS5HFDJ90Rq75PoN95ziSPwa
KQAhdYQAl50tAW/Nj8lMk2IKVMjI9E0DSJ4AwkFNqNGY/TNi5jDuxud+jum7FhRbdf8+SlLc0ln6
2hl0dRzK5mJMYjYBgeCfhO42xmQaTVx1QawgMud82c2RO2ti323wuLv+mR/SYJv7hHaBOF2RyUuY
ltXR+NsTt9axP0kAsTy28RHYOkyNaPZdpRlC8Co9hdLz1sC3ZVfo4odLbFzGx2r0OySMvWZ+5tYo
zuQly1CBd0Yy4hyg2AIRg2JWC3HaLlsbo3DKsLkfhgkUmmNE08aDPbqAoDnYT1eJko+9zoEEJzGC
1YVdbGylIYw41GQ3Fm2zK+fIpIAi43pibX6tLRPKdpMnYlfFgtqyeUMd4RQ6oQgt9hAmBZuzxFJ5
3MTzJioCsHDV6wZSY3EVbIJwjPwZ8NE3Ft9jA456b3M3SFUcgS9hHUVe9C9/3FQAdGE4gDFTpd5v
t1jSGEXL4MYwm7Gb2ejsBlzLv92wCqHACUz5Meu6dmPlIZL72eg+ckrbW4o7OO1Sv1nELkgBPRQJ
9i3L3ceAlu62Snww+WfnEMVtHktQe2ZXUhfVwgHWbWtcHbvL98oCXNt0SdCh4CVr3K0OkBKCbJD9
WKRQ1vSZn73UCXY9anLpWyewGMbP73zPJkhJpJ3z0yp7rLlyCG0jVhGFCHOJKGk32Gag6CrwNCuZ
Fc3NsiRZSAWqeSt6aDSpAqFDJAG+g0R+qlKFuIUIt0lbhb+Qn3uOB9G814VfLwKrIQ8eUHLrDjqq
Jyoyb6fGwtuiBEN/NjNC6qeEKFcM1ex+SL+3FVaneHbNseP7jE0B9M48I+lZvRhnkUICWNTO7HH+
2y7oLxsyYs0+LRDanvxtCpKiqMhQosLOWKwK6A9Bpdvy6uLGu7p6blTzXGnPPY9xXz7jXVYAN/qI
yMyDk1VB6i702r0ZDZQU0O/0+60ZRdajgbpTTFGfE+ciDOuvJWLdg1RnYGga4N+9/D3k9tGfq67Q
ANuTJGZvJaGz3ChXZyYkgJm9E2N73oEQljV9JL2g+5zWcWLVn22eDwCIQBLLrvU7qB3sGFvt76ZT
clzlVe5Ffw381aWtxG4L5Ehjn3gF7RCGEoLFRNgx7RCGhvg6Nq3Cxw6/4cNPrMggyDzoX1A+fEFB
8fSNFdAJBq9IX0Q++FsJXg64LmF9KZAQXkJmm24oGdkCjzd87XOjQDA4UCeEjtzgoby4MVaoiorC
0mOGzLQf4/k18YiThBy1lPFTnOj5QnE7FGZEt+hZu2qVj5IXszOqBNDN5BHIbczdVDHoOKMY8n2q
oGbqnFrq2Zw6YVf8AMGjRTC70k7pBZY+fJ1jPwFeZDJlyzrHxrPyrMF7VQVuP3KJfcOQRoAkD6j8
wCE64C/rbNSfdu08lsgyfo97KiM3oOwFFczGBWruFo+2svkKwtMHVgTQCUxHaLaKqdoNQOJA+cSx
qkXX9nssNULg2THqBCTfWH6YL6ssLh+LuRmRWUCm4WYsdpwcWTDtbAyd0pSyk+tU/oS63aBP2zQu
loAIaXtpxtsREeGqh16xVPFJIC6/aMgQRmVqP2UB2FcUkgybEemnNY3LdmGUhYxwkJgJsF1Vz6Xj
AWu1J4n6Krn7EhB8vDBzL6ZnI4QO5PUTaqrKqwPN4X1ble0yKQP/feyrn0HhF7eaSesMeWgkvX2N
6wh1HuZo5A3ZZPlRpOqnj+/sHQ8XhdqXgAUIT/EFFJuvqDavzxVITCsehkASswAlMx0td20CunUM
vckR1YJQYMiejrhavjkTbpCoA4KKd12frCkDwhJ6b/wnww/jtZazzRxhbREA/BhbCJsXBALkDfTQ
f3NZoBBZunXwSkYSb1DqpNzQpla3lNanPB5dlCHzsPVvix92B2UXBJ3TayCam7ZSsRsGTg8Q8YYi
5Nz4+SWpv1dN2iVRosEXrXj/S7tr27M3A2/YW1rFetV5dnsIsYG4JHiLC6GwyPKg4LBG1W1yaSeV
LDRikWALNQJK0SzNok5lAWif9sVz1PTdmUusQjyljOKgrvGPGteVHb6m0Nr9CEMOZRUNwhkeKGJD
WyijxLavXxkFXKslaf8j8cdNmzRI3CnvqS8JA0vPuiW03HYEYgtjANGRMXMXXYci07pIw00GTfJD
NchhS0NrH09VuXJGdphy2Uc2gh4IxKhh3XOPrqtYvaVB2aHCe8gjWY78A7pM19Bvgs8aFw+knFED
FjLoa2Z13R7Sr3sGfvMZDnMxczAUzuUIXHoGGMiQpOJmGgiUOQcrgyr9bMosC7JiReivkNtxTjoY
nZOt67chrK8NLRGNr9on0MfzC4Sd7efKcl6gUhicXVHL0+i3Vy0A5akLIQ6cfQpblUcbohNMDOMu
CaCAAnh/RY7WOVZgKqa0eNdAZWyATYc009y1RnqZI1sP1O31WdEOxHULoDZiCb5sbZUeXKZOTqdC
aNbPiMMZmJgyHGGJ8DOrU2CkRsgXGLtpQMYCnt64mD5L5Tcs+kuoaI/PA6opXZpcPHdOJc8ItOJK
mjQyfFr2L3ZYiggki2LT8v5niEzIDWWCvdMwBKA2kpQvsNqojji6mUGIxusb6iIArjxlHwjrw0M7
/rhjPKuje5+7wRCN0s0Bqiv7VT2EzUvjCbVCGcx6Y7rUo3j8MAf6sskE/hurx4XuQANFlM0rD/fD
ALvWQ0zA9FvMoIpDlpAHpIKtRapRdjFl+1KO12YU/iUsgGrV3Yow7yf2dU1ki+5DE7+/Tl2BtFMF
mc+Wv08trkNhuYtRCflLk0cdBlD5yVJ2bJBmiqBC1S+HDOQZJVCKnFsq3qI0HgJOuJyvBZQ8r+V8
hDT0tXDzBiROmMxgX4EopTXulaZru6Q4W077kQHVU6HS2VOb2T2eQZCFMt2AJ9NpDBEsw3PuCZhP
/VCoagEaBH2qK7uIOGACSJwP/64mN83dPPPw1E3p9/9WTM54mAGGx8POG/Hqf2rWBVDKHnn+q4nr
cD800H4MFerbgHVTbDkBwwr8TDCTW2iTYcs9rr3aay5T2AYgW9oKMZzkyrqm2lZYqh/KEHm5FJf/
Fs8QJOcqSClA8HC6QJS5WsWc2w9qygJUGdL2U53f2hYL0Llc763vhdj2BBXhRcK6y8jn5AvL23c3
Lk92gys9ywdUWwecCVEub0EDlFz3lE+2Kp7sLbDSqGReufnK8YNm51DMBnD3/MjQDTLTWJeCtbxy
7ZZ+hnXx6IwoEyQr20bZGmulfVH/wi7vnOJe+J70eIc6zSpINHG1bcfuHOJS2mRuqDeDH45XOwiT
JTSg3VcbCUqXFuJXSU/IZAE6jov5SocueA9S6Jw2vSMfkGBS6ybvKmBdWmCjEcbCmkteK0nUopRB
9tFUwyKt2vzTTlsUQSh5/kwBDVz3kD45TJMHlRYfWN6UaQc5/fHkdiR8ChlzcMteI8rVfOepD3pn
aDf7mOgAeEL96SQZbpRhACi+LymA8EocIEUsVojcjOeC0Trqff9DOHXyBCriuHUgnLqB6Cl7xh4d
UpFl8gMyFgAQlsX4MBZEg/bT2uu27NUrdFH3xoPTbgJrDfE5V8tqowa5tYMk30ETgu4c5B+O+C0z
pP46eoH0BFtyCPmv1ICg++jy8Vgi7BsNnMVPPiEIB7XDfsaeaA8Kwc0AtODQ5ScOoB4YNW23an2U
qU7wXS4pKn7u8HCxXpSY0ijsQ6S/51GpQlSc8cmTbc9apHGFRVGHB2kLSIVHer1TCtHrKXTKd5YH
nxpI02vDBLlWXvoTxdpLEKBZVANHvQCPDwoLzKY7FJEaN0OflQ+JO0euKyV/UIhnFVw5n9jlfDY2
D54bSD+tHCd7D8e2XiLvya7F3ACzDCVV5I62MbVcC/oe0llOLTBLadyyq3FkjAKaL5DE/rLV1kAR
/cWNZZ7FuOWIK13D+9z3yXKK4jrqMvQawWYrSVdhVZcnK5EoQDDlEH7qvfwI1MW3AIDJE/f8VZXK
R0hQ84U7ucdJsgMpEMcNWOicahR1X0xj6iz9rhu2LJfuDnVIxks9N3xbjgi5AGXAt3XC+JJQ5b7S
EXr67TD8AhluSjV27JC1em4Rb49kx6qVhkASbpd5Mu2RQVikxPJRKKr2tvYIEFveUAexmiTYxplV
LvCXx/Xq5G8pcyEDE6IIjGfX43ECWXVReEhHC+oNS+1niNDbYwBKnVJ9lHXqEWJBxdbYvhqwwv5x
kaGrVzrQXoTVyIkgVfAaSo0wTED4y6xGuewL37tmLGXrFOTsuPA3yEhNRxCMym3io+KNdhso/vDu
pFuveISiAtbVqLIH7BUZdsbmFIC+QF0WcFArvGIrEHw6LsJQ01yOLHxIPKySUW3iu21Z4z4l1bQH
HhvfTowMBgep/6iAPcJCMHuzJNIOGiTcVQ8B5m3RDOHNRkFTO3B7bHpQaR68V8RKOfY4KVeLPCn4
EZjhcscnBCzC/2HtvJrkxpUo/YsYQW9ey9v2LTMvDGmuht57/vr9gJKaPb2ja2JXDwggMwGWuqtJ
InHyHGAem8qZ9Y0Rej7kLsNTQDbcs2yO8OdYsa8tCEWferVHpQiKR96lRbUzshGzzVtTAHr31UYI
AHHDkJe8tK1fUfkiiZ6YL3x/bDA6axje8we3E0rK3atDMfIDmc/s1lScS28qGMK2k4iSjrhq/Lu2
/FMOkHZVtxyYJhvHqecHGKa8laG1I6csxvxws6mWvddT1wT/Soh0sFsw7y0gksJSDnGyVi0E3Ful
qy+j51SXrkt/9lKoFmDohoYR0mtAyjLm1uVOxPcqVftdypPwWlvoGSuqVe4zzfOpqqTha+Adu9Yh
f5/PV6u2eQBk8WNbKQl//twWeYN10MCFoRthE0pIast5lLbWLUg0NtCWxq7ONqnxOaQjqwvqbz+r
eb4pqumugw7oQYXZYG34YfAY8qn3pOZSTgsHWPOD+cEFTHThj64ZtA28giaPad88e6We7dvY/NqH
fXIN+3+RBK/v0m4qd57rwxYToUDU+JBuyh6cytDkyO7StM7dWI0TqVPkR0ZbtRGacOCrVtKvPqwo
f1jIW6wsU2k/cb/X1m3sB8+VW6PUFtf+va3ypYgSSHui5Gx3qBHrncWjRQxlM0DqQRWkV4zFSrr0
kbx1PmyUIdUfjOYpkuRMqp0iz8MP+MbdpJKOO1IVxvHFTFEJu15dpPoQcJMES7KpQo3XgtDudlqg
GjcCp7rtkF8ddfiFBIWTjBvQtYIv2r4kBTwCZRykm87RzFMbUa/vAeZ60UK7eWI7vVLHrHiB+XEL
TFJ5FC/qftdon43Uqy51Fvm3oVVm2TqehngHgQsaK3k/KlvkWpV9Ckz3qTGLPymdACOWD8OJv7Vo
NXBS9WgVCXg5L533lucDuKqVTyHaVk/DlK3Nrm5egmmqX4rMfSghE74rA6V+8YzBWvfT1HGHZei6
mr/niCLe+K1/ZxXlcO3Lyb/LkZeHnzP+HGRxfYzUsKRwI0g+2wm5SfKQ0UF6E+qowchzVCa9voJw
VZ4oz6prqk88Pw7SPDp9fknDAmQTG00AknMIeQMnmJbRpBvqIexXK00g8NbhDqeiyn7NGnLfAM3U
jSuG1qRq+7Lg8a4kjvWaUaUEJFRLt3Ku7vXBHobvbnub24Ec5mlvwPBLMG94za6Y/QCeNJZK+jGC
tJ36LznUEancwsyv7mRwPoBJN6EdvXnVIMlJ3YTl/jZ3HP0NhD/qXgYbFFNs6tD1b97UbrqNQ5n9
QQar0QDoqRfHsPK6c6iszbZN9uBGD5bj9fd9MDm7LJrLi5ucCzJ0L6h99Zo6vIhKmpesHj9xPudd
C5gFDjA8wK5vjMN916ZHStq9s2MosLFIW6t9q2Yqs26m3hiSOxOkgq+WegR1aW6eOR05uQP62jI+
r6N0w/45QrAddRMnH3jFizgnVuMU2TrOLjJt/DMvrf5bWYY6wuiGdU9denyI4I1qOQ576KzktVOR
CrO9XD+RU+/XsTcGn2tSxzsDnoOd9GoNsh9tlaIuIryFCaSvKfqHIHKNT923psqCgx4WkJYPpO3i
zK43jVLVe5DLPLfcYJ5OHjIV1ja2nF/dVHRNLav09buAd10z08pdIqq9AusJcdvgk81/j6LlaaNA
A/TJ4Nv26KcIEYmRYg3mfRxMT3IUz3lxV4HOkyMwVtbFQKFnFQl69bmG5MkdR/jOxaoIdBo7wa61
iW3FuJ989WdjKkdHoeRwMfPCX55SHzClCFrsqQnnYjhF9vqDowhidVX52bRfgmUI+Qj2OjZc82+X
83s2jFataa8IE+yo756+urPtb+bWGy6TlqtXVSfd1ekAB2P2yOEE2UQkFIVkUwlZIdlLDUvwYCAM
OzsoCkmb9tZLC3HI3CNP+8Ehg6UX1l5EP8TKchqavwE8ChBZbGdA1LdVG3LLwJ44lOpWIJk3yTTn
p6KJfjbUBuYnMt/5SfYWxxK3OD7E/Rchy/LAzSC8l+sv8+RwiVmu9F+EfFhqmfvbT/nbqy2fYAn5
sHwTKL8+/m+vtCyzhHxYZgn5334ev13m319JTpM/D62f0HcMoydpWj7GMvztJX4bsjg+/Mj/96WW
/8aHpf7pk34I+aerfbD9f/ykv13q339SNwhr3g6NAtHeiVe7SPwZyubfjN+5kiZkVs4Z4W3WbdyZ
SfF+fJvwbto/XkEa5VK3Vf5T/HLV5VOrAyo028XzfqX/tN5/uj6bGbbegxnzdr5c8bbqx5/De+v/
63VvV3z/P5FXb6f5waqGfrf8b5dP9cG2DD9+0N9OkY53H31ZQnpS8Sv/YJOO/8L2X4T870u5Xg11
bm18mxQrOndKLxgSAZud07dGepJpqk668SDN0iJ7jZywxNp+HZ+lu+YA6eilyLIZQ/BUGJ25DhqL
2qrWUh6LKIVArR1f2AVDZCtGaUklYQ++RfjlnDky7ROn739Jv7T78ETt5hpGLGmTTTPClmGbgMBa
yPYv0EXfQ+qR3leukh4H10PweaDO17WTWwNDZXotcxhIRZSRJCjJSW/kKMDZAvVys0m3npg/egBU
ZM46qGXkUmU4Uudc6ur2FujDKrlprMiFJ9mivqSYkdhhZw8OEzHVXZig5erCd2NRPz9U9yZJA87t
Y6p7xHCKnOq+0tLqXtM6Yx+YFdB1Obs3mungVyAb3s12Rg9gct59hVyQFeXExi6RJbLax2UtuXQ4
GA1JzeB8Wy/Kqu4S5ym0vL8uKcPycRivOi8WtzBzZovm6AdPrUeKmNELCoS6/U2sHnpkStTfCdd3
KvVX8zTsLX5vZ0C5wSVshJa9bzFJGuX0xV2BE/EUzzxlQweqwi0rik5zmD4K51hWTngbeFrkgYYR
9hI4LgRXJK9uM6RxmaY4c7Lm0KPdvptzi2ymejukWX7+OHHWpvDYxcrjh7Xk0CrsK5lu66g1Flr1
KUJrszoEd1GXBXeyB9grQLe1DvY+kFnOtfEuDhk3eHNynaksFaHLzNtCRv/kuklK3jQyT7KZSZ2d
UEY2T7KHYNp0zJRsJZ3ZW5gc+qYZ5BScMKOgOBqxWWXVeyrwMtTGQojHukq/6xVFu5PWHjG5LZha
Yy0dN68Il71hVkl568FFxi4RnDjZO6WE0gO8xs/YxZto4TMiQzoJ2785jbkwD6buflvsNnhCHT6t
vOCUx1f30rNczEPDEFTdAIWJ+NRvn+s2zCnVo9TQ3coPYTmBzk+kzmDYcv2TbKyiQLH+1i7WIbGx
FtSEkC0UsRnIFoSvJ5Tv5nRQ3i1gViUJg3RIlduCt0nvFqxHuF4VGBo2OszoZ1M0cVx2ZzmUvaX5
YKNOD9pYNmLrxfE/LbBMu11DH71dAbVdzsanHi8ZW0QUkPXsIVTD/CG2cnZXMYIS0kG+LUGDGpHa
Ao50eGndE6UAc76SY7CnP42OFb4gtKDupB30mHdaZiyxtRS2lMvIuUvMh2EZjFRjeO1xVpOvSpdz
klFaMLmZcfIcAVA7ug5JA5Vv2OeqNw4yggIujz23Fz44AsaeF1TXlXZaA6lyoPAXcJJewEm6CVBP
OZc2R4+iK42t8MjeEiOnNOPOGZFvWkKl+Z+GkYSoLCul6nzn9+30OHvWg9lmw0vFhvtUmnq9neo0
/xaYFkdKAKxInU2QvIkjKDXxv1QWwNWkgn4tblt/pbTTUYKNJQpZNm3j+mvL8rLtYpOw5Zyqum0G
fmstHTd4su/58d5w+eq/Az0HbZ8cYV78fgvsqOJuIhhzEbjyT17leSd2rma+kl3ZwMVuASFo0LS/
WWvKtMdKt3bGEgnZqY8Mp4jh3AiZWNHI6W7VRgAsSQuUdjPCGJpDqK7OQYtsTtTc1SW8z7Inm3LK
qLbNTVAdfvPTkbz10gCQA0zO5l4Gq4aBHHQSwonaOs39mKefYt9zIB9OgZwq6YRuyC9bzFHWvXSE
ovc7ezbmn9K3NZL+hbRleWm9MrnC/Z9cu9rZNB6pT0i9fpqkc66GGTxJo5VHSGgv6uxOw0rGNAMI
as49UYbPvYT6QLFW1rdNtJfdtLN+uJFe7N/Z5KXiv0p4wS+yr5AyHUcjg+jO9E6ZaEZbg5FyGcse
OsHoktjN4aNd6b3TP9lGK/RPCqJPaLqLmNuq0irHco5s+onSk7X0VNWkHjhV7i1bezDNsPzUkm8O
VYDsdhqar2Q9WrsrPwVBrqKgPoDrV4tPGhLy99ZgP8sZcemm17rkpbE0ydbaHTcak5Lrc5iH/ln2
sqH8YwpceydHw1T556ABkszD/VdI/NZbbAMwU9RwfNQnhHdx3CbLdeSKHy7XUq2zydtMcOL/bd4S
/HNupKJC4UQ7NYyKfTWbwaOi1rDQV176hezdV2s0tb8Q1/Ysk6NfN4ifUydpv3p9wpFO3IdPYexy
z7Ri5Wy3dnr+sE4H6dc5HGr4bvgSXzS1cY6DUpJ/gnZg1SKec4mQl5iuHayAuz4GegkWwa4/x4ni
bVPYulYOiXIOTLNkC+9Yd+lEw2Hd+2axyRBN1bZJ7SrHxS4nLEMZJm15adiHOfHQavvbklY5v7/C
Mt+IOY5os+zBtywKoVLEHRxYyfdymKpldudl6R0A26RcdzlqFkGI2lZotPB8jShwaUY0riDVGjg4
/1tToNeL3qsFt/dKuuJBg8dadssgQwW2Iq32zuhXhb01hhiUm9d0u0hLNFFyED7LpjMhkEDr/lGO
ggoCnCViEGEDEZEz/4rgrQn8o4a8t1blzYZjx+BaS5Kkqk15bfeLcSuNUGeG10kSIqUiSBp/H7PM
WWIaQbskHXFsBAcVrB4MQqXxCldI4mvla9+gRPdr8MtTKZWyy6mOohhG3PeMoNjGUDms5W1wuSsW
E8y4oXAsttt9VDjMySeRLm6rslmWWhzLtGWpJbhAsIl8bZZzX2/nZ2r9x5XLiftpTtCL0TMn4KyV
kqLU8btq3cBVEnb60yicEGO4604DmS1jR8W2zlEj9G4Lo684VonObq1H99IblfxG8gwaczl0OJm/
M4PxjHCQ+lxP2576mAYkHZAFIXfuFsbG7+zwmCN0cckcWLjYE5XJRnYhFp+alVuA7KQMtd61Uz42
q8pQf4be/MtU2RsiwcEwsVeRQ7LsVDONgPASpXhyqTa+81tDe5k49FwbiWMeQU1pL2HtuLDdBz6K
0yVUYao5rG1x+moh+Xq0jOrPalZdtqvCBqYxAATW1cdZnMPKxgw08xi17Z9y1IkzWxkbUbrzj7Fi
zWW67Ml1tUKpj7B0pecxGSrq13mf0vg53Js1gBlp6zWqNVvP9/ZzVSh3JXW626ntUZsbg3I9Npl2
mmWTNgCcCiEnuJKGdy7hL+D6OAVZ/7MnQ95FG0n0JS/U+gB6pz7pKsSSb2qDUnJQDouoOHMsEp6l
qZWqhE3G0Zmt5oKC/5c+oQyubSrnlFEHeoxk4bsZo1aeLdsJzrcFpGdZZc6hu968fYypbzgon4N0
bUXlD45Sy2dOoKpnRUn/4Ky/v5hipKnWeAAyiZSViCgrvXouom4D9fn8IOO1akaIeKRESjoVy24e
9ZbUvZguJ/l+qgE4Quv7dgE3za5ZblHbb5TleiBVsrITrzjLYFAE81GfqBSS10chQj1OLseSEFc7
vfG5a2rj6ijAY+XQCSBVnluqcuSw8pxmpZqJc80DRf38c07fa8ZVyeAZ9yvP+LzM4SU2ftB11P5C
OC0jJ/2egcG5L0TDEaZ2H+qZtR2Feulik47MLNBJSFD5kUPZyJDQjJ5H0ImnxSR71IyONsmZZR3O
Dt2Tn0P5+3a5W6ROrbk/emBdxUeQzeiYMKjn4X7wlfZssfcsYRvQ27M+1gd7CKaDq7Ut9LSYUt02
qFqRY9mV1tscOd1uOEQEils123AG/9y1xT9MKFRqPpNIOWgdWwjZpH3gg7oS40ZV9JuRcpef7iXw
g20WMzq7835Olm7TSPW9Bi7/49JW6rkZ2p5/W7ak9OVgTPA3wguSbhIUZ75onTfwpDUR6bSD4ovm
vkKK7HyC6Ky+NjGSgc6Y5l9yfyq3bkB5OVtsiJ5rdeUUqrbxBDIfKej8bAnkpuxJ2wwQHVix8Mim
eOvJITRpuD0rhZZnEA/eYjiqvDNf4KXuHrQw6x90zfI3w4DizWKz1Sq4NqW/l6aBoktYZgWlqzG5
41EaZRNDDLG3AXQInuvuYWns57j1iwfQmQ5bRYsizqKpPQD3XLCKbfWaWaDZKDHdxNBrHkpOqz91
DT+hJraQHBZKzNT/Ul3td+3ZFMOhBcFKhbB/kV7bDb8NkzfdyakgYO+zWq8epM81y31n2umT9EVK
uwKBk75onua9DsgPw/Di2cpLBFPeA4DN5lz4IFLFKIPa4NbrvBQRAq1vjtIxWkH94NVud4BJi/cR
Ebw4ulA5qprZIXhBmIwFxxbsugBgyhIrV0dErkrC8Db75gtr4BiKoW2VIPB33hDCQ5AGxb1sVAtp
qLlFQFcOETT+6WjKBmoaVQ12S3AuvEhODJswKaGee1slGbXiPgh1bzt0JQJBbw45wxrI2sWKAxmT
qexsmLaPXMc+5hqqMYKcUhVSe8hyoRUsaS2X8eJGuBDCSzme2rY6NCbFy2Ey7wvO/2F5CvoH39D5
vomekVxjNADvOVP+aYn9YhBZH35BMkA4+rKtqWAATEq2eOsrKXX6sQdPIAS0x8FrnYdJNFTlogJc
kx1Ltch5CDPLebA039m3Y+KsFpupKdqFCqezNMmpMhYam1Wb6yEYRVaTTi0IottlFttyGa+n4riH
m+bshU5/pDCb4vS0nD/bvHJvMrMjHymGLmxUlO2bj2OvNM+J6ewDVZ/BmvTBOQVhuo7k0HSSbdoF
zUF6o2r8FvviqB50zmvFt1dGwa0C8T0bQkQrWLpqtHwHLUe0l8M5rkBRaqF3lUOtBvGp5J9zI+zu
eFKlt0nos8A8DFPDVkaVhqWs6ho8vxzmDoSdOoLbZsXX1i4LlBagAzo2pZPvuekazxw2cCeHSOBf
kQ39NoT43+EIHNcOUt/3H2JNeALQYiE2T1F55/VxQ/Gut2nV2Tj3opE92URIUZ2dKvQrONDxKMCt
Vr2RtBBuMkzq5snw2vjzkLRe/FLmXfu5VLsfWhftXKeqHstB1V8oSwceWTe8KUah8TKC9tgE1uDv
pTcy2e+jWmIAwCB4Qvn7nPjApBIRXJNDfKAE/CSdcn5c/Zm67IakJSzjr0GtwHAtopUSYv8ZYnnV
stRNyp/ak2wovlKt8Gmw+vKJYs6ZXJIK2eXsJ+naTdmu5qYJMepbfNsXeyO0rDvd0X/4GYJk46Cl
90PBnZLXSdjxQSPed6KRjjHP7WMwZq+tXf0yiQl57pbX2o7Xt/jODk5xOF87SVEqyOdlb2naf7BN
mfWf4pZpccz3v1DacWOmQQJW2odxZzKpGBY1p3oT6jAG0cheX3JOspLjD26woNEhjPyLtN9WkFM+
xC22dzElXB07/h5+aGql85LBhd9daZkiex8/TW6SGxp5rVv9NlCuuKwt44xQsbYVdxWYutEIWA8u
rNJ8a5NyZwluaTmG2iQCPAygcbENo4GG0buxmNhJo5yzNLXrxKeyHJRHgIPWc9/kfyqFNVzkiJSr
vmNvZm16vjfPCIccoqQYL3nnaqjkUKkx2bGOvmmu30ubbPrcguTS1YutHJbKDHa36ucjOVu+/10d
fgINHVGhpnVoBRb5zvSm7pokjUedShScFMH8yqIkrgEIhXMdgEEPwnvZs3SeNoXWwY78dwcqY2SP
feuztNtzFkNDIUK09K9m4CBJrpEVbgg5xKhzm1NsFGSpDb0tLGPriQMD/88UYZJz1qbF2Rnjx8i0
sn38ZpL2yq7DcvWxO1LRjpUf9G229L8LeltN2n6/ZOl7v1Zvy2APyMndaoOXX5s06iFaoNKgpMZk
Fdl9+CMH5kkR0V/8Zr4YcGN9nrWi3fiam94XBUyCkPvph8mutHubd7SN3XflmtJ9j8OHdr6EJvDs
XR1SSuQ0zrh5Z5Rd2RgBAPW+NXzgWmC2wXbr82VxT1Dcd6vO58eEbvK3xRFBD4sSG5qXalY88bTl
dgwdqRxRKWGem2L+KkeyGUpTfGmGeqs3U/EkbWoEEUw9u/xxY/IRzeaoNtpKnylM0J/o+1kxuvVi
y7LWXU09YPVloTH57mtol99WpRzsRJlcvJJrSFvuwS3rp2O8kzZejqJ1pUftAZ6R+6KckPhAZump
9+zxCm/mNRYjyuSrpwkW/h2kafNGDmVDDv8HQPmY7CRhaWN59z4n3nKSNLVUW+9hNujXNcTQ1AmP
E0gyH2nGsdTvU9DxZjlHd60YSbse2uaZd4eTHLnqbIJS1Kdq7yC5tZLGW9Oo+r2vIxVmdDDNSVs4
qMadOcWrJqvjre0p1V1UWpzOQs17SB3NuOP/7QJ4drTX3uYARe3N8F9Tqa0zyFAo5u7NU25Gxbew
onDVhZUKsiNF2SZz5VxMGEpOXqOae4ekyENPPeQGChb1s1VE3znhqv9y4j2KGsGO+0y9d6iee+g8
3V4XVYDN7jpvVfBufula7yS9tpLAeJ9OfMXRGrUPKljIY4rEzcbQa/tC2fwPKBVCCig0JL2FaWkW
mw1H+6FQO+rNiZB2ZZzKHi7rX9Oo3fx/We6fript4hOy79K3AUj5WhxftqLpxMmrbCg22sQAfi+L
SUYE+qTtOl3lFypipU3Ol0MKQZ/Au1tHOVrWpUomhwtkX1AudeqAlQuZ5eyl6lOKRZ0/oLL37htO
2KYmrw6FrkZ3+dBS/WsZ9iPZIJSnPB9yJXRIV8hiWH+MVvc8JHyDlbFZWwNnnOzyzzd+1XdUq7I7
eZm+rSuTUhnBrKobFo3siUaGzIKdtRNZ62jO/pr1crrnjgbN9Rj23ylWOVWUVX4OIDfaU1/eH6rI
j5GxUb9bfMcOuetAv1M4xaeRAqS9587TVg6bse23CDXlezn05yHeqJYRH+XQ0wX5FUIX54lb5acA
JivKjaDeqlRVuaL/DK45h36tUl39ddTyn8Na5Fvl0Es8Hyqy/qdXDrOH0txOgfqjn2cP5ldbRXUo
NcH6tnkCOnpgB2NrKJbwn9lkSq9e5Ug2WZgJIgv9RzwYebYdnaNuk+gnbWBQDqMat554Wacwpho4
BKLQTDpMpBxuXv7UTEqURHRaW/q21Ae4Z9/cXmUZ5UaueFuWytrVlPvKtkUqZt2nfXGykgydQORi
NzP48++qBQmD7v2hzIO1nbUwOnW1mz8bifEdEc9sXwYBOJ0uKK6ycf2xvQzuvRxMTVV1m8VpKIG2
tmoklsauGg4QGn7y84piQq/WV57uKHetEAzhNCC4z1PYlizNeGcvqzwwV4ML+WTUduQNCJOzYKDt
j3OP0iXHF/HXToej0rbcb+0Q8KBLSnjie+oyuqHt4YwovG/QBH3Tyr5+No0pOfGqpG2heB6+Jbwe
p4b3zSRTx0ltqYKF1bUnc3Z/yHnsA3h8U3byOFLxyHlEZ/LcjawbJZk6Ppuarf1BRSnanUBEjnLr
KJuMrVDolDymxG5SNlFF2afaVgiE544L03A5O9fSszdyE+rGQq4tD9aa36r3TRKr90Xjf62jQDvK
kWykM0781UBt3HWxG7puXrrSmCukKtXG+2TPxny1/Wha9SqigjMkc1tPH929HGaK9Yqq8xo1VjQx
BG2NqcUhPzU9vMheModZs5LdIHCTZrW4VLdl01JrIMOZ8i7wZxfZv5XZ2h5sjvN4iUUTkIXJN7Ux
fHEKu9tLB+pbPtInUfHZNnMqDss6bPhdD6CHZDcUtDuxELUQD5zLrRFMPrfxLajjyE1D6wtCLIGZ
lqjoBj43je1n6KAxCi+1QqoYPddZP7RCu6cBLs9TPTYObabrr2rv//RCfRefpgFlON4T3BW1dMH3
2Un2dWyaf8Gwf2zijiQfJA1sH/2j3TjFg0zkp3o1r9QgD89yGGhhuK1UqMncxHltxhl9pGT+w/bd
cpe2I8lHz6m/CHtR6dMflMxCy8pXmOOddQVC6lSoY/TFdBPIjL3mpZtggcyi/oc0u9kQ7ktjXFnZ
wWaPdoK5G6Zm0TP/PpyUcRDyhbhv3Vt4CNwK6XDIc9/mfFjnFq0hL5CvljUDz3l0qIPY17kzXJSg
GBC8R8rKGrT7Di1zEzFfbNKbqONwkU1R5y/KGDj7pIlt/yptUIOAodHLeiVnADKJSE+LVat8Tg4a
5z8l4q9ofVOTVKbDLnkr5uIX6Mwr6bWi+GvRqN1hbjWdqgYxIwpbToJKO6JK7y1QVoFB6WMDMPvG
NjZJoLbseaEpeQmpWw4x9kqd2LsSPjPYrnVN3QRB+1dZkspX0gqdQOpeqKz4JfbO/xXZ92746ZAC
8DebYMj44HBzh+LXZRkZLVXib8Lxf1//n5ZZbDf5+LcZuQWzCn+7fJpIfJpIyEPL6OWzWqH+FJi5
sdKUptqQYygeUBjLHxzRA19AAZN9Ly2ymUNU5OrBdt6Femk7sR863Ka8rTBWU8ZtzO+2cqZc2nTV
/m4ilyVNZtaHKF5YJmnkKIx3c2wF3krjuXot3WGryaGcl5VpwXGmau7UgLJxyvz67hKBCF0+mbw6
9b4ON/y53y8Or+36c0PS8fYxTFWIgCkbhJydx4y0U+eRKNWtyn1MG8+8gns5SZ8qTMXgQNRhTLwd
iaF0tGU3bGvN8zZ6zHv4mh2cv2rwCzVo5xbDL/XehrznIlfhrtA9omaz+MH+tUdYXa6OmxzcqLPu
WqtIeb5mHIFqjQpEB2aDu3g2rTvZc4PaOAZt+3yLk1OCIf1X7ufzIeOfQeKbGQ5/Eoe2MaKVLVaV
cctSAhc6OWVxul1SgysjoiprM4jTxqHvAkrwyvIgh2idIwRsUYokh24G1UfdPSMY4J7Rl3BuzYeh
dEhb78XRrpzCGOZBsH9GPKQr9G3qRzTm6sco5szLLHUqvoap5sdMQ53Je5sM5inYbtIBtg45lHFy
bhvz7mGSYL7N/bBe04TtvmyoxdZQPT+bRf+z8TrnPPDSQAk8TEsUU/1yCMnyCiEE6DituCnqHdzl
cE5AM1hpVbCRK7zrymVltPT4MIjwh4Y00qwiHoX4JpKYZYYmfBt7F0qmSbINFmrp5ZCpm9uYKlT3
couavAAGCzv8/s5jyUmFmA/rOdtv6gR5DU95XzFrXznPVBXyfkVjJaWCDDOnfhD66NopGcvoElHn
Cvu8cYqzdBeQ4zzEDmVVc1lZJ85s7UNgDk+KMVBlDSvyypj7dscGavojIYtA/en0RQ/gROAb0u7q
tL/Zc7ueb/Yh09/ZZfwMnOQWb6adckVVEUqWEfqkoaruaqGumyZsj9tyik6z0N4dHKQFNAT0do0Q
2zXYuBz4iwo30htAzXrx7YQHlJhb5ZP9oCrRoROxSB+4JzfwP0FhOj82dm+smhrWHrjgVjB2G98M
rUMeI+gj6MxNSlz1Rl+lsZfc9VGZPqO4dF/BJv4VmFW+s4NGgWDNK796VDKTPyop9kOjnQN/VBOz
KyWa9RXqagSEKkSABre+mQI7hKCIk/z6qtUKubQMeLYMljHSIYeyKR3q2P0ARZ4gFJwvS6DsKYLS
uRj+XJaXZrnIYhvC6I/O+ZqOxbyrjSbQdtVsU7SosF3bIERarbmPNrxGCZcVJ9Vl7Azu4pkXpzsS
SNnq/5oFlio+GZ6xuS0i17sFmUn/WVOM+hAbcXS3NHYBinqY1osFeqToDh5LtBLmyHohJRkcpW0J
kb2mdOe1r2nKZnFok8s0sqbB3uoz6g7FxW5G2S1qkB2wN22M1Hz/KQyHVFxXdt/cOhlOgT/1J091
fjbSJofSsQzfhcSVkq7ejd+WUWbfXPvIaq2ld5n827UccWGlLcMDms1HqD3mfTQ64aoWFFotzP5Q
AbjlplQ845yHHtRbkmorgTTqmnC+s56siGSvX08qKpfMUQt+KdOsn2UI9AMRzEoIMAVBaR3G1HF4
e6yVr8OgHamcg41bDUcOvwR3ubBXc/XDSGDqiOJQvytb89SE3W5Q+lPcWMX3MHMbnpKG8hrFZrUZ
G2V4sFUr2jtwa5xdpCfWXTqVSNvpkN+37besceJXo1Sch4JC4hy6t1ef85iXIjhJl2ygfgDSrDbo
BhLNe8Vj05grNHf/rNAKfkkMneenoazlyELM6MUZ+SNzk24z8a69cYyVrUTJcxB2/XMyZvHGzfx2
n2Z2/6wWRXzlDvhJOmUzBv4fLm+LFzmCjsPZNya1m7FKWmjNYq5YzHPCn4vNTdrtSQRfp67lwG8u
eIcRJD49DNlgTsQQ5pOt0+r7KoUNKIqUgYfwLyUeKYyjpQ3Ezhb40sVRNeU3ZF4cKJbJAihZyCnT
mDxIpBUow/uqzZIHCcISvkaMpC+I4/tGTdXV1PLW4VhtyXFhoq7A6pdPTmEWT7xLUyyRz/leDqXD
KKgTjmPnTpoaq68veuu83OLFpEARcqkBm5506uN0PZjt99gLurMM4STDvW9ne71M0NR2rXKTvDSa
uUocXoKTMuotqIJT/+hlyn1cBwqbJYCfd0iW9XfZ0HD+r6YUrfhQee4Nh5oFNIrqve9rBj9Ev1lX
VsgRmXiYpnoCt3GM7I8YyUY6CxGxhP1729Sjwjc2FPcmyrawXdgJ2VO70I1spzhzz+MYVvdolFRr
VFqzP/9zRMYa49/X6LQKTRKjCA5VkrbPzaR88fmMl0KM6rwLD/MwamtFMZtnoxjb5yT9optp8iQt
FhojKBlaw076oslz7swRnqSgaR/TWAfWXJl37E1R5s76/vvAIzu0lPhL63jGrvGM6Fgkqn3XcTOw
B9c/1zzmasp16Y6zp2zdEgAkqu8udJgzYktzq79OUC/dhnpv669d7zvvhotXBv/T3Jzc3wHO2/9D
2HktR45ra/pVTuzrYQwJ+ok5c5E+U6mUV0l1wyjX9J4EzdPPR2R3qap3xz43LGIBYKrSkMBav8ln
0Z3VwddRPuChWyLl+FdMnek9ihekggOqIMUC8JxybHV1lCU312C/oEmT3j3kjjmf5gp1bCXK3uOA
xDPJfZbGrB0m2QPVL0T8rtfmGtHP6CvASeBgsfci3ASLxAoMTioRdjXjiz1o4pKiIAO5iZ/JOQ+r
7bXTSTr36IT6pwhKA6We4LVsuUX4ztzvJQY2m9Kfzec6stobyh9ypZoCcfD7uE0x6Wm0fm2anwxR
9U+qr0FgIdXq6KJaRjVVa+8yx9zK79HA8W6mVEvXAACwF5mc6VbWs7nGbin66prujpWS/Ul2Faoi
AoUsZ9Ki12oxBFsGqJnpYkzSjCg6qZksreOvc23vism1Pw3DUO1luo1CpL9nEMPN97jG53DqDO3V
kcPXxm7SO9XSxWvbd/oLkLr+geLabZaVOH/3AZVMkYVr1RTFkO+BAjtbcHpvOfz4Y904xQzKXpsP
FahrkZEa0peDHY1oTv08G3OUMtgMDDvVoQ5GlTnXcS6CHzeIhq0/5mctRRTsj/oWBYgg2rkFLlqj
17Mzbqb04ve64I6ZGY8oNQ/rtGo93vQ5XLVuYyHHZY7rygvLG6eva+96mgdVeWN4Nilot0KRUfvW
m6hzk3ArsRoagYFPPKVKc8AWp++GJxEsnuG5lXzLgmBN6rH/I0/kvYUY1fs88YOxzLq67/y0OsjB
IUdo5OJiJrW+iQwK9mh2f1GTJu9YoUL0w7WHfBXpRfNSSIzWGzeQqybEAZz6oERRlN9cO1nNoUud
/pmcxOI1BrZd9TZlFFLksb6pTrcM/SfeGNWlDtidv+Lf7d+qlum03tr0BhBny6WRLv7Ha6nOWpu9
368VY3himYZ/ay2T1bUS8RxmubVRaTdp9xnuRnH3Z77ul7YcNW+d9ygOtcvauhNof8zowRzQirCf
MyNxd7Us0m23rLVl0iB9q3EHlktTH835Qtaaui8tzajE05g+qInqYq5dHXHwGHjm0Y9BUA1bK/dv
1LV0c/znVwpfqjDm0WOGwfUQis4GOhql8a6Xbb9SPb6s/+xWzesYPW+NIziP48fkpGJnEaIftDIm
k9toA8btRjh4mwFjpRaYcX9dQsEie65HxhRjy8TpdXQeA67VjOQ0I5Gne8a7rUfAjLs+2A1hOX02
Z7Sn/gr3NUq7Kqy7/xj+bbS6SLHk9H4brcJRknz3S7SNR92TB3ZO9j5Fjf7ZmsJv0mmmb4iEPGoI
EL1aIrEhV9k6zM2G7U8/zys1ApnF3SB92JxBVAFo7z+ZiTGuTSrwt6wmUV7Vta68Ve0e3Piw6EL5
wzeW1th2ldYfRVhd8JXx3gfR4HZUk9V2yafuG3R2Tm7ba2cpfbGdy6F9Rth8QFeuHb+VjbnceKw/
SAztUR1e9YU/P0uALeiT6GC8lnfNboB7/EMcD7Xbzqr059BDC3aw7T/HxxhFfYz/iC/j5TI+cBmv
rq/e0N/Hf7xuyHX+Nl79Pb+P/4frq7+/Wf5+dyq3IwWUZ9O3f0RmP3zrUYGe0wx/GG8Fky5G8N8u
DqQMxDf807+PieWeELmVLDht+4B6ULILvGD6jF4bUmyN9skVaB7XSxzz4ukzijxr62e8gGh3jS/j
Z8+SB7In3SrHcOWmtdKmWWW55tzUg+li4CHFRvWog+r4aKqzpjWZ8rfuMulPfTSOh4/4ZAw2mbJI
f8LWGV2mPBXvlWxfPKqqf6C3m2suemP9PBxGPGrWIzIsu6zyG6T9OOCn1ZxVU52pgzZQLg+trkUJ
hUeSBkWrmrtbdUgrv7uNl4NqBvZor5F46TYfscbqyWOrdqjNyc60wnml5qkpqmOqUJWF09kg7+/q
73I2sXprwpfSs+OzHFzjGp8SJE7GzMFOU8eRhL2BdZED8i9plp9qt8dFPQPNtfcLjLvRbtfOJHrh
zblQkWdz0b8r5qcxZnvjl2y33OkJd5D5ycO7AEqpxHxxiUG7mTB2ZcERO9D8HHEPuW166kYfCVxg
GSgf+029DkcPRkEmLqrXiReeFSixrWFG81OPENeyG2Yx2a1N3fTfkmj6ZKBL+EeW3rsoGYYrxwEf
MS88QWT1t33GukWUwA6k3n8WMNyGPc5z0QUJqGWLaQ5Y+aLENR50NwIZYCDsptfVSbVGUiN36qy+
a2U9Xs81nrEbW2S8ZyNAIDj8sIbyEOp5DTPxtimqsdw3cmLJjKDemuLkeGtD2yrQgkLpx5Rfg7Zc
j9VkoXdbadtQz+NTagzzY2snSM4iLHcYddvfel3U7rwRx1hDC8fXLl0EH7siOoqkH18nLzFWbAAL
fBjoneuUJwoGeFYej7iU1Dwxfh4wgfyzyf4oOWl+jR49WkAXaFDypXX7NWsRqiaJwW0jDfHEWZrw
7BG9k8UmGU3+S6a7qGuWYIlJwW+dqhVvlbZ4iLepf0fBrbmxQJfgDaVJ+JJRtOPi3aruYEcUnice
1IHF/Z2pG0gZhmiXXePIDlhadd+C3H4oM4gpsZiR3f5rihXXA3nD6O0jNCPSedBNEtofl6FOirEN
T8br1BZhynU298XGCDBCbgDj3KazMD8hxV+HeveptEV48RDzXKmwngocNCznzUDVknq/t8OCHdxU
SkJxo4kFrqwXxyZtfG3TJw17pLKwdrM08jsvDYvrIcfqBGNoJLAdoCiXEmTlXjfxYbPbfrrLQ+nA
vjHcz0g07yorLH+UQ/dWNsb4arn6sNVE0p5xeBvOZVfWm0H03bOs82BDiTw+tEY8v5JfAEYTNpAv
BmN6jbz+swbWBJogLT20Wd/kw5NVdNazDnaKj3d+LXDmuY9m/1ENqpevDJwHY+XGKC2Lot9r+pju
agv9Prgv44sp/bPGc/eL46GDaY6Ac+IY10komejSjUP3pZ6g0JVu5j2MKIvdDAY4gAmk9pea5Jvp
u9UnlPezQ+iG8b7t7O59KRmpAbj0ooE7FfLUSCGeRFy/9uRd9yG5gEOzCL92vmE8L4ijXdq48QnT
X0iQiFmtMfsSX0ftj1po03cApdz94Is/Rr4bH8wqNg9eG+gPXYi2N8Jj83fwQwhoad+a0MvA3bTi
PnSxrW6li+UsUIeibJMbf1GQVodgmvUz2J98Ny3Qio/Y9cxDZNrr+EJde+xlYGTwFrumRdD9eR3e
GwcjVOzV6qoYT+Hsklr8+6lqq4OwrPGkQyP590F6p+mUncNhPNlJzVUAMEZghJBK0AGZmbEhL2ET
2w9VM8r7xP+SWCa26lkeFedwCh5Vn+t39kNUSf3QFGBSBygFyTq1I2srS8eghrW0Q1Rm19yaS2Tf
GO5baDxW3j6vUfmbKmEc5oaSNGR2l3WwQcWnncF/Y2Ap+/u2jYH968NFtRC87e8rxyPDXKRiq2Lq
sOgp4FVgXDAy4VIq1gXiLTe07nQdYb+JPDyRoZjREpVwt0qwFnjHLPjHWrgPVO+Tu0z3MZmJvIfc
rN2HIre7E57a8Uo1Q3cUd7gpksKT3vylNYbTKEC6aH46HzrNsnYsOvR3AIjIn2rHdtQeyDzJh9Gt
05NnC38VBuEfVpUuS77Fw9p+cmrWJh11s9WIgvKLSJNs0wZ1y+tnGAGAErx1WxYsrgtlXc8b76aP
9JaKbSnvgsWuAInY6anvQQlOlpa/hSG2za6LUJ3joC4Az/uhCtr0Ky5+4UrmFsYeA5JqqdcKzCAS
oBmuzJ+Ri8ULq0/ch57E33YagR9CGzd2Xd3CxgB4cHAKYd5IFr3HUPI2evpyj9Cd7mDNQ3oL/Ztb
kTOmd1gt8lhkF/AwLWYmdVjNT9ib6aRHMGQbXc9Ge2U03vBPSGEc8qN2EbLtIrf+bunTsSoWEf7A
hjHcz1gc5NG0cqThvswO9rhx37CpDhsY0iLd+G3YvIFAwhnCLBEfNt3mrcpW7IXCt0l3yjNSItla
jcpcON9m5mE7skxC8mXjZQWyqKKVF7sNGn7TToMVaq29epEPKdInO1EK+WSH2lqfzpF9kVkV41kz
FieBhdI3syq+27qdvOsG8MU48fCVNRzqrlk2A5R1kLrIw+ai7HoEov2u49WVudKHVt55C41MMWkV
4xYspkQOXz56Cx1XhYY0RJ0lk+Lke1n1NMNdPGEyLVd1k8rDCCZuhz2Sfpd2cYx+hXFRLZCyAFOW
A8qF3T5Fn5gnZGgl29ocxEqrcucRORaxmkYn+Cz7+g4XCC9c8ah1FkFbXvU2LlKYI3UR7wqz5Ek5
mKkGOCrD01UkLsSMzr0lTWXOmxDCFevE/nxt1jIQu85GkMmjLM3HkCQ7LzV0/aSnLT5byIyuMhHU
t+qQL8Wbhnd+vAbT4oB6jXVWnXpuoT5Cjmxb25h5ZB6okM4Kk0tm5jtHQ/p+AgfGz7i07hPpm/dR
KesLBENUXf8KtctZh8JkME7uzUd8TDVr7bSy2hlxGqITjWHn4Xo57ohgdyb7eil1YSxH+3PbDH8Y
7Yy2/hiVP/JLO3jdDy21+5Xl1dOT18w+/1NrOLGz9TdDV35lBeDgokEJWepFRCUMip1qfnRcmxSv
Ur8tbv8WH61e3yToam/UsI9DWZLCsIp7FbG8vPI242T0a2H5xXYMTroI5aM6RB5vbSCkflRNlMoN
FH9R4hlb+ajxLXxE5rLYh56Hu/wyS8VQ04S9biT+SY0bOogv6RzsrhOWYaWIil07B9NGzRoaSz42
jf6KJWl5VqHRw2tWtslFTQK7V+I2Eh0qKhQXYyARNxk4V5rNQDIWWX7unuJdC/NwZzlmeCKtbDwa
M/KuasTotl/JbulPre41x8Zuh13Q4RWsl8mxLSvbxORFBJe6g+/f+/YZVRIkXPES2NjWIlKFNeEG
GdjmSN7Se3N4uMSVa71GsZGcBzBo6ypwvDczarkV6k3CLru0X+0A+5Pci9ZdCWLeMLz02OamcQaf
Fu+TJBnuyq6rtqiN6o9k65211bbJa13HBvoyObr0zvRZwxDiWyuTY5WaJs82b9rHwRzAK+HQR9yc
/WIS7G7IxjsBwvrZ9B7YmbfuZn++qVPpvsSZs42qmTj6K3tjRjfVLszxvRBkpSWyrgGZCFzITUog
y/SpBBYWVWN111dz8xBEwxc1vfKEs8ltZNkF1es0zm9JNptH3wdq3lejvJiuW2wj3Haf7dqwobAW
8ZfWwT1abXma4RjLwfkDkYMX20nL97gs67XeGuKxGKdwp644sPW4XtFFt/Wi5QPmU6NTPtfjaAPt
N+IvdiRvRSrYRHHFAlTFd4OK1/Rt8Z4xReS9O7HJ5zE45tnMI+spGoBhDJn7PphAWTTUB44WKtJP
epixi0SgYK70AkOv4oqiCwurv+HO0a8Vig5Ua7+eiq+BV8cYUAXeujEacQh9moPMEEsaBlyTydeA
oe6sfaxhEa56x5QdWgQke616zRpSuwu1EG8/+0bzhbdBszj8mkVbHv7G17o3Oky7cv1sx212N2lW
sVDVxucFYVaV4ti0zvTCXr86hSKJtgpY9ns8XuIKiPZ7vGK98E9xNV4bq4aKZG4f9CwJd7lvRFjQ
m8lLJE1t36foH7hBkr4MQqtOjsD8UvWWRqax75h4Ii29vi9wUx+z29lYijhd+1XBPSxNZqdhQKbg
A/2hYtQ7Kcf/RH9oo5WdVEwBRFRHa1MXaAGHuiZCxz4ObbfebFJG1hLxXnvc2VvhYHlSvXc4Xr82
i4A+SUAUzpah2Q873fUlqEaVKbCm3rqoM7GcIeh/N2pzdlKhj3hZON1++DlLdVAQ/3Nq0Nm/zBLR
/L2ZW+sgDCO56/PU3ZTQfTZ2hcq6iqlDCLXhICofVytIPHdtI3sWuHD/4HlZazmnkv/hzym4g+39
uvduruPUtYIA0mS3EFd+CWp64GzcGbxDb7extpFW2RwahG5Xmd9GGG4ur5DyCura6jrX2csrWJV0
N3lgkHcye//BmQ2YdsbYfPfNH1WZjF/tqjDXvA35HaVl+xRhELYT2O3eRUZq45HWulst99lZGrJ4
dXQJO6cW/WFcmoXdIL2ces1J9SLmIIEyRcN50uPi1e7zz34yOBc43cWrlbCV51d16iK+NnrGq7az
Xr2D4UPeKLKSS6L5+RPMoTsVt72yBKEBaXjGUendHarN5DvFK7bv1k01xH9OD3IkxmJU1C+mk/3j
9BBQy7szl9fpiLBbN6Hri7Wbm6AxzDhYpz7ZntSc2At4ffKp7d98RI1euqbV7sOMQnruJZ96M/JO
pHg6PG2q9NPIrnWnuy1oKT6Tla857V5MAQ5zZhNdxg539hF96EM7YZGkhZPcdFFlv86x80eV4U5R
Zw9Qk1liLyQM+BqrxCkvnmmNZ+W0q/x4lxDfd+w47L8sen+GmhrPwiFPAiCsTX9ssvoxQZ1a38MJ
6H5p4h3TH7GKeqx7vbxEaQPDMPDzjWlZKCAuhzzvP2fIpRwnWWMcOHVJfmegOL5OXLffqaYapy8d
+SQoIjZmcb1AMzYb38xA4Ulzeh4DsgiJ2b7hQFhTIZ/sDWikJaGA4Daa3NntyEPt1e6yVWqn3Ztl
OvopGD1trWaFoejXuY1NtOrV3ybk/d5ItMTnPMNJDY53x+o9yTdTG1SnNtadDWnNaCcznuBoDEgH
HiM7MNe6npYIdbcAcs/gh8iSSKr/adTmR3ORydmw9vZW3dDwfEejbE32MXnxuhRkFl6pP/IWpF7g
fE+AIZA2ducns8CGdhyt8May4bMhFRFvNRfOvd2U+BXNpJuppqOPaH8duAtTGgyRtsQ2YT8GlXuE
u+1c2tivN/6UibdG2Hfqhaw4OqRwIbGG40Fa6TNQgzJI7tSZ09bfNS1yKQT+Fq+bzsfAHnfxnNTn
YdTYcErdlmfptMNZnfVF8ueZO9jajR4DFWfAR/hvQ3FHH669vVx0VZyKxGRK2Szto/zgY2V1LZsN
fEC3tUjeVGe1wEXKeDVlXvasil+uZn1hqVTcqi78A4qNwN9irzpZgmTXa9Wxr53ykXJylIrwHhM7
e4NRE9CmGDa7igXLGXn3raYLysW4FF7jdSDag6R6u1IjPiZkMdJSvjvWoDT/ukic86d4MSI/y8uo
uJqVSs/a+Cl25Krjl6vzgtZdnOjVA1uJ/qUtvNt4kiBBlpZn5C+aHvsX1XLb8nuQL5ocUy5fXBzd
8Zqs5rO9NCvwzKva8gagE8zUEa1Zi9CXp76d5Usqo2md45N3VHPJeGMtmVjzQc0ddW7Y0xBZ++vf
YKAwEkhcE9RcjyLXrjf1bKd6hzSwgT4u/no1FpxN7mChKIfqNXCSw6wL97Njac4mA/wAeSiqnuEP
3l/jqHJsUvbzZ30sukfPEl9UXF0nnlrUOf1uvncKuNeym73PY28Z3G275i6KU//iCNshDWGgIdjl
46YdsZWsvWi4h4U53GsLPb/hMTnrPpCzn3Fb2NGGwqXNCo0RqiO0DcwqChRYllBY6ZqPsOt0V2BW
cqNiuZUmK+6Y9qY+dgngb4NV/Lb2xXRMKWw+D+X80DUDPkEducDJbeWz40JGxCHgPCytayhCzaRB
c1a1EvhqeJlnw41qTkFSbMMsmnZBCgbR63tnVyjmjh4F/apaTjGP31mNjJYlDLF+YfcY4HqrTZdE
gHAWHK4xp/vcn09F5WrvHbdUO2dFztb6gMgo3y4Qke9d7h8wUStfeEi0NyjELg67xNEI+jbheqMb
T/ZQlNFmuo/q2riJWWbfmPBkvJ4MueCmvbKHsXkstMI/RFMy7sckm55zMX4j9e98SxzuI+glfCor
K9t5IC9OJNPjeyRwkZNxUuebVzw6+th/7QQWv27gZBffABTQtqBeNTe3btBGaFcB6x5uczTVIUgH
62ZJzAD3X4K/nPoqavZ1vqM+jObj0t/ZRrr2l60my/s1hgTBmfy15W0GV483saa5mz7v3AsO3j17
noRfS1TVB2maLvgaOkK7BTAq7RGSIjfrgwpS0fKu3XYUQTbxHbkaUera9AZ6J7rpzI9459r7xVgK
C6+py7kbjz8wd2mwaUjmx9Bnw4nIykW11ASqh/pmXLaqulb1OQvbfl1nbXOvhgQ8w45zaTgrEzXg
R3s5hALxjbBI/aNqmjLMLpF+gPF8D+WetH7zaqO+EK4gzj/q/MnvUZim2CXF5ZMOd2Wr51gMVKiy
HN1gjo7slsJL5sf4IZF7eYrCWlvxw+8+yzr784qCGshfV2zRzdr7c6FvsQoVB8tI0bRomuANIeYf
jWM29xFMAuwe/VcVnkyd9Eo++3tvGVW55t4WsfHMbnvG9F3YfNbEJfq4mxEs9wlnqvatyDfq3zg7
D6NjsuWFTueWFVzsbPy1ibultqII5azzacZoabCac6JBON1Ny6lcrIDUoTVqF+8QxlQIoHQrFfwY
Y6Lcu7erXF/HBWlH5QxsiOlQdBSqEn6TKxuM5svkZoI60AwPOCzD7dB03mvnLN+g8hPGYv4lHOI/
ri1Am4eW1d4msvry01TnHbfWoDiGgRZvvCCQO60Gdy18nLpyyZMqGOSer2z5ViB60i+JWwsKzCat
Uuw/EaJ9sEM3XWFtNn/pQZLyBMuzB5GmGeXTELbiT6lGdaYEF6+qjNceNtqscoPdxziZDPk6dnJz
XeDNN/TFcD8th6z2yKOH1Y8+RwNEtVTcDGNYpPXEWhT95eswP2vqu8p+U6M+wt3EAscWZX746Kgr
EliJC4BRXU29XqtLA7yrWaRfqiHcWtwaLlk74nPVT/FjAZZnLRxQqFMDgGGIyvqzYXSvmF7GPwqT
aqjouev6xr7ojYotoBWehNdiKqXZP8wpMt/8eorI4OTjsxjScVNUtXUvkYDZiTZpb3sBo0QM1kLo
HOTmAy8vo7Ffe5UPRY+CGRWWIWpvVXcLHxRnmOFHywZxX5MORoqnTLGJKx/m3sFHxwDGVWgVufdU
YP6G0SSfdtydevB4bzDz1PCEPMsxlW20btqhPHCXQnaxTaxNtNxw1aHrkiq6tlO7KZqV2cIk/9d/
/e//93+/jf8n/FHek0oJy+K/ij6/L+Oia//7X473r/+qruHj9//+l+UarDapD/um7gvXNiyd/m9f
HmNAh//9L+N/eayMhwBH26+ZwepmLLg/qYPtIa0otPYYls14q9mmNWyM0hhvjTK5tH7RHT/Gqrhe
iRe+qOTuvYDPxa51iGej+4wnSnaggJxtVLM3bHHTYL7DW04vyITgzgySs2oNbeA+Q3sHb3TtNVlZ
Inl5pzpKMUKtqkt0zTyEuiyZbfvOrN5CL/aO3px1G9VEa7BYN16enEerqt76DYjq/C01KQZls5Gt
1SA9lXLjkwo9WkX8UnjFZe7G5t6wgurgh6VcGWYJfVwFi9qDrhYFZ9UipdrcN4Y2bYvWTzdenTf3
pSu//OfPRb3vf/9cPGQ+Pc8yhOe64vfPZapQQyE1233tUM4BU1c+VFMjHwatfFGm8GYBpqiYbWen
LOYTqb+qUewmMjbT7AhCo/hRLZwZdbCl0ePpk/4Amtc88JETT9L+9HOUvWRKfob00LFQ5dX7dRUm
42uGbsUcUC5QLbDBkFHi16jL+sdi9iDzMibUgvaS2BZZkfv//GY47r99SV3DE8I3PUMYnqkvX+Jf
vqQC0OMs2Sp+nZu22xlWn+8s1oZH0pjZSzKUd56V6F8KL6fA0tsx+ewouYv8TFupjsqzXtDWDZ6g
GycnmfvTNh1rbPaa7gnzUSwr5yx6lF2SHa/NaCkdqPqBTkJ232sJxjNR1sPB/NmjagwTeu7pgFXZ
R8VBnQnNdG8/5qpZHxf9ZTDz1euqER/xYATOinQg33egHDdVMYU3Lkzz8tqOTGwsebf2qtdZhnyM
QyAvus7w1YyP7izJC2eN6Xz4P9xFhFhuE79/XX3TNUxbuMvm2TOd3z+hVjda9Mwhd0strndDrvu4
B6H/4/kQKkkzsC/FGu2SBI08V50PSV+W3ZvbivjGzGTxENtJ8WBkuH9mg28dVex6kDA/wqjCkHQZ
p2KI2+bkLmS/V81+coqHoRIeSdSs203qxYOgoqhb1nILJSRABgOacmqZRbcaGw1dZjPltAZRT4rU
a9epa1RnP6vgwfxy2iE4fEjm4D7QW9DuScE7PmT2gd+mc57HOt2PgxnflUkmtsBGh4eEX8QGI8b0
OZSkqNilB69aNUAxG2ftPYuir5oO+FwT3hm96fkZLtZjYxndYQYYRZqzT+8Fuc57dQZX5jsXQJnx
Z6jsEDlMuvzV8ufRu06o6hBmZg4u9GN+J6EVBqThYo1fY7kIvs1OWadfSKtATHYRWQr12l1b9oDP
r7Ch/S5nqTsj1a5O2zn2r0HVBGhunbo/7JTab7gGq50u6cBs63cREGZ1CNOD5U3akeJmioK11ppr
w4uwAIBEf0YCPzhnWidvyDdDgKel4k7YsIb+5RRQ8xY19vn0Mab0WbRtVNsRztfECtt9UHbHWK+i
l0jvq41N7v1czpZ38akPr80l2d3ni6FkZr/xiCl3VA+tI4bc1EeDnnpl40xXmL5C5o9BiEWfB5Vz
AfJP0ifP2gI3Up2Ab5O7oYHvbwdztbaafFpNeoL91TLY7HzKrEX8GYx3d579Qb+AlvzzUBQY0LDX
dffsU2examWuXxIDWB6y7Ts1zjF+6FMX3bld6t1OBdbsY+BEn/0B1kc62Ww3ZGvfuyM6bn5pxp8b
WUI8CrwMfIylPVFmulgyCF7IyciVn5yoEU0XLWj0cCvxjqSsCYzMr6s7U4M3gCQt1tn5XN+oWAGW
E61Lo7ojU/EyVGhHNOxAwy1bPBI7YDsPEyLF4bayWbRpBbgINU9NUWd+lECkyfjffFxr9hCEz/ix
bLMo441NwJZtrTmINi7L5a3RCZ7cqMZfYDmUN3bQOHetK5y7KQFN95+fHJb59/uSaQrdsHxDNy0D
Brf1+31pbIK8CwfX/jIGwdZcfBSM5UDmrWfbz5mNuF0ANu2vYO2N0aahPP5LTI3uQYfdpKVmoTay
zFZtdRaNyMrrc07xaTaRFuz6HdnvjC2kk16aiNueOsixSPDLUOfIKug6QjyMUu2w8WEVhfJGzVHx
6xAgRC/oWYUo6rSGvirtAj6bidH1f36f1HLit/u36bim79mO5xvC8tQy8ZcnrF0nuBtrTvVFs5Ji
7ZIV2pd1hbcoQKZ3aaNgh67da+l5/Q35ZPQLlriXoJSoV/Z8l81acB/a1vehciZ8atm/sJxoT7YY
9U9JXa1UPArM+EA2tNqpplFgEQqC45msnXm2orG5XrY2KhbknZ5fZjvKd5kwBowXsngnvNDj3pu6
nwbkjdIFFPu3eB6uraovP4dT6m0HjIGOGbqLn2K9vAKME7RKr3HczPtPGflkBfT92/iCuAIM+7GW
oONwEzde+bTUJTdVEVs71dSmrryDlXpIyXdVCC8LGN6RLI9JX1ZPGGRTYenaH9OkGdv//Gl5/7Ye
4lnrUgiz+bxsQRnj9291U7emRxUz+iKjHidoo/w0O23wkOS1exnKZlh1dj+8j30EfiD0HdjKnvGC
Rs4OS+zh3ZZjtvd6Ee9tK++2bQTSxQRfcmMsB4/K2o1qqjMVi2xBrcZ1T4lIi3vWO0i66PxsaryQ
7xELxC525OYy1Hp1DoxpOFeYZbx0k30XNcl8hyhR+eIL+wf1ju5WtaIlSdlVUXujmnkfD+vGd4dj
s8ysQ7Zq4Wy6e9UbgxvfmnnT7kJf5KdogZyBgezPcuETOYt2fL/u2qE9g9oDaqkiqu9jVD0IZMQ9
dgtFi9JUnwzfuek7S30vFw71MXKbjzzHqkOatCRTMp0URqoz1EzlMrTtwoMbQM5s/cm9dZFym1e2
Vbq3ZWNdmtKejvXSoXpV3Ogc93/44NUH++vPVJCjtA3dNXWLzZrx94XwgBS1HPzQ/DyJsNmUTgWi
1taG6yHlC48aif9aNomzY0uR3Dq15zzkM8K7LgKLqkUdPLuzpQUclC3wYiolt2VgxauiBVczDUiZ
qQNaUcXFc7n3h52lsRjFc9xDdYpUy3iRLImP//lL/W+3amGbOl9nU4cJa5qm8bclZGrZtWcaifHZ
NYJPLaTm2467zC+HcUCdD76jwUJudlc54tK3oEaGjVUE/n2di3KXsr3HSAkNUrsog1Ptxc5JB0Jz
kNk83wZybHYV1sz30M+G1WBO3U0VG+Tirao9ALoGJZTNWy/Ig6MFfu+kzio9kdez4ufZP/V+xD7G
UVhL/4dH2r/9+IXtO8IzLM+0/z9n57Ukp5Kt4SciAhJ/W95Xe6MbQi2D956nPx/Zmumt1oR2xNEF
QRqoVhWkWes37rx5/zSlsYCb2LOP1ZcoTX9k2ZXwvHceosi6hDOWR+JzTJHGKxSPzNVHnTyLW0ec
NAy23i8o0ahZyNNomkHEejlu5A1kZ9mAks0c/fCOI0nr8RfUu0NhoAzGAK0Vpz+/w7/lqTrUs1TT
mKx7YqDgDiCMCgA9cMNEfbWljslcZ4etdn7vAurrvajPXXw0VxZozY7IwNbZTVWnD8IxjYM0G8KJ
OLvxVbPZmYjoQsCiKA+yb57G731T8P7OwiyDducrw6aPRA3d12m1RTuUZ5DyzpdATbCndwDjESGx
2cSaL0bju1+s3m6WMBdQF9F656ZKEGMVcwNiQ4SD8yC7gqzxr8XkIbo5N2Qja7zGGzEDN4P83A7q
HB6iIZqKZwNA5N9fE1u+B7+NARZrGhdgq207gBD1z5EBJCsTDS3bL9YAcrysQ4JfuAusI6W3n0rD
61dmXVu7YC4qPRhuVW+ys2xl6sa9l6jwWJjmQ8YSU1aPFtgpJrc31EDtp1YD/+HkhrqUja7AhsXj
VeEwtzr5bdD3D7gTlRezNO2z6Ydi2aKs/AbMHUaVPr5MdQHqD9eUfRb6xUOlVM+yQ6dk9cJqx+YW
ucf4GPhTsk68QfnahAvZIReZuyrcYDx6RebiE+8x9c+3xk/vgX2A9cAqRt8NuoIbmSReOqlF2M/v
+X2ROdqqWlTfjvMB+s+vuiozqlt5QCrln3Wy88e1StTV7/0+6kSEUhJrit/u9fn+pQ0qiO2kIHt+
b9vqJYAT8pro2AvF5ZDt81qxX/oI3fjafu0aOHRJp1aoNXnWq11iBw5lkQV8B64EgxFEzqiHXgk1
oc6smy4b0LxOoIa6brnvChJ/CIUkvCa6j100dP8I+lw19kcWHn3w5ObNvSPAvoi8fnIhCJwno3Hu
gbPp695F3C3Ejfh+9KsOmzt8jyKkK5YsXECYD+1V9h0mHLySSvFgrdLX10iGVfmULGTr+yFvloYb
TbcJG8eTOWj6VvxXKEXqnXySP/kQWcFIe9pixXzzUSUv+HT9p+Kn27Uw+lalKayFvFbKrHzcL8Vy
7KAWWBrldrPu+ly/MQutIcHBx+rz2TDXyVa1cMX72d/75WiGb1yVHJs3Y9wtCXeXp37uPeqtZbw3
EJvWTq5EyMtWZ+4tz4rBB5xCv5gc0aRDgphYi4GiVqNbeci9BjEDL0yXM5rmva4xjWlvZzNceO7X
zge1aeG3xOL6cWlkt8pFTO2yj0axRt3o0XDc8dZWp3qp9V29lUV5GDKtXfSdk+67pphuZZ2WAg9W
ID3JkqwvRnefO8V4/qhqzQj9/Da6yXSzuTGzH55GqrhOcDQi1Dq+YOv1g3yjf+MqmnE3aMGlGe3h
xSwtHTQN6k04pPyzVx8z0kCtvIxpAS4fxuAyGvW0XCb+xUPa7M5VleG+9iOiDaQMt343DfeiHPXT
zD903C4riU/iAQXOBaQgfbtccSCjMDlp8b1gjkCXf7xlu1zcq0Pari2tF2tZHN04vM3GcilL7z3G
UlsavlC2MJYJMfrEEhD2squN7hn6MRQdq78+22ETae9Mw+rrvWyQh6QH9rlxTX3WsuqrhewtWxpb
PQdJUd5pLuLZZWP259h2tIvXAkgCRFq+JQiQpcg6Pudpmm0z9BR3ppoXj1h/3coOX0Lh24fArpUQ
NTp4HW5jnAfHGYg9jcMVCmx6gQyweO+hsZI5KrFx+ughu/lFhoua1YBMNlSHxXLlEEUIsCYfzGH+
zpLqqPmIyAcpxcRqvH2W9foatYYSZU0COvbgpW86AjplbA3fMSoCWIyl5l03+cjjpI218yJ1ZOx1
7PcuCe+ca9nfLJLKkl1xk2XpuGc+TlGseG5hemHSNyAAWOe/Du5c/KgrUoOfcSZabkC4uYuAXO4L
Vn1LqRyQVja6eypAzKjM7WugMi1LxYBpTO7stBSnoudbnooexWdUG79MzkxZ0pThkqqE9AzMRITB
JhXk97JotPILvCHQR4Gbw6Vp21eouVaSlV8mQP5br56KrSwm4lAMHvCwYSx302jUG3kxkpDLHJ7b
c68oyDt58biW9UEd7ppIMx+LSe0OSW+YK3kbrbIvakK40Mt6pANadCcT0zJgC3rDq4GN8aK0pUHR
NN5i5P5F1ms+2G3w3dLYYHiJh2MwdxeNou5cDPvWslehmlejtkj5goA+61ahoNjZD6+j2SABUC5i
/NaWfeyYj5ba2ouhqaeXxq9j3J7C8asZ+fDWK/Fdj7IdaRIfEKbyM4cbGRHQuZbs2IMFae5Nn6fV
j9hPb5Wh028nP8xgTJvDTQZsfglhwtvEsZi1fZXW242iyVnrDUG99qJkUaGfeHVNJfMWugZDsOIr
3cSZj0p+9CoC1WWHVVbK2es15TzY6IDFojzKqo96eab2Xs9/igXnpwYj0JX1xIdtq8HCoWuKr04S
IttjKN7jmOkJiGZXuXHzwr9lh+MsdCgcZGKps/w+u5giuCVFeYpUvT/qg2Zc1cY3r/iFxLMs21pW
yUMK0AablqE9kIokgt2yZHBVLXjsYwC3QF9iUCRt+IhSh32Nu5LxikbLi4d7X/+Rl2H4WKiiWjlj
iueROzTnYT4UIkLeIat2qpc1Z9WxOcxnslF2Kw29WJqQ+Nay7lO/MhmwvbQeIO1op0qo07F30xID
nTp6mAbS4D7gix8hvhmN4f3ozCBceEhPkW/1p7UPYuz9Igh85SZKtIUJVPpoC4RjNRhpHYKVerdT
jObmvYiqvHEaa9RhFvbagG/32GQYGFQFr0lkptVjCVFwjTFYsHV8q3zMdOQsGdVt3GIoitLASNTJ
Eb2ci6Ft27sALemlLDptVx5YYEbvRRQV3SO8RPBHc+d0stSzKPzviXjw4kn9ChT8WwRE83WoS2/h
V6b9kFSiXuWOFdzC/ss3UT+o50EpB4L8o3pIRn6kxCqQWMHPZ2mpor2BYRvvVP7tLW1sLpDyzJVf
jRqb7O67pgX9T14NpUqSnxEru0WMNcJTGY7BuiqACP90MpGuYivhDVAjyz31pdhhs8gLUBjWU1Zm
+qHwxvFmLpVNwTflB9kjKOBkoWj6hIipmj7avgEk2leqg2x1tQzNRXTtgcTTKrqhR+XOnTaySNY4
2vYE9NbTmKWP6FEZi7RV4pOb18FVCO0ng2H3HAZpvivg2awthCmf/dzVCPsVKqostLpdcBJBk981
GSOI6SNsM1fbpVEdYTPLAbV7btC7XRdDrW5lKw8LKvdJlYDP4pZ9v6qAKT0ZyOhd7d74x+dCCkzX
8hq9HTYCe0ZL7eo7HMdyoMklll2xFV58pBZXTpXWz8ilP8NM4vmM+iUZb/fNmTyAWvNFJtyT7RCY
WIXPFwUOSC0dW+PnKUjeL7KcfulUhfPm9ykCFXZU3/nzJ6Ui+OcnAYKrn7PKf7YUX/mRlt0/PglW
725SrAVjqQlKdE7GyxS9PFRps/mXTd4c68hlsv49K08aTRiqReAMANKfcZ4284pAUeFT2FGgI/zZ
xkdRZeIpFdHr5Ef1FeE/8RToMQjWunoYSpY+/eitZCe42NgaA7V+vyRoxkNkgCqSxRkwuUWFTueH
4xbOoPQrtEn0nbwjEpGgLIqYJN3cOobRNcaC5kZjV34g+hNe8tzLdkGCzwKrNYQ/zCk8+W6SL4KI
LWUeDrBL0wFnrMR6kD384RnNt+5etgfYjvDZzUWWQo2pKB3V5DC6wZNTuxaCKTq7cdXaepWuzEBC
5wS3FHrQXKyVLNrFcRSBN6LoJuWAvKZr72TRaCyYoUUjjoEz3jMQPwnHyu7suMvuYrYcIDHJZHQF
78LSj3h5wyw9ylYQI+3577+gpn/OPMyZUNdVTWI1Fiwh81M4K7IZTcra6dnhDeOWAOGkk72dGBi9
FHGsBjPt6NyaqnG0qoyHiv8rRDuPRLM1mjde9iZUJ7orqjy+KzGx3jux2ZBGjCCWu2iJqggTb2s1
VNZjXnQvasfE3KZ6c/VrB7WVYtoniuhepq6fdpMJjDNAHO6l1FHemAiBXSwDhxzw4e+XQw9p9k7N
q9PPdytaGLKuY5XnHnuSpxF4try8Lqb8UJBFx4CLbuUMp8iMtDqloE+fnV+f6bp1fHTczFjKXr6J
oJ/G6HiU90ATiaTmuFKcaFgORAJvBApzNwXmCz7D2+WjyjXBxOgDom2yTh48rHg2Buq675ci56yd
jNJ6VjHRPfn4K+5yPUXvbT77qPtfZ3/vZ0fur/u5/z37dJc4dM0t0Glyrept3SneNgrCcMkGbZp3
adOtlgbJxmy7fPVR52vttOpaTV/Ly2RDZ4hyaaR2t/2os00HwbRRlBuzn76DA0ces9ZM3jxf3Zs6
YazJ7FGqrkPnDv33fGllQfsqOvMB/FgACEdZUwGBSXXKi1529Ze/P99/JPx1nT0CaTULFjphW9n+
j4RRZrHJCUUTvCJUE8YHy97VevYAwav5YTnt1hxr7YvqO+YyELZ+LdHU31fBZG0h++enHPX7RQ5w
cAHCiod8PijI+q+sGCSoLIq6ufz9T9Y/Z0102zVtneCmpTuGY5ifAmeWpvphQFbqyzQOq8idaiAi
HIykwPPZtpsd2+R40averzp1sLH4xs9uIVKje7Wz+gi1D7i5BsWKNALkqTTtX33w+ovUTNVzj2bY
vTKmVytV+9ei4gcSWMrs0mAFbbrwM3Eem4rQ5mDgr50nTPKW62jYJtIiz+RBdgSp0ONbFeb/AtXQ
nU8DE/9xx7YQUbZsg6woecbfk0ew6EFiZLP9gMWAaSZlfiI/489G3pza8yEVfn7yCjjnBLD3n+pl
Ufb46CvrEjNHqzUx8Pqbb/Kp30fx49rchbgDqylCE9bo73TEzY+B6b5CHCAGUhsjBg22b24co6Z1
7gITdDnAnL+RVaC1hj0j6YQ2LY3yJr2KjVPthMYOObrhTi3KHjGNGzPKuaXS8Wz6VYtqy3yBvIni
lcEC+IR/lDeBYTZeYqzjZKNZt/HaK3pDJkqOCTFClpzAGOL5IM+a2sgXyCy3608NWYpW+0J2tHhV
lkJDSLZqCxs5vXhaBnrYPdiJNV74Qu7atEPdaz6UwyuMqfj+vd0iNMoiuT7JNkAsIsuaU57geWOV
DVqufqDh2aCrp0Qrf53JOnmI59ZPnWWdbK0bw96bPuo0/eQXR9VtCT6Mya2pFQVx8f8cZOPkIHi/
yY2xOMryR7MaIWlM0mAgSevit6tMykafZ15tPqjgVyKtTS/OPA8Do4nPU5Nd+/dpGJD8BrPWFpzC
3Dq7+SDBmZFJBFUhb9KVqXprthvZJnuF6VTtUV0dWajMc/n/+lStG/ehZ/z61Cgd1KUzmEA20mlC
QReDxgTJvdcaxA+stMK9Qtx0rrLYi1F5FT1RfB0BhlM3iOyaZs1X/IX1C6ryxkWeWZ7BDhCXDKss
DLaJEyAc2RCxz8dGoi7XsvhxkFdU6Lp+VKkkHxatFiOT0vTKGSAQYmwiczaBailnWfdxCCw/WPpF
mByIHsdHNLxwAJzP5KFWvDFfyFOyVskGbdRr1AbJKfIzFLCcIls7/AyrKiqqdYrMBqoS6EET5Bog
vrU//TJHP6Pvsvu6IW7dj0Jdvxfrtr11sQ0SuuHlSzOrCL2URYcfHZ0Dt28vWTSdCP4kZ58cHrKn
prPwGkN/HgZhrVuznraymGMOuDCmMb6WQe0/VaxYNDcxnpNp7CAs/3aV1d2kkGRYbjYRcQFRv/E2
H0bAfc+elVfbvGf7k+dBgaJleCc7oPQ2LuzAs26G0O2OZpEjITy4xRto0PkGTqE4qwzg1BFhIXHT
jsa0kA1AxW6JlDSPnecXqMsgKBtnoNdDRxxkB7NEk1oh6NI5+KkWyzj1jO6hd9m0emi0sXOuNjMJ
5+uwQjgRkFUMgY0ls77zQmE8GTXQrLk5cmLQ3Bb7lbSvrLUTmMNhBhfD+0J6TgmUYykV5wZ1ldmI
Z0lihl/E+6AuUni5bnMccv8XYUMM3XfyCcUtHmjjpSpL0lNAMF9rY1prYaNc0VsY70aXuFIBhnQX
Z2K4E6gs3rbGSbbJmkqzC9BJgbWURWIXt4ZhWAc8FYN9Her6Jla1/GXM6o38Lqyh7ZZBM9WXNClJ
4Y2m+f71IsS8yrI8e9V0XmpcedT9EAzlvYnhk7wy02Ik0AoTTkINUEkxfHftDmPwBa7G+w8hPET2
egeNTh2vjqualNnSqhBGUDokLzMDbdO6hCcHubV0309GeYKT0PvJf5tG9f/T58+P4D5Z3VbzsuDj
IxRfmP8yLYs/Z2WcqXQVkKth65b7eVY2Tb9xU6sdHg1jcq5x0l6x7yhftRZ/zA6Nlq0sZsh2WJUg
YFaRGVz2LSHIsV95ua90MV+PXSwzBPEgCSoRkPj/nCmG7bLKGKOtPHtvLa1/SU0iU/L7tnVeWZGW
tGwMcoEQ6Z/3POwd6rIAQ/1gVD3Cm6juqpWu7WwDMU559lHn/o862c/Nr7iGLkYlJSuFZkyyDwlO
H7qpJPKYuN6hE8V+zKZI32qDZ2/GlpnnvYw7zQY9YzRRhuS1a5tkpdeVfShdBEXN+j6ylYRVmZXt
wyBMGZ4pRmP3HfdF7QYqkw7pL/wuexEBSNe6g5OZLFbegw2k5bkAVrnpaqeyLsmQlWjNhcWzaFl/
1EGD/+NcDIt85ete9eCnk3HL+8eabwbojDbOS7mL42bATs+JvWQboOR07cnynmxv2MjSGLfuVZ5V
raOiMoafXmwjP72QlYqVvqKg5e0/OsvriVJt1PnS977y2qRlNpaV3YDreOjrsGR1zdv6oVqyVumL
Z0LANkiAIjnI/0nkundkLg2Ct2H32DUZEV7+RxZ+BUs45QOKW5ltvhZp+DWIpvRbOEWvRpUbLPsH
jwfUAQGKOeTD3CFknngMzZKhrneBzM3LpfdTuYYSY8wvq41tvTR0/oiPhVWltYW3/FhKoVCK5wLs
uO3UGunGCadyz3rceSBNfKvrof61ML0YxURfv+h6UFz8smYSmhvaYLoUvFiPrpr5ezusuk3ZM+DU
0TfZTuo5WE8JlvRGo87eDF6/1ln+X5KEdUWvucVX4UbPsLw6ZP2EeSCRq6xkPd/6MsIe+GXWUt32
rV1v7cJVXgLEa2SHBP+otej16oC+evSQhQRo5huqvlEtnXFyzrCH9WtddKRk5obWI+GLkpVyK7za
O05pWq6s1HRvoh6GC7qkT3WV18iXFf6jyd6g8LXxubPt4jRWBvpJYzY+Q/MIN02oZyDyaQ0LhFUV
rJ8usrWC82Qb2TMqS8OlwjaBLQm94nCatqOvIIbUhtNzE7XxUsX+5igvsl1/3SLd9qDUvXJjZzjJ
yg+G97K33aBbyYswXUxWjedYeyTN6nMVoc0yjRPAjnreNYWR/vhRxCfqV7EsvOpIaOmfRdkaVoQc
5LXN7K4Ulj4h3ZTco2uQ+DcD7xD6nfnrlKmvm/2pS++gQeNW1n+0ySsUz1zrsaWCCdnHmeeZL+VQ
V0h2IDgHUJWQfUyCphPWPslnaTqvUPGVsqNjMXrmfTw5d+/1iWsRdQNJ7DSDd8tq+oesr1mSLNMa
QQBIS8lN2hTNIpihJsqIXUsaOMbVmsr+Ak4WP4gIWd2uBViDOO/azhr78H6KX419kGWPZMwW2000
cphkEcMxztmIjGVdYtXzXleW1jlUJ+XwD3DNXOdrtyOQdo/BguUrKLcuCt+q3r+zIy/80fXlFqfi
PFgU6VuKQXi0KNorO2MzWORxhKKFP/2oR+9qVU7/hvvO96nKtVcxGQOqYAjcDYS9F6jEI7Pr2TaS
ggk7CAhsLvOQ6qGn2TkEueZT2Ume1XqDV5TjpEtZp1RQZhZKwD1SeQ8yCOEW/c6fsvnjOqfHeiwI
pnzdeemwcJE5h2sa+2vFKo0Le1wVNqum7TM3as/gtpCJM4P6XglYKztT1X1BKe7q+aAVF8rKz7ru
nd0UzqQmyWySLCbfT7VjMIH8mflPzYg1haWn+aKrBhsAGgeCfdBECjzrXD9iIQKZVXD7GxTUuoMf
1C/a7M8mD+7MJG799IxBvHKUVbKrFSAK6aFzuvroawc4D2pmsEuiylwJMfpXkTYT7lXWiDNdYpyb
SO3Wws2zB3yxBNxb3X/TByAwNWvoRRcXqxhZn2/5EM8KfJrx6IaIH8o7Vb726075bNCqW4rYWkpl
nglt5WYYnJ25kLAMPaf9lCDs1pfhpraV2ReBFjsxIniI+HMuQUISNYmaHSfpaZjPIq1MT35RNbsc
B8L3s+C/dZ9ac7/u1ypUftAB6sElNgr7Zj4NLFU9KCYHWZQHU3cya/3eCWVDU2C0QVcntrRlrhXh
TYf0ZuLoyTOQH3FwjLZeCQuqM3oZKIMFRAegq6U3TqLjwzo3oIdWrHq3dQ6lH7hPVdIuE8sY8EiB
IpH13biRRXBfe5zkzAe8fSLSxRDAEtS3W/xc+apZfedh7X3BtD1cpvksUKbo1SZLwuyELC9YZmR3
t+Xkd7eaO43LIIC9riYkH/Q5wuTPsaamD429k1XPH1XyzCl7YxXOboYqhj9anDonHMkdNv3w5lCa
M5diLso6eZgKVi4LOIdYRDqI86EYdFsRAFtq5MMQ0i2QUpDlaS4PtQ+KSZaZxf9T9tPq2VAzNL8y
9UUFP5xWavaTDSKinZnJfgmgQRAb1h1YYWsTOEV4tOzUP7fOnHBSmuqxzTPUL1D2/dG+JUmc/8wE
GNKqEs6jwrAHcCBpzn5fiUNup/E2Kdvyjl0nEh9pmbx1GG7Kq7SuuPojoxXAPW/J0Lr9e+RPmL/T
k8gSGq4tVMLCrmnqKo/T7zEvYpRB56iF983MZ/mDSfePKbE+ODA/Re3Xb2k8rV/MFpnrCIP1ZRye
R4E1nlZDK1ZMLby2YtjjhITlX+nprMjySxhV9b51V7pdhNu0yIO7ILtL4uaa675xUBVTPxAtwNAl
L5Jl2LUgYAxIGeyajFWujqh+DYnK0MHtYNCi8blpnzVDMVbNiH4bcbtmC/2EcLJeQalpAmwttIM1
g29sFfYUgtIvQkNcK9Nfoh8gZ/WbKX/EjM4F6YOCsSC/iXOUk51UzdO2adU+Ku6EUZFPAhOuvbkj
m5ouIVYqRzu6J+iBqrfo66s54sTlddCRQlSkj4pqk3JHIXWR4dO6SUGmrnoPfyonSJaeqeUbqG7q
pvcSfTOZ31pDZPuOUMvaJj6+NBEy3RABH5Z2VbD2Ntu9N4XJDi4uWJkJ3FBs5gskeiF04qGmhPzJ
dU6OJzbRcE7LxaCG032PaHSk4N44Bsz50HvRFBGxvQbHpKwB3hWbUXfEIg56UvdxU65UBNlwfkBL
RunF1zhHsq+zsnKd+V62UJQyXaW+KO4i0IBACsQZEWtxbuCCxVrY4sgQLFG4GQ4Ajt0jDoYIn9cQ
ycgZBvcxpMllMghCjvi6AUIsqz06fCv0MEnmR81+QscesYZiYQ1EDKKp/ZaqpX4CPvPmB/rWDlgz
WWUeZQuvG8sD0XC/8dNTqhtPQ2TpB79R7VVsIt/LqsVfRprb4B1p1eRYHtjVpSfI/OmpZJAeA0Rf
WxgZVeQV94FRPJhmkx7MkFS1ZxwJX1+RxbJeGHv3gYO5O77jTpCdc92Knisl2Wp232NqFdbLnHTk
rQGYrquMRRLYoB+KAAM4HPRgykaLruuac2sdJmAQ61nNc4Op77lNnOkc5ABUFJusOBS2U+HhMqvC
XNvYg2EeijJ6ylOvP3sjQdkYzQxHq7xdO4pbh/3ogiHZ2SNbiii0GO61qGov8iBslBOHMsOCL6gA
XZWqftTHGqicbp8KsrHXHiTKarQC5PttbGgB2y57b1o06tkvHfMJmubCCYJjSRT7oKTKsB/d7jWF
P342xAA2Wudn1AG4LoWOsTA7esCN4CdXXYVAgjc5Yjuwkl2lwl6Giv5N7cu1CAXTyzgMZzVLbxq4
i7jTg6+FJI88xqg3qzhrMUJPgzUBC3eb+Ha+QkR5ZQ3+V0vo3b8Ma9rvMQNGNagAuqmZgMGhKPxB
uiSy5uYxfLTvKfJaBxQArSP4kRWu5hEWQQnqTFiHeIsMluqC4KGHD3eCwbZw4AuazvLvg6yr/bb5
l38NLuEItrquRurzM5N8AHIuOh7v7y5rYlQ42go76fxH5wQzhWZsVpPhxgsrQjfEGZyfuhJ/a5tm
OLW9O+1zw9mWqs0KmiDWjpXKcPCUAPhTE9obLShROZ/QNmy74AVEknqpp+AS17YG1KALz2krkm2L
L4S5lptxjBOflTz0FqKIHsK2vGdMddd+0af4ayXmtlL15zDBdjAy0BAzrBgNszncHbVuy9eFJE5b
Wupa87t9mtZiGZhqtxx9rcI5yobUMhcry0rWdW8ffYhIuBCki3TAmxDZyJ9uEwZbM2xeRTYh9Ffk
d7ljuAfha4c+VO5RqoqeYp6hhea4b2mOdJ0+tuoRlIixy3yGs1xJoq3pieoY+etqRtm27U9zNK48
nXCyqmQ99qiZVl7cnoTaNCA8XSwE1OLYlG1zTlLMgS0/b5eo58aLWHVCohbaDVL+CtmEEN/Mepx+
/v331/6YY3kS5+cRdLohbNv5NMfm6Hbapeln3zNbHW66yi0we/KMfkmW4b4OBIv0ghivmJ/OosyD
W9OJ/oUfo/0egJLPoGmbEMWJo2GK9BkbjzZfZruVm30HiCee8xGEIW5KdqdAUWtshTAENH5U1daF
xzdrdGbxEycZexuwxsM5KD5pahwfYnAnbdiN8OiZ7f7+NYk/XpM5WQqog3dFJwf5OXGqKXY9wJOd
vmt58g0btOYE3CFBji31gXUirSKzuSKuziAjtmxZ/H0wasOaGDB44T53NqEp3lDyb88D7rJoqYzK
MYGEH42Zuur7TpymHh/Nv//Z2qfYHl8tUt0qTEpHaO6cPPyEZ9Bi9l8AgezvYcX7ocbmV7ftxQqn
PlQ1PL/cZ7YFpmRqnsxgTbR7j9q4/iV3hj1zHSxYjPuYtYv+onTFgnCle6jtMVlEDmL+qP8vNR4r
1o6O9hCWmroeg3yHoJK6amr/qDmINXh4/ll1usJwxNoP/lSvCDU6294hONY3CcIkKQabuBnNutjJ
s6cM2cbukS8OSO4eS/CW69LzkC7xw+5kWyMJEPKucHzx8GzzqF6U0fiWGSQDAyiEy1gZ2/XoD/Ym
N52AjVvereqoK6EPju7Gb/VNkJvVrd43KaT8xF4PGF1tPMOImMJdlnem3xMOmxoIYnq5qgy/WXoF
Kz03+gqTLqjLN8UwzHOZsCBTFPxuNQenzRL++8KOwpHgkfcAt8zd90b4s2WhBM1HLjaHcY9mbbEr
6gb4LWGKLVOsdkB0NkRl95uq44OLooZedRhR5U2wt+bklMH+FLvIEEvGwNjXvT+sezS/lq5lZvcu
MuY7t2t/mGgPpqwChLbTYJDdFDVLuyuIHTZEKkDTgzeeXFHEu6DstcXYGeFEeCFbmmWyHPEKv9Ft
BR/WEvHHXnWDbEGoX7kNs5fMIOOPdYOWHjGoZDGVaSu//4k6d3pf54a1M7p6WjbEbFVTu0ERfvYF
gn6XT039LzPVJwbN+6NsoCdhE6920an7xKBqVc/lvbS971YVBiw/umwR24q7iYHsbDQ1bMnSdt3F
sszuYvgahpiRf8wTOPOMLZvB6O672aEPqt9Dyo/y9zdN/I79kn8dAXQYPpogeW8bn8idmiqSKi2L
6MeAmSIuGNj09mp+y3OSY/M+9jthYzxWkDpZFoRbN4lWL/QecLJU3i8mhKyiER8OPdnomlVvwCgQ
6Qub9DZXM3etToHYTPP2JIv7kJ8/0ddGamKblwfPDUPOv/x3/hjvbJILpgvgQLOE/YfAjC76aYqH
Pv7Rh+0V2LB2r7nA3SsQxkuPmXI1tlVy06CGBk6iW2pihJGmOdqyMRmwFR1X77rW8i+D04KgjW0d
EGTU3dv9g5s7b6M/Fg8+Of9/A4u4n1czfPG6IBOj645rMJD8vmO0tLBOaywLfig+wjcTkop9bj82
ScRSAfnSjTWIYREoXr6Hs0N6CFjsPWrDN3biHjLNMvdyM9Wp+lmpB/B62V70uGXlLfsdDX+KhQ+6
0m76+qxrxT4icLjVHH8WLIFYg2Kae6j6SV3oXr3FGujbCFLsVY8dgCtNdY5Sr9oSG44f0q4ibMZg
2rTD899/uU8INvkgOgabN0c1BVhX9xNeZkpblBOGOPrhpKJeu7HlM4N70L5r51YPi/hoDZq1hiv1
Y1QwimqHgzLW5v+xd15Nbhvruv4rLt/DB6GRqs7aF2COQ3HG1Fg3qNEsDXLO+PXnaUpelsfe1tn3
WyVRDEgkgO4vvOGQjfUK9hICxEN4Mka1PppZWKJvrT3bGNdfDEfZ4VjYK624QfbFDRKyxhL0YuRV
TdovKKqgfRIH1XnO/U+d2jFG+yRV8Fx/9eH1HOoOLfJ//q5cP3853+B/CFp0h4vU0qx3Y0I9ZGbj
BHn+JTVNdQmSdjjDBnYx2u4DexcRZj5kUbIEJ5Of3Dl4FG345lezvkhU3Vynwg1O94fCpbSLcg9i
DybISuhWcdclHxh5/V3pNL9hwTweFcq9TputIqU+Y6g8IlRBeRR241lwbBeB4FDEtbV1RYCnfaqI
y0i775zkv0X2jnk6xc0SHwdUDXLX8MzSge6qGr9WVrfy6dEbidAOmJKD5W97FaVdXMI6cDM59PjS
Zmqk7rX1gzhcdJiGeE2Qy+YHKdZ8NbPcm4SlYGqSIZUCQecB2Yf82ErVoyBzKyzsEQQHS8OBmZ1y
U6a0WtKieAC/WJz18alt52hLyhlQp7cgdWd5ictwny4AguuL2fiVkBCIZzN86azu4FY1Xj5MPoiB
ezQVk4eUMNqbAbSuYhxPvEzq8FtmjVVxlZ+J2d2DYxXRgSZW4bWJMLda6I/7yZnexqjT6Trk2t6X
jq6+nn8JuwqpC+qYHqYB47HEpcOv8KVs0fYbGdnXJlEXFDkKHiriPrIUKkxZget728N65jD2NaJi
cXqzRI2npXTg1R1qbmCG4MZohyacmpPo32jQtw8pwZCHjMgOrbdhI/w6uQH03/s1NeJi+uykSnBk
BK/WY4Cqdw20zosntCOojasHUz7AkPZwaC2PgV9+RqPoSw0PfKsV5hlhZ3EVXTdubdRUB3RpH/QI
SOVoZq95V5+EhSp96wSXAZ+tC2Kpi0bLrjhHFG92wNRunant2x9zbba8idbDIVf182hq+uOkhZvJ
KZPLQI6J5tnUbhmWqG8P4YCFUAiTFrze1ooo/SNPSmxRZu4qJjI5gHifTkFHqWp23OYS4H/2g4je
/ktWYVuaaZhMhrargTd8Nw73OFNy1Ynui4V9zCIJJ6K4DF6W43aMoURAD45TcUE2ax0v99KLAwRP
LC1Yhhgzbqxofs3GyNykCYLzsYnw+CeqHraHTJa7S2JZoSJzYjo/4hAJGQQpPIa44AQ3w0usfMD9
xbc83YAmHQyTs9SCCfn+bJiOavMpSfOtAejzikRAgYFg3p3QIDHXcaG93VVzYI1s8C4xduZIDwj5
suS3rOnTJdQxZpEuJA1hX0MWmWs4MfoG8gDc0CAqDgOiWon0+8ybunvsYl1bzP1TRucL3bUxXqk5
EkrhnH8ZHZBG1ti3m8CnoZTIS9ivo3Mf99MpssxLO5f11xzm//xJNa65q8i9FsiKAQZr3738r6ci
4+//lev8Z5k/r/Ffp+iVjmTx1v7jUpsvxfkl+9K8X+hPW2bv345u+dK+/OnFKm+jdvrQfamn65em
S9vf1e/kkv+/H/705b6Vp6n88q+fX/6dRfkyato6em1//vaRxOW7msHl+R95PbmDb5/Kb/Cvn39f
56fi7acFaKbsc/Ty1/W/vDTtv35WbOsXV3UBdFKOxdaa6+LnnxANvH9k/wLp3HFt4JkMAhABfv4p
L+o2/NfPhvOLi2yp67gAWR1hW3zUYGH69SNHJfPlQ4gDus5Hv/8U34QAv57DvxcGlLv/joJgCiAo
gM8N5PiEaYDreJfOT6izYHkwqlt8BDx0XrLgzZwPXRCs1YbKRTZ4qohR1HBIAb+YTeg1PbZ0IRSJ
f+uwsxvVX0VokAZZvB0GRqWtGj3QL9dE5bXR5buf+dvBf69iCOP/b47WsCxg+Pw8uqu9GyYK07Lg
/Acc7ajutRDv8iYrL6pNndYXz5NbHhtupgDZZ9PeKpl6hbzllfN5wkazUtrPOsNDL/Qt5girYEhW
IvVPEbn2YFi7SQA4wu81omXa0d9wH2zjS1NOHgbkXuijBXCu4LUn0lk2Ly9yczQzFr58jyUSsDCi
Kl7lMmjWo3oSL+XuCtPdDq6/oIHLpp11y1xfGken7+5vyUXkJgHUbOQROOVAk2BYDyYS5E63UstX
wdZ/P6hK5Et5TPIA7wdcgcBRzRUdm4VcJmJzQTV5/mAt4dYvm0LxEAH0KGpiyaF4Fc+bwV+A1APu
nKybIFlFjvoglwkza1WbmypkVT5Ges8LoBNWctGA92J9MVX50mkfBLrSOiK2Fa2FqiYaYW0RuVs1
8z8BiUxXchtRgftNWFLgw4GOdSvBSD5tyPmWQ+ae5Ob0+IDu1VYYIDZ4mUTDh4qli3ZKINByOlr1
TXdqL5BVXPFgNgdRrBvWSIA8+ezjflzsvNLs9e9fVe6vUUYcr7RNi0R23m/lR8II7/+PcG4/o1q/
0CsovPILsB3UhDzkWjfy55HfXe78/j66QFWOWZzcFz+hL5/zGTJc6HQt4+QJ5M1iMvKbUBn56xAr
vVTY/F7qJjNg9gtuDTIIfGRQlbjEUNaAdqmYAqjtPkLd0kJzSb6UCzfayATn4P2Dvq2SeligLUTc
r7s4W3RdfpDv+zRs+h6Jm/lTxD7kdpukX0cJkyabk5vAZX3hUhfPEQSXR2Uxqfy+qgM+uaKxnQwx
+gDC83kuP6vkZuGq8c3YWiIiTO+19lFNe1pB2kIegVxtSNd4f4L8WwFv3PaoiPTwP7y4L14y3Bld
BHyFZS8yZuq2POqBNG4Lly/9mC3qLrmOiv/kBghdpkb5KWnAZiF47E7GBSTrDa2oeBlhn5M72OM1
9qFBZqeqmRADVH/iZIFfJckHIOJcSnxM1WagjODpjvOU5M8Ij8IwxhdjgSivFG4bXnMRLLGGw2Ey
4IaBxXhJ4WM0fcB11uGIixk73M3SalYdLn5RYjwwiAVfixD/O4f+YA7VmbLIrf77SfQaFv/+8tOu
SV/yf38/eX5b8ffZU/sFNTdds5ggYVi5cor8ffbUfiFjl+QUGxiizUzxbe4U+i+sQSpv4YHLpCqn
vG9zp2BzgiATer6ciP8H8yYIk3dTkcMf9JnogCCMoBrvlVurOujqzIU/TqU354YPP1FIttSnyWn1
DWRFNG1UnOsozy36nOLh4I7WusjjXQ3VZt2l9jleAB+5OFX/5BQzsgPmMwRXmgTR0Wm43oHLNkny
kvkA0AtarwqTQ3yCz4nN1Nkwow9VjgxYDFAZGb9Nr+FN4PaIXaLetkFO8hqNlrPXyg/tINbZHCbL
GeiSp/nBNsCqKFX7dtk6BXImBuNMRXfDSzv11s0nu8a7IBo7dVEh6Z8YKRqKcVMhMEPJUDPfyCEP
ufKJhgZWaaF6U9AkcnNwM9XcenmL+EAcwW/rJY5Qj9/iacRHvrHPZQp4VR+1S5KmW7oF/+4ne1m7
CBpGzaBjgSa2SPiedCqoiS5gdw4bJpenVrDvuEHbKvsyTNNVqerVHAZfJnNpI3mDN1/lmd0A4Vx5
tBEzkB5jp8QvDkHDr2mPCnjl/sOgpqcI7HqRi22XF6xSLkWl7pRhukTQ85VIPQCyOhSuenF99RYq
5ha5wAt5pDfo6zrTbrXSrM2kXjUNzllWeqrb6E0rC8xZQKs30zVyuic9NJ87cEvZHieYlV04Z9sY
N/jUYlEXv2iEVtPA10zy06D1V3QMdnqwc5N2LShHCj05ddN8EfF0iK1h46JGObjRvo4Vr5/jExM1
V0WEZtFCYAtt9926FZgkF/ZWTzEnbhOQce550FVU3KznamrWtjJd1NkC7PRRTefEc0X4ZshKYWAV
B6TDd76lHfxKbEFir9CgAD8l1NZDoXfbsecCGWwvHbVlRNdca43npE9fAjM9BsMKStOlDM1t2Yb7
mKBH04O9WicneYY1f7h1eBwkc/JZJOkbHYU3OONX+TOWynyrHC5qMT9p1aZO1NdJ7UIPkmGqjhtp
J0p7YElOu8N0YhEYw9XN65zEazjMVgnFm/5sY7j7URsu42zRZo72Ger+mnkuZvOMm9JFlOMBzZJt
EEwHWqRvTtC2FLa7RTQaa1gRJ8OcYaLa57nCrUpVF1RY9745voKGOTnOakzGJyucrkMpnqHf7udB
Wxhlcqqr+OW+j4kq5cjM1UQVGaOC3HQVvPmNY3lpPm5ABr7QHTtYolkh74CiR75MeqDtXH/tdOmN
wYvUCCRK/FYnDYNEu87wKVaxsFFEAiMmpisUbf2CSlQ93ca5omGKsV48X6I5OSX4hFUx16pSPyZA
5uJxU1f9VaQdGkxgP+Rw4Hwew/nmzt11MOiAjFedU1Jb6UvT/+ZO7b4d5huiRDd5Bjt1OigoHYgw
e5E/jLwetWC42tGwVIr51gBjQbff60Gmya/k4501mgiV22JrQjf2lGq+DI16afVhUwRrfcx2gUGx
IsS+h++TQKGIaQcOg/lMlXTlYpkeCeczXPQ5ZEzwBbmvEi7ltZ2gcyGPLQ0Yy4a+fYpwrY9nHZc7
1K0ihgLgvgfL7Jazz71OU34NeOptFIKA5hlq30qLEIHX2rW8mNyqWVeRfgNlSTB+a/mljN5+Hkto
FIk631RaJIr7GND/oFK9V+J6XRgdw/R8sevxAnPjSeqHtPmqzMaL0k03Ox42Tt4xyhTRC5Xcj70b
fDjiiHoWtfoa1uUCK7Zlr0MlocqDkd34Co/319wcPOiPb20+HfQO5hAXsxJEK0jbRWCdNbrWysUf
iqNB/8nCCWjS2201J/vUsaTT7NNcqagHeNUon5pb05gPxmcrTj7gO7hva2Nb6ekpqzj2kdtjCrkk
+KWtVF3Unxqjfui6+eCW7VPTzOs5tb3YHw8zN4L8h8Xiuqj2Cn0dJg17bQbaoTK718YfLyPXZi26
p0rnFgNJs/HDeVVTrZKDFck1PGMNJlcbpHvNhtXGgC1wbUKB+wHW3xOIjZsWZy9theqDf+uy8clA
TQjQ0fiqh18wLNqh5XiWt6QcE1TXhjPOueMmanTuMU2Da9sHznPXlZWn5cw0rniuOgxoC7LQXm2v
luCeZ6Dykv4StvELVjFPuC4fRrc7haNtIQBocatlLzB8uT/CIwZacl9gPs73O04bz5pe06ZQxKdW
Uc5ajs+WCqC0j2iHWTj+QYsGu6ybEQmRHu9HpTU8GhjbdEQdE526j05cvUxui55PrL3GASX0yjU9
u/XLo9EZI0U2a0/1NDhS2YK4ME0qxRzPSGwLuED7axrN0xZZMuLVqlkgA/CcjSNqJcl0wELx0GrN
J0MxBW0Cp10lCXk3QjITbkAQgBa5OeIvrGvQstWncUDhS4uHbh9Zovv67P7eNCP+MWTtrrOtD1EY
0xySMKQMm+L9/dn9AUGFby+FIQ8bb5GswfG1a/Yj/vJAOoOPvYBX2xvt0e4AaKuur3ipkvoLG1ER
Y+HWYFTuDwMyS/sMSQK89MyPGkTneer8ve8ARSzSj2FEtwEZwGHvoBe6y3oofmlfrSc1umm2Fu6m
bIA7hSS026nbqrXWmoPGS94vcbpb5UJZDR00OkRjC+XZad6s2lonI5CJ3ERdql2OaOpUS3w8VlOr
H5UyHFZZk2Mg1CkNWO8CTUj5AOKvpfFcQZ+3m7Md1uOaoCj2Wsg34UTbTQkvObXaFfHXzfHc1HyZ
yehDZgGyXOelzjVnRW/R2Ud59ykanUWu4J2ogV3Fvhi9OwtSYpGKmzXa7bIs0UfKFCthuFE9Datw
HF64sOdYf4WMsMem6uwICSnv1QU2Ylvqds9diQjPzG0e1wwe3AJAV64YAGF4PS242VYTUtLIeTu/
pSrlaTVeuQw2WtGsHIa/Ed0ND6ras61YZzMbnvR6ekpEcU4t36t8ZzOb0DjEVhkwtLeS/XdB/d+U
bN7BRUzhIG1hU6qiEWvZJj0XwujvCORRzGUYD0mx7ezkrUp2g5Y+5XT1fAdyQriYlekA+OdttKvV
D/b851bP1z2jcgxURagCEuq7ypaLYlVuTXZOC0S7TLgj4yIG6B/gFuMLgU4UN4sx9T3Ftc4yVPrB
7sl2/lRY44vDkkJuR1dpqtnvsaiDbY8GgL1iq7cE8Yw1GEnjBFNuXPWaaMPVMrA0LXbtiCh+dqgF
oxqBbfhDVOy9JvaHyMj9d6C5SV5F0Aas4z2iIzByl0IZch7y5MOxuppEJqlycGz1YSoJDNL2atsA
Litz0Wn1Kk9xe5gqYJfMPikBqyu2US5Wpf2DzqPM0f76EwE8UG0bTNFfWuBlEgxzPDn51kUBkaHm
YITGB6WBwD0OA0GoaWFm1X2+X95lQ3yeTq9EYk9BcynM+EV1x1cjZAC4h4eOOV+CjW4pH8t0vmEF
eTHiaWFNhCHEdsDDNyh0bGQIYrnDJokRWeAGkFG62nKnpOM1C+O9k6mX2TC3NediCJxlirEsUM5r
3NUrTTxj/LyumPx8+OV5h96H01wrevVpa6JW6xPDRty6OHZY9VoNmlVl1KsxC24ocLyiVfTRGsWZ
ggf+4PUFnu6VHstb5XZsPn6piwqAQr/QBZwJm6vGS1WfmJj8L6M/69GmfQrpPvygJypLpu8vDxQC
dJOWIx3g90AlPY3crNAFai96sxaFeoEqss/Sz/fIerzhEPUDBWDsIv52l4bM2uk8m867Kq47aA65
KXdmYE207eLHGKm62LjFxXBtmPgQAoBdOzKooTfuqV3/RLq7r0S2N4jr097cafNj2OS7vDjNWX91
odtJ/rZhy4tBJSDFF/JiDJI+iXiifohahBmsHIN3aP75AJCf8bAjFJPbHZCmMhTP7AGnEIDKrID+
494Ns72mjwdU/hc4Rd56sirwEyuXfuqUUebUFko3bMjvNzQOT3lEFQ72cTgQpiTd0rXsEgoNQsp2
uY0m3UKK0gEuoJnYP1NVDai06+UKUETHVeSffAe7N3L9Vw20j0okpVflKuuChzwZb4PtP0URPsKk
YETgxrOeEh3XxSo1jd9q0tEijV5k0NriqhibKUSw5mPdTa+9TjiWR6Ts4RUEM3QtE5H5nt84MOMT
JI8ThKVnvTARxdhnYjqOSvym6MjHwi5xsE+ayvRFS/29rS9b4zKWBmZw5nZi1O6le3WvXWS6J4WL
Jrg6K2Hioy3zpMLa6t3MsBvuq/wDBPGz/B7KQPxmBefBKBaa3S1tracFpr76jjjbGmWCfx6D/wzu
+DryCdlgoZ9o6+Z7qOJsK0UlFCPfyvRNpnQjp1272T5sTr5ybpXb/Ac4mL8b9U2VkNPBzAeVVfn5
d9NdjUoKfJqJwTYhIWtITIsfT6l/c8vSLtUFfSENvIbzbidRWCVtqqo5RhxgmgYTsR89nZ/qEV4K
Imo2paAPiVpd55nYwGlWo6bSwU7eZJRdQ4yPW2sVGdCyTTS2dcoRin5OSHt6XYDdGK92nu7jkHUK
uLlx/NkB+uVVfXJyiOhEmnpyIE6y8dYF+g2tLi7FOgmAfK7KKTs1luuNdnc1OP+dn8CtnA5tC6tG
SueSl9nGfAtdcU5KgcIvIXmTn0z7Og9U5kl05EHiqLCvLOs8GahLUbSwEHRyyl9LKgwObk3ReEkM
LDuH7kmzzecgGw9wIU55jaEk+nhKMx1k2tSG0UmdJcq+PnJ5HObgwfEpfTTUC/SaLInqnjf2xUet
szH7DPNVNxJ6qXr0hqPiRpnISaLk1I/JHhyql3ImwToCRBBbuTu1ZqDpY/M5x8U0a2pEgO1nvPhw
+26v7pguFI7F94cnOYIL8rV/vrg19W8CnG+QK8ILMITvgDu5XrZjMWU5ljlMn7hsINgQw+dANdar
AcVh/a6CZ1PADYecI2WMNkNT7kAHP+rugvb03J9r0jwk7g+dQA1POPsGXCck/IoMXaZufX9psvEa
gmhoUBSvnPg3F0e6Mm8pyeFxYkQfJyd5AQTVMmVJ3Hze7TDiWRcU/nJkQzudMa+iBAAyQSbjMqjo
6vHa+eZZjqrV3L8WPtbaanOI/OHVZuTPGMxsozgJ2pHl5CAhYBJ8jBuN4gLVOxCfV9fpr1rX4Vg9
rjNAYySpdhLva2VEZVm6BM+HxujAThHtUH+xyvFWheqFBG9E48WgWCajMT/plwHJnBeY57xdI9q0
F3VzzRAUnLoRjZRqZTayZGE8u7Fs4vDPtzfIL98sk2/cBdwShv+hpETXOp8TU7kSu7fLfz7RfzOK
EbjJP5rhUtl+d5qHoAJPhQjHFpGuZeP2niht6ppwOuRFbgC1QsfBL4MfXF+6+WfewX34dAifmaGB
Mzh/GT4rdFQNXXT5tg3NW1anJznP0XLt0cBBOIVJJ0Ozs13K+lkS90vfENuagKecKLxQ4dS5UYzG
9LpZX+YdJSuC7ISyZq2iQUgsplmfLQopogByQ7zkUCi1x4usbuSJ89y7YFKreC+HjCE6dYqyaXBP
RCfHHsiHUvAcfja9Br51DnWk/SnuxROdrDI9IdJ0k+NuzEUX55QQ88GrM0gD1aqJs9MEbBfvomtA
0EM8UVTzqy4no5yzGYujNcyrvk1OuUE+Hs9XhIIOmc24Ie/hwEhe5Hc2ZvU2a+otntVT1XFeks+K
nZ4mKNod6yZRuwrteqXTXRrrdC8DHXtUIUGb54bMdQZ5XqXnFh4HMrfUA7lje+dZViiCHseMMGS6
Fedyzt5kOcTpx4ecyPzfReVu+gx3PtDU2vBWp/G6HbITKm+VN82AYNQVmgSyRLCw8oUSjfjdcVfK
sG4285dZpacwTA+QRBA5FEMu5Q1xRXPXDelunKDQp6IB52AbmlKJjTFJHZOXbrLPsmoNbmchq03w
ZtfKJFayCEfu9Sq/tGsQsSQgepVoj235uo67q5zh0eXcD715Rp/yIl+X+nRQIURTLqq76IQGMt1B
6xRKRa5wxoARfd7Ch7zXpmIrR19ZWSvIF0XbP2jD6p7ETt2TMw2vWBQ+zhRntE59VPZy1O0okqt+
fNJpHWhz/CKi+KTlHclm+CIQ760VkxGa6mvWTwvseM11EhxME4o4lbZMap9w9+YqLpeCCnzK9EF0
WYaPMdQ1GTBp6XQTqXiOgxAzDX2lJfMr3ixXg2iiz7O90sf7UIqeuPVat+ZFIAGAwVrW2uhVUl6s
VkGxJbrdl+V0uF/wND1kGImAzBYe2lKOXoKqgMhzTDJJwEr77GJ5SA1xoWM9JCefXLRkkOa5b/pl
HryqCnV9ecHJ6mvMpFoCQPLgj+/dMaMFQXmhsfsbzhiDF87MpBWD/9xv+oqqM8OxrBPOpf/ln0et
90yCb8OHbZou4ogMIu8hXXi+xxWgk2wLAeA1b/gh5wEh7V+pc1Hw6GAByGTU6bIjZUx6NIOXcCPJ
2rO8sJrQtTynJQdoXUrExZDCujTvw/Z9A7b+GSD/a19HbxgGvMYOHvfmeGbyfnQTd4mWXYDHXFIf
qQfBg/mQIJPo4ZK7GCNF3+Ol1XhIV4iVmraeO3bT1sAHaWF03SWzSdIDXfVUsyRkhvuWF9EzqrD6
0QKqitFXVq81vXopazdcBoipAjNLn+qCWmhbUNtUjXLwzjlJ2MKC2zTqxWaIQyrh3WPcTjcXieq+
f1Nr9HwLbnA5voSzAX8iXgylupCjuiXaw0pncJJjzmOgqGe1qr2iDl9UhyikH26GOl7HWGzbMkHa
at8X9UrO4WnUMg4368JqYVAQ6sl5t0tPLlekvP8a233UjMeevkYaqxe5NRkmgVEgNY72yYNS455L
T0BeFYktznIjLvX+mvKyrAwotBMSaFsy0xBN/6Ql1tYsptcp4wCo26MmgYWZtt7WJVFQ0V3VY1TZ
6hK7IHBuM8NSuUK64y1tuyfDGi/yhm7t30P//+27/6jvrpkqAcJ/33enJt/Iv2UZ/ant/nW9b213
x/lFo2amIftHxY7+OjHJt7a7q/1iEWve++e/d9wN8xfmeMO2LUDTktNg/6fjbqi/0J+3iV90gfIR
Cf//pOuu63+pZsHsJhDiyMCqQT58H/RGdoSXedkku7THZdgd2k/ysnez1l2IfPT3IPCWeEbOsufq
bLEFoL8AmshsQ5wHdB2CDKIenj1dkB1rD647P7h+W+wspXxJxwLJWK37MmaoDiOPUeyTDDmSAQJL
j2XJsZnKh9SOETyHDMiUGQPcR80VUNNkg4LCcPlsxM/qhEGRruM7MzbOUq3tdDNAe/Ba442baF5D
rzqIIUsPJvIR6NWqZfMpq4LBG7sKnaO4M5ZypO5e4RGHi9YRj1Y+QkSEp700Avr4/pyuBwT3thlw
0LEDQErNA1EPJ4JSqRXuQ5z0I5XVPIe+Kx00/fScSIPI0Wy6BVF/s4nGqGTeVycaxsGrUmuYQGat
8dS2WLchkPNbaEDDcos+PNt+EC1b6DJLXAGmY2zPw6ruCVKyKNsJ+MwR4NVSX9GkVlYI/hseTQJ1
m4wNg0Zkc3BVg1476CsqHIkXTWgFAFEiCoPxQ5Z8mpq03hZJuaEXgdl0OD86FpQQPU6SR0f9TIK2
68O8/4KQ3GJu/N8GATKB8ve4UDS/I0qpcAgZliirz8jUN7ZHEV6Kceu3nLrCUtemJw1n1Y3b1GyI
zn+lAO4tfImiMvuDMwwEnTYnlDI7lZQxKXZzNS3MWUmPrlYx6rJh2AzGCjmRFyMsFvelcXM8kyq5
hzG6IoBwcHxBCw3xOU9lg3FGNRUcJxRkP2qWk4unq1Eq7naipw8vqd7ACVKYKrQ9VenwYDsgLoc2
Ipww4wMBd3xQQ7xk7g9NGCXfvbx/el/u/unfvbx/4ItY3YymON5fKZZl0kUe0d+Puw5Q/Z/3cd9e
ef/k/nTOhLuuAut6X/n+cD8MIZl8TN8f0RjO9n8cxX2J+zapMIE/bCtj+cd7fyz3x27v791fisRA
4kCNmDrld/7jg/vLIA6AXd+ffnd8X5cESmDC+POCAM+q7xb87ul9wftuZvSYUQcqqRVmxSJ0CvV4
f2g0HT+G2WkX1jCpxyFAsBblcnQAp6Tdm66ZrDGce8oJVJI++e6BIDihspDynoI2b5AKmlXyPZJM
DTMRKs7Db/d17u92zjyBrKBM0gdibw6U6LCnWlW6NHkjWGq2CCSGSnWKxiJfhS6XkqZmytFvBwXG
Ks+MMHOwOQCw18q2VWqP4EOGeVeTgK+A5XjwADJP1bYW2hdHFwDTUZEPrhnpR+QNAhDuS8DVH00w
yZv753qrW1u76Y8+UBFgPfCWgFQF674cxDEILHG8P2tTIp8G9A35p9sYnGD6kcdZj00kcpV+4av8
hn+8Z4cg7Dq1xnSWJabafyVWopqeGNtoGKxDiUPxIRxwu9HCpFgL+bvjHGMAqSyd+hiCAnTjtR/X
vlc25ryYKbwf70vdH2DSogctV0KfIkaiMnnWLaNg8ExfBr/KNkYGB913p3w/290WYJl5aKgANZNa
QT8DmqwFksSZvwK9TTyjogCdq1p5yuzklpetBZ5iyNYN8qQeDVh9pXbqgPhsMcIotcfjFIfOhrL5
U5ZP47GQD2OsN16pYfBpyiV0yBn9bBzwh8z2gxmew0s0CGup+K3mqX1h7saogPGbh0cIvSH6o7Gx
b5BMUSFrrFJDWTqNUXl4c7gr2tAQ6qOkOBm4gRlqepyRYRuAltaNWa+HXEGXc9Lmo+rX85EMN9kR
z8Nq5q37+zM1BNI9JyZt471YXvn3Z58rgcG0UxyndDcoTriO0Afl5+AU5FTXWsQ59IdcqP2ubDNr
IZ1vtAjJmb6v06PvciTBrMRbVJ5zs33s4c4kjBvHaZw12b7dQnKzsO11kaHPS0RUDSUwN6Vh3u4X
FuLuEOzCFOKl46enShTZaQbd6zViqtf3l0JpmvUExYZOP6XF1oVGNECpQO6sWeCFKbt4wYcUGF0N
ZQB+leMvi6TvvQTOCMIPZbrrEkSyRgU2E4pX2oNtZpvCQFQoUvJ0iyX9g26FGvgpJ9+PZozJW4jc
Dt1unKWEfJM0ETOCeujXM9H5qmqNADqzXGZo2mJ/f/b1zT9e31eEQxN+W/Ld4veXOqdnTWT9cN81
/R4b9mZkLe4f/rHCd5v++jTP0l8bXw/XxR9Hct/fffdzlnF49eCXi8CKKoQM/nMQ3y1f53Qv9CAP
sIfWANEqVVPv7w+Owk37x8tEj+v9u/fun3a9COGx4HrrbHRF0xe1r1rrPLDPBlUW2GKQ3fyYG876
XOXB5xbm+FLFAsma7U/aiCdZF8cIafRRuonnZ6oIq5HfdZeOFjeQAMEsKK4DeBIbkA39FgkEe1mO
Fmug26O0Il2Nc1SumzSddog6fyTj3mFvB5Jwpq6poT8QasHCtMsrijDbMJ+urTbgLzAA/w2AdihI
WHeJoDZsRGj34JRl9JmnBNawslAJWwiniBgl5niXpebRjPx2S927sX3qLuAb4mYgSHMq1PejpSp6
a9m0bL6wTM8ifVyZgf485HGxVMLYBtu1ymqEw22d1LtqmyecEZGm+xj2HaqwltVu4UdOy0FU4woB
unNc1NjphMMizJRPWQlAsotMdxGMzrYKE33ZmFqGc/UcLZ0+whQ1Y6plIPRU1QqWWqH1nPadUjuI
XPQN7l48Llx7jhZm4e+SFqqXCnNs5VfjDshGsNCByC31ysIgOYjhbzvGLjT7yROqOq60qoEmOFcp
GE4kOCt3rCDIDB9TjQjMT81xkRj2B4XzUEdNvPXt/8feeS23jmVb9otwA968wpGgEUl56QUhHenA
e4+vvwPK7M7srLpd0e8dFcGilDoUBQIbe60155jUf0UWkTmo/TR1Yg7ClH/UYxcQdL0boKjZmfKV
gGjyC/FBJ+sApkx9XgRF3OGGeNWjLnShKI/oZGhsLJZ1CPOiDeo2y91EECzw3tljLRvkCqxp7fer
/h6tY3SMRaJjJ05P9mL6dUHycyqz9r18NoZcd9e83k2QZZ1CHF47AnlcazY+J0OkSzeDBMImtKs3
UY7VrbY5lZMrTwKbijnaGWLW8NfX77K41fEkAk3X2oCbHjIrhW6J33HK9iMuSidPNdUx+5d1DXEl
WqiUusYFKe1gN9cDa0UzpM3KuQUeaItHCfbbued07BNrgzpgKVjRFFF7wHjGAELfrn2KOz+20Cv0
WPzUVopswDzHJebHS2Z+YeJ2YoXPGlzvUvQnK9VPYj3E51LMEZByBKmyHfJdGKMkaGeUduMWjYFK
fwrbhPI+r8ty05XObmNgFOAJXdFE3I97orI17MY4UsRLK4wPxXAwxgSVPzc4Ghfo/7TQ4pMCDQp0
7cmKBfwUJGFC9iIHKlTyXYImH40EbgbN3JJDCqS4LDpuFs2nbDLQk+kWhmH+3zLpqERPUmM8q2nL
JYVKeWxFZQ97Yh8PenIwKgEotXGOlrJxLfHQyn3uEYl8MWjVM7zdd6UWwVZQETtH6bAflGkvZd6g
IE8Sc9V0FXFPTBXtF61/2rQXs47FYs4zTAK6jH9vuGuUbWbSs6xouAHwIQCyg/4iuMuiGQjCrKe5
Y0iddb071jmgmbbJdpDfaV9BLCyhxtCA00qF5IuCGrCLIvWYZhedFglmkth0ErFcnboUnFklLaLd
BChW9BoOuRhgLH+dmqrxzInUlMQwT8yi3kwQ6hrGba8H3UzDt5f3+mwJH3Pc5n6JSSNEOOQWOHkh
LpPbpjVF4hVgzwvGd8j4smcN/K0nx/S95DoWHLDEqj8sxIEoqbCz8jbxRTGuXbqUsleG3Xnb4uTR
5Ohanu9KBg+YcTodMVnsVFGEuVhcYAXWArkUbhKy7GfC6NONFtx+iu5DfHDHasBJkhucj4JuOuOC
z1qXDNBPkXkFmAS6A/7PjHYSMZYumBZTP0o54sjYSFnIgEW28sy2CExqrcDEAESOyD4xitZdoqi0
1azhbx/SizT2OUU4h1YmGrXLC38x8BYJfBqpNkUO3vWvSDul/aepVLmtzjpdxmR+p2LFHDRKqVOu
rFVmXEnb1i4k+8jCMRNWnMHKeG6NFH9S0bmCqvOqHRZ/wOqgzPUx6C08+xMjhHg13sqxBUuKEIp0
CFY8DCbVoW/SV6lse2JP84PJ/mmNmoz9twozSu2hYxZQ1SxT8bTWNPxRUL8iYojXMHzoOOh2dC30
MjyGS2TaOId/x7QwbLlPBnyoRD/G+oGVasKi9qa0bdDmMWU6sy1ZaOnOSx4FcszS3Ly1JMHZat//
rhNMNAUHGq3tKLv0qLke5ekMNhMAWZ48tkZPZVEUV2UEd5aIxa9Q4g5oKajU2hJAk7YZ/EpGjKij
jVS7RZYASZW5Sw6TYhkHt7Ik1G5Li76tw4gtQW/iLGCDXlxE0ksIvjtH4n00DWfRnUF+gwXFG9X2
xzJnORHVN9hcz5PGx6BLKS3ZxE1zcjRXZj6lPtGuLu9rKs9GAyBQQn13a4BmEWj7FC+Ig0IiRfqn
v6vF0DvVaAGuJKjNin/JaUUyizr1jtUkx9AANg6YPHHHCtPDxtbWr103OoPAUKlNTcNWF6n2Caqp
FPRz+kNpires5PITYozSWdl95WW0n5Jc3fWz9ktfwbOpAvCEcT90kXU/N8hEV6ohfdZ2SiPta218
bZHze+ZyndBVBAiCPsqB00vItlyMOGKLvDoVc1W5Vn0O+2gvclu4a518T436pm8DXRYRdNB1mHlr
yo+H4ZFsiIwETZkPUTD2lolUhhtj6erjhnrVKoSwWNgrHRtYlcZvRqJ9KCWwLKJ2qoOslI8MvCGe
PNXF+gVuOPMydRn8QTdfUdlLe3AU+1BeL1XF5xpHkhNRNjiJNr/3ZZHZhbmke4QHfTzfJ3C7pKj8
pZer26Y7s4FdXAv42Mr3vhEyV+sF1sSxgpHc3o1mmgTk0K5ukeGUa9RlvRuxMm84uXds0EEpZvfL
VL4LWp3uN9/BMi7trl9akuej6MlMi8X52XLJmVnYassNWkqpTgFTkqinWY0P9vZgNNEOVaBfTtpZ
sUYRKiW8ekvDaajr0HmixLeykPVDbB2EtonXdusLEpraHnVKICg/Tt6TGAFxwO6Q2RxHI9sngIUd
FTen3aCj2M0j6L+uDa9WPl+W6bcGP8efC6F0pj5TfROWuVcU8cswRKqrtupDicFmiVtlZ8aU8Ck+
8rxSmCkeNOjEwXuWrSFih5bD3Koae9CjPE/lcYZRidmzebUMbqqFZnwLffUNnJ79FxFsdh0n0I+6
KvXiLRydCOEK8eNlKWh1CDhP9Uql+iQxLVDNQMU/uzcj5BqhCdCcDW9/am9pt4pukqTYLvAiXQfi
L3oATLbRmItL6JN+bOr4aa+I1Xut46/NFYwz6TUBm+OJhQUpod1KdkPbMYzZguhy4hO6PmR/He5l
Q41I3lDcrB6drmghqAzqb7kQR3uGYsvCtsyAG5LRsVKxO7GvqzLpcyNmDuGcMfpv8drDuMRaYU3+
Jh1fz0Ok2A1X/2HDFYS4NAG7M8IYjJcstNhdywXI6rVjP62cpJzsUFOD6722s1cWUwKeUDmLQvSE
EQiwBmGhdmvlsWsAJxW05aEfu4Q7LZgDzWrfaIbrgU5mLaO5TP410JlxSQJJgl6Rn1E5H9t1sVyp
VUxHEy+5pOJOlEruunAvGIOGBM2d+6je5nWLYwgtG2tQC55SNyfG7vshDQmWWcFZzXpkT9UywL8B
cTA211GO70VLLVwzlbldzf2jGEE9KMeD2q2D082rhz2Toy8LmmOgk3Zhd1C8zLi1BaAmtEpfNoWj
1E/bR0GFE2r6ndHRCZzqdMsvIgw+hyEdaVes4ket6M9wNgjvXAZgwQlw7pDUWVX29d58WWaC5ueq
e66t6R71znOjDOx4mc+5pZDd59JAykq9aF6OBwPxXfyeo0Z3EESNbpY2u0q3QlobO/xg90kamvta
iM+i2RjHdUh1167VIsXzvFsy2RcV5H2DIU/Ajahj9FYLGmlM7/DB3uVoBL1ttWCISjWnEMDR0eWP
faBor1bUpE44AWesFcgXJQbYMc4UttKR6SF0+qp1wThSBIHUovlft+ySV61yijpoZ17OiLdMXUYH
RVjrCEOs55He9Yse9/VhVog4G7j90Fr/UvKHockWWvKRuevN7D6R68RbWsP0Cm4Obh19F/UwnZoI
bxoihCGtZ1c0kCGYWwha2OaJN0llyadYFjhOkv0MlEXQUyjwoEt3Sr836ZN7VD2EdrAnVgsM1I1u
9ciUqn3Y0VzQWTpChFnOGMsjW5dLZKhnDLCjz5msBeGM2jsdr6hUTSdchNTJ4WobVgSrUiR8M+uC
KsLIvMIXI7hrSov9GjOXrmIQ8mpYcGuFMpfrBiBsFZtz10pU0DLCd5UWaWQS2UZZGag91idxzFEJ
Gy4reWIr5YC+wGC7oa7WoSFTF0Aza/DIvdCzyGtyGgu/4FD1j2nXyYcupugpoF8cAR0FG5oL57JA
XbhBqsG2NEv6iEe05Bbe389GEnnROE022F56cRL8Zd7rCAQXcCi398E4jAiKfSNZ2ARD0LBzTihJ
qfcEmmLXsrTFMxKVfNKJuJyWXHVnYbw+WisB99wtmzwXbVPSvg2mycd6it6SdG/2GabmWE19IILv
fV6xfpDfDC9vtckv/Vgi+L9mPrAPNqb90C53gKBpwnSQpJYq5Y6VE2+KGk0MFdAs67RH9/DYhrBP
kZ/lhLeIsq+x9JP1+RaR1nMMS/M5CtuBY1zSrbGgoSgDxbNYyocMNwwm6fhWY/tg/8bwSBSJ62ze
FVrWUgf7umlsiNkIZBNh4SN6zZaYarYVPluaFJI4K6dOalB5r45RR75ZNMY9zMyMq0U79OVc0wZc
tlRf9RsO0vPS9dB04zljnCQneEanD1JAChKM0ue1uYvSPjq3cVldkzwjdpa9uVe2zwTv2txPaOQY
Qo5XkZi7XOT+QTS5nRWp6TarGO7GqXgE6jl4c8+2VBbLFwxLJ9Qgsrdm6xel4KoRU1QyNKqJrcJj
BaROSrnPo/FlC92L9CDmGWqDpd/UJv2dzSA0ixGzz2R4hs7IQyIB3eWqTCm4Rk/5wNlU7IQGAJKe
UJCuit466pI85lRmAXRElCTyoURzRjjQuUVSsmP+R4i5SK2aPNM0KnyGk890RStbRY7Rbxcp/UhQ
tTmOnFw9TH2UAGeys891bLdTTU1siVQKu1JCy0/ynBhogRhBgtVnYd0DKRvsXjAW3+o5My1GqjvR
AAORqs+THmmcoR1VWbz+Xiel83qMuWGDHbT5BYl3p8TTA6IABGnzl7YiXYsX4dCazWs4R4NXEmlP
DJm1Rctbv4vBmP260d5XJZdQ80Io7nKCQ5iyXDgteo8JPk5jBVhUUoDX77a7o7kIV5HBrG2RYt5F
p9asH5URPnBCfrs91CT7dFjRRPVxymdOrw6wEC4zEl0zhpBqudiF5AG0pgZePyW1kry5aY8xVmh2
bJSKUQs3MBRLL1f1FP7zgKQCQdc0VWA3xJDr2iI8ZIpiusf5a6sotRfXEkhtSd2Mp3Rt6bEITlNa
1r6A6mVDojhExhIorcHWWnTTSP3SBOMRufWFxEyNCIT5oyQuy5YWE7IOkvy07860J10h6vK9UDyM
3WfaxNOxUZT3YnMAzsxeAUfj0BY7coLnL/aYKZZjpo3aMB5XswJc29IFrC2K8skbIeJmmkbRluD4
i+iC2X2OyYup6Pc6rrbx41yD3Ks0XUfnpbzKFoPnWBUWN24RZ0ms2DVA+DtLqaQ9JL14l4vKVxYN
pS+1+VefMQKPmyF0DU1nyDiEDK7YXtoGi6c9C6R55SxortAL9CUjUofXqvCzjXuELyKoMCsK0gSC
yIx2XED2j2/MypMkEOKSCBY12Wd5wqnRLE9L36FAkqXcX1oz6BOUeeqYulahMoOqzGYXD7xj4k81
SPFSclKFMxhNpiptcVHTDhkOzUNS3KudQev4oIx0XzrlpQonzZtLjfmD3t4lbF+1nPH4ABK9F6ar
kEgGUZ/sSMo+u1lDyj1zajelSY+WpRCwwSL5VxXg2ZVkXVFFv2E3AS8YV/44VtZJ0THXWQuA/608
Ss3ZLkWso9K4K8Tyg8rqvIqBvArmhaypuxkwPW1B4R1VTXse6RSAzIIVpeTdWdDBdM8WEq5F00e/
itHSaeXdCIR2qdHVT4Hccd/EmAyIluTB0VJ/JTpRbHH1oOTXaViwYoYC+9kw6j2Yj4YnlCrgF21B
qUeXQRDuTWU/dRseVepyNoGFSxOIvrl4NemW7krBKjmhJjb1uXJOVP3RMNqdZvY4CJa8detxNZwm
ycX9ENMbmE9EkHXOCIrQVWrpVprLUUvzxa5nYwySfD7LJjiXGkSQqyWVI4qw2YSRLfqceEpS3tZM
/mA2JdtGIFcLQtuWBETSvehCT2RaJuJnG1vRPWvzb/LYaKJYDPrTVB59AGqZ10qIp4z8mhQkgUp4
wfuoPJVDhDNeKHBwZO0eWPaVyX/HFAfYTJqCAxEBpPgLQdrB2GRci4BexHl8iRsO2tpnHOBsMNFn
zjqd9PiZnYiCsxfBBSLUuMmTYO1oqS7Ce4gKMezU8dVY9J0gjtM16dQcPkkv4DGsFmce8eiGrTHs
KmyGh0mIaCOM0bDjLk77s5s/YAcQA2HtezEeOT869A5qHjm6fNIUsKjRUj1h1yd3T2jKw9Al5QGL
FYPHv77+edZu//mv7/38E5zDkIl+/s3P1z/P/vEzCVNsB3eeyKXAK5QgsFdCDdLcF0z54W8v88dv
/bcviWAdZ9XSye4fP/Tze7gbMoT+65f/8S+NtDz21ZSyS5uoKUMAL5kZseHd/sS/3t8fr1P20kkE
fOX/7WXbdjhSMyW7f77yz9d//ODPX9KZ2kc8haP389IxrScOxf/+LX/9qp8D9/NlXJSxY5Th4vx8
+dcRhSJb7hJFOibkUIWjRrPBoleZpPV7LreCG4t65SKuaWnejfiFc4HKZeSOOcsylWTGTVeWJBd3
/d5kz3y7g0QiuuYsWwFJdztdVOHX9nTClnV4IobYTnvZVaXoFyU/SMEqJbuADb6X6igIkyK3J4vx
vYzaPgSfPC8du/myfLKGZr8o6FlIwM3HzzHHJqCtRe9oQ3aHk4ORyWJkpKEZ+PCik4Q1aWzSX9sI
o12gC6RDfa6V9SPrSOIYGu00yerOQktis8UwNF8ohTulmFnvVwSISgrMtBuJVKRBYZOGfhWJSndS
A4UAjifOerCN5lobDhdsuVoXPWKJLCFSrZV2bFLr0DYx2EpF7Z1E35EvlwJFjM9zso4OabIMugv5
CBH5c205vBUjLqU2vEgE6Wgp3VNfyhuziXGNwUlrK/kccGPbC7W5o5Em2bG+fCj08pZJeEWnIzjI
D09Ic7Y4L+peU8wdLWkh45EmE8eKr3XLG7IcKgc0+2YXIfBKfXXuQI9NeEhFtX4ucv2rmhSMyc3y
NQG1pEBUWbix08MK5B4oDYA4x/U1juTHKmd7W7OSueNYg1h4GUS6oPMa27rk4ZBLnFZIsERlQ4gL
MrVss2WAnpL2gO7I3DVizetlxzBMJLdd6AyoSgkBomc1HXPKjYG8zwDsClYVYXht4HHY+BoeCc/Y
C3qdOgx73tZcxmNcAEsS28/FjYb8c+Gm5glIPPy+FGwp0aeT0cpuomoPDS3OZiZkA6F6bxdreccy
Rqwi4gUNy7qTggwkotQ6kFx/q7tQY0ZGmNLc6c+b12omaQdfct74/eLzXxkzYdEmlqG69Kv13K31
Qcv6j2JOruvC1FKNhzdoGbqnkfOLlscw/B/Nk14b3X/waMmbfeHv/kPGRVgPFBUnIFulf0k3iEPi
f5OB5tSyMHQpRsE6GBmThUTKr7mIuiMhaFAD2OAJRSkzn4lD34zoChdDhQVPCbpW3jFDgVIVRQM5
HoJ1U2fCl2OjuGScCJXRPbAURP/hjf+Ls3l74/ByZUarmqLT9/8/rV5rUrb6Qo82YBCcBYIOhqak
nYf3icnZkPa0BlOTmX4eXzTokYdFsar/9B7+zcGj/6GTHoYUEjvlP95DQoqaPsdFEiDWWC51LgeZ
lMYBOz/JsfC/7at8Mv2Q6kBo2DIM4kG/rHFZv/1NQnr949P6O5jvXxydHAukoqql4naGuqT/w9GZ
VcuitpkRBUMdLmQItWowEHDQiSyCU5e+jmtU4RfRHyUzas5mJs14Iom3qdWgDjvhTOpSc2JDb7el
ORElpAEDKWBXxDiXPBX8G5M9RTqHRnQMyRsx+6k71wKRDbXBPBzbT+OWeVh5VSJ96OY47ueq2WVW
ZZx+HpLtWZ+vr//3P/vfnLuGbCkqiHTJFDH8bR/P39x+g9ibcT/GEUks8hayU1deamULiRKGXxNo
FW9ZKWMzUVuOK6iUOoB6y3w/X9m2zydAveO+EDdrBfliQajGiT2SXEVMajjucgje+0GeHoawUv5w
p/9/efR/kEdL6JmxOf3P8ujg6yOu/i6M/vNf/CmMliTpv3AF8j8JR4Ouq3jy/hRGg/L8L1lRJA0u
JeZlPM//i0dmbepoC+o0WRWIoCXE1H/xyCyg6awiCrLmTXT3/6KOBi3wj/VA3F4ClQdjVpInJOWf
jtdMAlelGViipCUdoSRWDAsTrkp5JfiGpYh+TB7L/eHnAVj86BMYc09HtDvkoNBl7+fpz0PaKYbd
pXQO2W+0h5+HVYgBgWwPP19W88ZGYWfg55OcEHcuNIefh4HMvUOiyH9++cf3hLIAXtseyyxiHAup
ujkk28PPM7mDCcIwx6wdxr2Ng0aICXBqILr5eRo22wU2GoajErLa6NAqBdoqTdTmR0TnCGjia6iC
2GYhuZutKdnh3+bGDVvV6Yyal1GtpD7oVjT5vYntmQZFOeOql6wi9ZWe1jm0CNGuLSPoluzTKimo
87IZYbrBUVk2rIowAm5r5O6K9HHA8VdiFyQRiXFtU98vERBLweA9RalJWWAFhqzbSSNWgYLUy846
LSEswqSLvFrsE3+edm3HUxkO4UEhXyMDFL7/eZ8CxPTDz7MkqYwgxDyXR+vh50Famxj5X3KZRzK0
knbZR2lYHDK8b9kcEX0X0kqWRy+vKVOZXJj9Bzy2Y0zLFtIBtVxNqmg41UGE5pzjMwdqpD4URdIg
gin+VqhIk6I6ArZ1dnAI4f56iDb1219fLtvW3S2n9DbDNMBSJSOc3x7Ekp7ZzzNjDf/8HmB2fZ+D
SrCkojz8vPOfB2P78ud7AuhqCFKbpgGn4R/FVJ/SS4gypGb7/AGCtwRiFRU+c5PUaW6MeEhbNG0Q
Q9rDJi74akUMgfZiMVWlBeH3oz0KvuRims/9cEdeGP1+4lk/eiBLwkMjl/Yw3PPMotuqOMUzfme6
lp1OpXjpaaxN1JL6EShlJpHkYZev2W/JJVf8pTrHiZdqHqIPPAlj7IJfomV2UeYHtf6qNJ+w3Har
6EECLJTeqDj6QzzakwN0fHI6EYKVLTsS0t9g/RSf4hq7JIngdnIv0tRCbEsiMFp746iLhBY6iOxo
Lgmtu6I8RqDLjpOzsPT07/RKey5sbBmBu0qn2p6B8T2UD0rq68/64EIh5bA1K30FZyVwbmZjecAI
mzJ1WHErWvsGnF+G4cBGNNAYThvd1dZn/cW2mcN3GR+Tm/4s0AKMvP6E2nOkUW4bbtShBt+pDR1q
L5PPC5MG1U6O1a3OnO6e79dvyC28jyxgKn0U7orZUVW7fhsqT0HlhCp5tMk7kBfoUo6I/g0dta0e
Oh1r9m5JrnXnbKzbbyYKU/sLEKlhAQS39SwAzbH+Ek0n6+/ZB3N0e2j8ul1YjvgBz9WChUh0090c
71oVzTfcuAPuUdx685FW25PyQvS0xDCDOo6IqMjtbqgdYJbWD+FhDcYW+jbh0EhJfZ1r8x78PrA/
es9JTnuR3BMvf9BPiFj6l/LTeCqfLS+/pJPNpN9g8te+WVhV9wtyRT5FSqtwVzHyMFyTFWn8BSTf
yp4IADhjExOvS+MWWA8t13xEs/1KCcsfw2mrfqjf82MCOfeI6CPoAyZQY+IJMogxN/+Chx5xOYS7
9BcpenSnk9SFoKiwUuzV5+yILZSN73DLqofx1DzPV/ndLPbtK+P2iZ4wxdbJrO/4UIffen5QmQWA
M4RZV3pa7svU/lBojSPKBFN3ovf26CUB/fvqUU9oDjuESpskKEGJ9iSvv6mxu/62DrmDhFf24Q4Y
Dtbr39av+JFst2/1izn3R/Jl3Vh3FthkD5GHw1uTqWeeKI2oXuXJFatjfe2U3Yyk4CV088axDsxr
psIBK6BeoPkE4wU6PGa9aZuj2N2H/FGw88v3JudD4TOEi79wmk+tXbtfCE0VdzzXs6e/qATVOg2T
orPl6p5cuB1BwS5ym/AVWUTq5eepdhh2NcfebR+bcw+UExMARTpRZr/L1V+exdUre0/pXzvljbUj
XMgEwhD4xYg2N+5JROJJexLTgM4ZfecDSiNuPTkvN1PuAk57kyjB9+lXH+10B2FFtq/uJTSFndd9
rI+pL31W3yTUgGGEA6z7EwUtSxTSstflCal9xBzNnnZkWgWTP/P3j472lLzBBwQDjYbNnt7H1F+D
+pr2e4nM3nDHZxkzIg9pMwT1I9nJIUX4Pr8Kv5pm+3wnAUrcgWuvfJwRFXIlkgMb2fNpeA7XYG5d
EZzuRMntm/wduAMASKMYno8aCOVsX3KjY92RDvkjUrQR8pvgRR80dNjGAhOK0VL0OzHdZ6Gn37i8
b8U5/YyZw/yK7vvwoF0MOvir8s2s06ctH9MOn1+r8Sltzpm0sx6Exp0FMphsFM1onxbhZAjvHewz
afar7tT+kh761/DMIGHzdMEojNzoeYK+XOEMgf2NtQhVuupXBKpJzyTqiOKtmy+G+DtmJpu7TDhY
PMiJJ0qRpLci/0boRDtAkWz5Nr/S2TWJVGUi/rA+hOO73H0zY4R14DQLaBf6HjY5Vznq8pSBiV5c
eQ01smBNegSwslhg1ecxgmUYIXMkJ4lPxs3D93h8UUf85YeQgcFvlM9BjhzCDxHczsgMbIalvn6I
f0WLI9mPgqfeovw1U88yIBUQD856ngInfG0PBaJnbn1HsfFzhLrlfo5+jfopzZ2sCErooIMPtFpm
tCv6cuWBQa6I+0zQBACKJKeSksvpFhczF8FDGXqAC29WGgL8o8yT7KemDOaKrAN61Gp3MzLGBPUx
e7MOyiG914/LXr1TLuslfDIPnNEI5I7Cq9F7DUtMJq02A81X3gIsefKsEUvHkl8qdzV5t3nqSfQY
k7tSfpAtl7JOKp3wPvemR6YAruJTLqOuLf2k9srkOenviFSZ1POC5e5II9x/poXEJ6h9SfEvNfZD
eT8LtgLtkgYG4est2y9UCCiR1+So38NES7pjyMjss49gRdN0R64g7BGsQidL012DBwmICVzp9HGt
/EE7IzwfVdfMzyij+XlwPVF+I90HgjsGe5pv9T0L0dP2UljKL2h6THa3thXU3xVRYE8CES87SSdH
FKWrw6cU0uT+TrIbYg6egs/FltYzEZCPcucQPYnvOaNZjSy98ZjNpsrRyp4ZJ8uyA/cpkuzkl/pS
n623wrTLG99FGBUe4+Ms3JnsNBzzpald3tK9fGS+BM1nZ36qL5UrnvJ7YjWXbTntfwtQd+8iK9B9
ZFWQPXc4Jnc4NN77m7Abb6sXXcmgHYLuMh2Vt2Z/Q5ZSfrfv812/eual5jVWLz5iRN/R/YsHcmHO
GO5exX0SPrYMEiTHPHKM0PgtdL7A3j8gtmM4KrNdtagVgpIOfvasXBvIMZEzID3FJwfhdSd+Wm/i
y9C9jJgMn8bMHW+Fj3ynewAUhb3pu92xZ9eW3aDvwD/mB0zJWCZu6jG/LS/TS/vE8eeXJcOxvgmA
ZO+4cYyz5wBNfpwedRSnx6VGWef3OCTzu/JgPEtP63c8M/HYF+V5fWoPlAFT7eKhF2Uv+jVc6w/V
b7cZBSh1ziFXZJYR2sjB4vshiB5QVHxx4rQ76UnsX5CQas+SsgPELmIo25QWL+b6gD1V5J3AUrKl
55wXq2HM79vxfiJCstppjtIcDcWXLCfLSKmxT63DSYpCaiFjvXxPbz3sT+Rqg5eDa/UrggFQnOje
MO700WYQj10JRKLykaMeJ/fzw+uaS/XFfZqx71L4yjMZAPGu+lo9YdffDX0wWo4cPlFVNZf+SfxE
bmi9Ejoo+kxsJbaes8NQskYmtvrFxO72Ot639618luBxAjyA8BFkbwgPmIeax+aKCH7AMPgAwErZ
0aybLvyChVl/7liwu67oU/rZ63SPofdo3MmiCyliMO3uskIUYaOue4gOy3u1D9CDljl+QJcTPn3H
vRPeZZfwhXc0LBMXMzray1ghCHVRZFE2Wb81tufCgb+lVm8ZgJHkwag/52I/fDWlX02veYtJwR2C
BcfNQZMuU8AxRzainqYVykfZb56emMBuu1VAc1CWmQfgvOZBQd51qIcgrSTz8PNgxKV1IKCX0rJ9
R+Q+4oG0hsM6DH8++/nez0Ok8l8tUWWHQQPZzvuqO9YkTSt9mLptJyPaULKG3T7l8iFOaiq+7dkk
zX8+KwSB95Vu/yVXu3SX5SNUUzERvZ8fnNEbwoD6n/41+Bx4EjrM3h5aamoidxVewZaTM0+KlK11
VQ3dlzpz2H6hbFIeJwqH2kq6XSEtB9gc/V5dF4bvJSyJsuG2//NUqanzl7wgVPeqs9zCEa9eiCP5
TuRjxuV/pkTrWB6dJHJ6BpRkmEVIct3EYOBl47UQuJLRbZMn8G0GBH3tFTUYjYNJrOOnLtkmUZnM
WWwBLCwzGlt807hTOLJxqmS/S10T5OcBLpNoEzjNJMDSd7woLvDhDDjPkR/0B+W8SH6VHgXT1wy0
MbaMBee7fFmuhAizF7UK5sA2+88XbDPhKXbINXuT3yiQAAftiruUlC5bcDDm2NYNrwVs7rfh3LxT
dUK+xlUcIyfZRLBAOqAh2eNLk7r6GwDsq/SuP/SfjPCj7405jeH8jZn35MuZy2e/NBg7PBk19/f4
lV4pUuv8nhB2V7sB66BJmMX3Gvw5e/4s/TJg4wEWuz71J3Vhl+R0wNkctDz75Tv2pXeUS9ObcVNd
nUOHVPwu/WJTTKU36U741n1X703kCJty0YmNHTFWqdt8s7kk+PotovcxbsWU/Nw+4IUmZAQjQMXq
elLIHfWHW7fjE8GW1pwLD/Ne7sY+HzeErOW6MBDaa7f/Juo8lhtHmi38RIiAN1tYWlEURVHSBiE3
8N7j6e+H/hd3M9HDltgkUKjKPHlMfyDWCGHk04KvTOqVho2OBLKH+AuJfIDFjWnOpU93M+m5GOmy
5blWBU3b55d4q/Wlcbv30CcNHj+bXiaLC0sMpl2LPfnRiVXJsKT8ThltwKZ4MF1HhTk+BO8H6Q/7
WHIKX8ltdrK9vl9FOzuHfrt4nZ8clF2LoouuPiDzhVvwy7s2irMuDm5GRwvdxTcUJOHWx5D1nGzH
Cy/CS4PcCNcpfK0531/on5UjOIrETIGeML1EKvb3jO3cinmfyX3tYFq8iMzj4XLARP6td/mjDenw
qalIGYOF6ucc5PeK9GpXPcBr8KJriUKxoYZvXhjS1zBoMkAYm5cIi1KwE8Su2GHmvZdhcOyGe3ph
WgOR5iAdzTnIL9Un4eSNjVJ2+cVr78oUFSZ5dO9JpZkc7gt60e+5Q8llx49lorXUE0/+hZFf01EJ
Dh0+36MlxpiS+ibv29384G40geXXlxBA6EOGPnuvJa9gkMmskSJwl3yqtW/RCMDcG7Yo+L30QnF+
rQuPaRy3HTo+NFIk7+EugwuhIUTGTBG8y+5xoF3wLHyBjLIdnIUDYCZI12FwwlsFX+DLONMOFCYW
3o4inLWW6YVt/VD80Z7qAZA5YBlUC4LosBGgQ2n+IQZgBIlDQ/afSd7siT5SjJzpcz2F41cM9VR1
GHOWHR8i0BsHYjjNEPZTw5f2XezIylm38LkD2Ighe2F0K/NX7eGLb/O+viTATDNFzA5GWYwqK3JK
hjo84+Bgj/IDmUC0BkPm1qK7Nt78LeGMf1zUf3hL53Sf2yr6NP9AEVQAGBZGlkFVdgCAuOHDFVRA
eKf51r5ZJPE7kQkzxKVPZXW17265FjkG2D4M/vR9+GOLiz9ggKBcqXJqtSN2bE8ChAzBHR+1vMPt
TYBQbwNO7PUrkT+gXOnz9AkHGChDZ8BCCaY9yIQnYrRsPPEvJ77gc6n9gYs2neF+MfQkYkxPHPO/
DvwrhzVpF5/mAQWJCkUO2CfCwekMy9w13O47NH2RpX5WMKt8QwkUpBejt9PBXh/Fp/WyaE9FhjEz
Ikknz6959hqyMz0i5PaQVMmwnDB02mAWtlA9fZpDzl7AoegUCr58EzVSZuyXik2PxgHQAZygAUM9
rQ94IodxF94Wt+d2YkBwBdZyYKtxd9vf7MpDEik3Q+MIPSOyU0wfB78iPliJzw6tuN1d9uheQNJ2
TWcv9+LKnLw519MbqBcnUag9xxalgseR037DGsQ9EBQLghJYmmgv5/qCpPC5smwciSx2pVNHsVDZ
+kHx8eugHeXtrkn9wn1spv1y33aK1Ilv3HkeOeExnHPzmmA9wg67JWN/c2pg3JlC9FbI50E/kx2r
e3aeno1PzMGwaIpc8W9WdwOPXHYUvgfNzcguiHdLfChq3wQJTfzZsCvKCOs5pIpBulJTL+4r4e/f
9ebG4G90HdkEzA9YRE7cBwUUrSN9dhjUlw6hm0QiAraBeHbYBkVItcMZocXYiuYTYn2zHETMTSrH
/OOoNScHD3Ehf9fTIycUuygLK5nOBi6Shd2/Ti/yX89tvvG46boDAw5IHOwuFVxZ9kMNQSUDZdA/
VzIgHWNPyA5JNKIdP2G5Qe+vw+jlsbbLr7ggi4z2FvpE8b58TmeeNDbsLbwRYwECQ6Rznt5F7ZjD
Ady3e8WFCg4H0C2rPR0q10pQ7lQL8D/XHU+tQFJyoAovmxD2RaG/5bNzvdVbN+14LvTqhNKtPiqf
2uyR1ZAXXr2SGEywetBgCF5coLabv4lHe+xjByFFHsxsXXrVYRK3u0Xj3PNaAr0mlx3ktn1ndpbG
A+tkOWLaj8+aV+y075w6BRt3CTXMOa53kfGcMRgmxKSjq+TYzrbCSAiJ8kJm4uSyhyB8WyiYsll+
n1+xTOmQvA3TmWOjbbyEPhmBR+lbT2y/NuLlN1guUCxM+YirG8/d9Cd1N+SV3Uh3+STeORQBBREU
jb/VtYv2VZCSNP7MTVEe6j26RneIkpT/TyMOr0Cbs93BubGjnXWRNuzXxd/+OTp2s4MvS5EFPKO4
aLLwqgBcZLOVu1c8mFi1sCQe0x+1F0zknuEQIU5cfDVy2ov0vYwewOT6PXMpKOeu/SvGE+bbAqPD
XSM3vHZsJBscndEtVvu0dn28ge/6ofjKXjDP/2zIE419mvv2H6A/YI320PzpP6vdwVmS/NhhrFPu
hfkHC+4uiHbmF9uvyrK8c0iuqi/euLAhXEAu7x+1+Jg6PV0cFI/6LHxxpGcHiB0H81y/S3C9/kP0
iivBat77frJTBXOXAMQm4x464SEDCOMldQNW4WFbA5hO8UTP/2kYTNyo9mTccGq3GdzpPnnRW8ET
QIGHUpOdCgdPrFmOsBv0/2J2YLxGeRvNBiOlUiPXh3yhA54S/7HrihDvVke4REdWWX8rf1V0m1iZ
uTMrwa5Py7U3PLTHvEHs6ORbgQOlh5Xhx/SnuMshfW5eoh2r9YcPGTZ+158AS+v6wk0mw3SvUroF
GikutO2f5lvzpHrzMQk2yaWNMFqBgYElszP8x7Fs4U79Kt8pvbRjRlNyyE/SRcP1d3H4W9FRXIpz
+Pp0VTtZ8gkTEyqCQ7YyI5SOkXkiHS5O/H6zFTzR2o3f1jcPp0DM0IPFIv+iouP62d15egsP5YWn
t7vPjwVilR27XL7fz/x1PbW37s6mCDMTBbD8mlAmePJe/Vi/rcfaBcs9i5zik3NJUy/IfOPlh4OG
8j88KZ9h48b60fyhOhFipyyDNt3HLwXlw6t2rQF0bvALYDTnLLeT/ApHK38g9PvL6XsO+SU7z1fx
HYVztc9XG735USUhPmR2QnYubF+7RyVNsb+vPescPWOuEe9mT71USMToatI32Vc8np0TjMud5ZfP
2Ant5pfpXQrMU8uWRLP0RJgBS7e/AIkzqMCkI8gJgpMppDyqC9T80rdGeXJjj+y2fcPOv6XWWcYd
5XuE+nnDnE1MAOnG2PmoJmuvbQJWuFo6yUkLrACYYHrF4YlmmswqQH3FdM3VN0F4B6eajwvOiV5m
BYW5r3LfvA04C2BfCLUNWjNqfhivbm658mV1zB3yC9IyajZW9LYb2nAYKJHlXS55FIi1h3HjoT30
n9PrSJ4SMvv32cEYBWjMtAmBJhehvND1UZi+VIojfRJuuK/udHxHBgKIVGzjTr6cdc6f6pjICwec
D30JrUb3IYK0sulHu4omt3eFr3A3vc//iXy9yhbOzbvQ+8NP/xbKtoVp+xXdItklGU6Eb+ZR/Aa4
Qp+iPuDOS0H8gu9262m9D3RR/aZUSHwq0Hydhkzc9cpBX30UdKghAOLBh6rEQzFE2mtU2x1jvBKi
rSOfesKFoLPPnxpMtRO4z3Jb1pPiGYF5a94jECVGUBTjxoJWkERFp39Rs8+RbwSr5z2ZbprqW7hV
snTA5k8g6T+7DsbXleQTorRD29mUNyThILqX4IA7C9vIbgXh/O0d4z/ljaFHSCBVFGiM2KQdookV
3aHbsSwcVMGNee+GgAAcvC5i2uDckdIdxjwGmXkQcAOioTJHxFK9dNGbgij+1DZs9vccfEzFZcxT
SWPGdXhLlrfnFwnuekilYfMU0MOvL8sFn1Pijnlgns2fqd3xw/QF8JCJ5sjO7No53Q793u/iqzzU
zBafEZQcjciuPdmvDwUPD6UyB0l0xgjYr76GN+27P6VoZws3+hKBkttt+83+q9AZ/Nd/mPN2UDHr
04Pu0B3jMzPW6D/lNQ2s1+4wObgsOcunSpI0d8/BRoOOOUaKsdNMnydt3GcvofC80vY324xzDQ8t
/qnrE+8YD4f5Pdw0mTYDSYhebNbpEAgYz2XoCx1NPWH1xpBOSWxCzrF4YbCZbGfWXfoWV6c0sVEN
GFoqURAa7lS4Agkc3btK2NXK0M1hTNTaM+kCZBlsdQQzUdNBCoGouHlRKcpRVzCje1fGA1PTIiLv
x8VRlmOhm13zi+I4fNIX3GRtbT8dKAiYF9L4IXe2hZ/yA8IhiiN2y9K6ahoODW9YPd4ky19MChg7
/YlLezuy3GxHaA/oeWvnopsxDc4vDDgmEqEVpp87GpfGC3kWn1K/pfk6R58y+xjVvSd3TLi4e1TA
2ZUs9VXaPsGKPP4qE7iKXIOkUZ/jzCOf55Jq527cG17LgWigY3OigC37ia9LZZy+Uy0X9amcmRFV
pCzY1pdxh5BfvmW/ke6x1IsTkiTP/AAJMODP0noBMxXX+RQ9MT5FXzY6puFa2Oa+0sMzULQ+2omV
wZs/muyJR3qq+Aae8Df9mB8ccjJxTxxI486i2PhEkMvxzQlXYPFSUdtOT+pfcW0ocfbGT4Wxg5fF
hDXtw/DU0xwE2rvisiZKTliepMxn1j8vflJ6eP2Wi8+i3fZqbj5l76vbtEiBbOZlBq7tdv/DAao4
6e9yr0xPgNGI8em5yFzxbfLmCwktnsxkaqW2aSaYth65cIbiVvRhPGmsa8GO74nf3TIcXiQvwwgF
75tPtLjNc32vqh2EQIYLTBykFMzOt9A6pc/L9GalHsY2sIUwVLJKPoo/fGfgPIEOvOMyFmStq153
Xs7lXrOFHdARa4HKrnbHO7jsgocOBdPNeIaGql3kA8ej+qb4rd89sOWq4SEiRLjLEt5z4LanTUSD
0W86eiTtrLfobb3B/RuUzwTuKx+QMQSjrJ0JTo6DbY8nkpMIRG/z0fR9FPv42k8QUuJPnFK97pBt
CaVO+47fUZ3em+2z4u+Bw4JDsC7q0EUNyINgYM7AaBp83XCBLCk3SC71MDFjbPwGcuExxnqH8avf
pWdhX1yaVyxnIcm2zAwENw2UXwZG8L0Tgs/2DBwSh734JqqX9DBddLw4Qif/Cx/iY6H3pfDeNx9l
gH+1u3qgOsoXYHf/Cf5fH7AyQRAkH/Gm8UJP2Pf35MbXUYlY9phy4L6zTyAYsF1rTnyOLvO5DORi
m6eQ2YC/Ifx2jiGkt6/tK4/m/MoiY8OTkdfdlHeTjfsyw5jcW1hgyaex+hCBMN6Q/fV9MM3IbXzc
ncXUIZCIcXf9VyrHNvMQ0xfMyjiiufaUOxj3LruY/qpn5uIvoaexvUyukfmbtba5N+rzlr9uwPkM
YgP32WDFfb3yYZEVoa9nrH4brwbmD7McmIOTl56VPfKaUsY4jsRsnTlY2uXA6IurZ/ybx6WaK0Z2
ZjCPtkm2+EtuxfdcOuUfA+Erb8+K2W4CglFcwNnqnOTRHdu/VmSJcKTbxim916jXXpDG8e2U8d9k
CWirsRkBjimbki28cnf4jh39B2XYQz7i/X3WL9CEHPFovjA7JFPJ+NVSD6tN5t0IJAGUbCwZ9eP4
RfKBxDNop/8x59j3T+1sY4Y/p8E0vUXDk6R4CkUaMSPX6H3EPRJk1zgbAbkxN5HaFiMALVgHF0td
yo2Cmd0WtWsv38mDpiIsgjZ2YUJ0DE+84aDxnELp+TaPNTnw1/qOWVriC3t2B9FHn9BWJ6vCmAxf
KFvyeAwatyGa7FV9jv6kl4V584+ZO70DLeKe/yGmrStgCVd+8O+NPt8djtC5e4g75c5IUXCrm/Ch
v8wfUbqT9rIW9I7801Gi/A4uJwVA3F2I9jhpBMwW78YSsGV0t/YQI/R9RDc2BV3ciGgaaUHD1qQ8
medpx5yh1tH22zz/m2hTCqaf7Lln+CY8D6LNiq/vyofKkCe5bcLpu/m99LYG+HMcXhmerBgmIycK
TFQYr7xHf22v4rd6zC4W35WICgac//go89v62QYYWjFq7QAawEVvDJk1jIo82G/yO7K8W/zJsotu
KN97x8RVnYgBtzh9fdFWZyAMuzkgg6f/Mya7vzeAQk7MP8RnTG4qG94tva83uAElVS07OLq0YY/9
4cLT+W3xO9bpv5wLap3yAGk6GyfcBWajtyJ0GSszuIU35eV/y03342t33CrkmYMXIoANheQOYHns
n4qL/iSQnc30C1nFcEz89qW+WnvtOXOb5zlQvxUGhpMNLeQo77Rn0/L69+TBoxsfEre85k/Yofa7
ZT6KiQfvBViesvPqSnu0MgQMYQNoL8YOHh4wC8D8i8LmUW9fYnj0n+OTzrdlfPu7QbYRt5op5erG
R0SEC9eZdj22y7u6y1/I5Thp/zXxkeeL9JwKrG7Pff4Fi4m3HI5g0GzoHRDdWL4Qb0AdGCIah/Wq
yHsd6yY7a14RLRwLtk+OnubEuqwP+b3CbfZL/+a1AV3ZH1sEC0X6SKHTUNk/2rPsSlRsCRWR28jP
U48AhyRpu4RhheMtsCgmC1GAEXbdOMDOU7wtEfG1vcL7FBi50VEXoOVfVO+18jpSJK2eJOPX4lia
Lf40J94JsqyJcdfgtG/TDVMQ3icpt0mweVSPIQz1r+G1eE2PrM9N+ogpIcg2RMxbfxYO2euwh0Wl
/5vy0zW+yKcYi7c9lXrN1sdH5MSkQYx35oMR9uYOdJY+wHX/ZqqqU/RW4iyKWhkt0me47K1L8xXv
ebRW8NR3OCHMbWq0fXZ+Ejjuoc95mJWQW9jAh3tr3xH0FhPmPC779vzeMN0FnTpEJLbYwkm/ggr0
APCfnHSvGYbiV4hlV2iu1/6jeYiIWuwi9+svduzNiNcZFZaPcuEE4aTRD7CG1AYaGkC4Q6EpNecI
Cf2VKtt4lhDW4RVFedxel9fupj1PxzbIs32iOgaV7VsbsMFcBtUXjtZrDnX+SYRAwskM/LH+kMEe
uZBijimmZZDXfDiPwCxUvUvsKHhDBJbLTvDeGu5MRqjdvqVv1p2mtEdazGFzj2iDKL+8yB0O73l4
LnH1oK4FMeZVy6Y+YaS6/JdYjvWevtIw4OyjRQFqHN1rntunlJqDtqZxsM2oZCplr/jtv+hUkzFI
n6zP8NZSahOM2O5RxMckE9JcJtgiHMv6KRV3+o/+k8k2m07MRTwZhqtlO8boyTs91fCuLoxDPJ3B
lXgxKHaJbX+efsV+V93SXfmEsSodnPElPHPSFcqliD4aOCwKiwupaDrtxOXUTzurfEny66Tswthv
GLVSmP41zP8e1BC46FJmbIYWWCL7/T36wUNFDoE5HB4fduocg4pqN9Ves4UiBUP7yEiPodVT3QY4
TYItu2OVtRXoMnNXwCtmTVirQYg6V8c+cPJP3ov0y4XX2VpGT9cPxgcCbwz2vjHc7jpQAP2o6U48
bw01vg1qsW3Iq7BVNFHhFRzWZPji/3Rbdv3fHBDRxRM0brMF7bV7ZFBUIzIWT2aIc7cbq26lIGU5
JzAzIpudT2CsD4nPoGlzpB+Ct081WMa6lbB0N+CWkdM1HsIM1lB5TQHNp7e5vxh7PE5h9SgKNNQT
5zRjaT9iw8HQaXmJVleZDw0kCP0gDz4VCR+4yN+lEMpobQsE6aTjfsABkkOFYQS1tbxd/kb2sks9
7QvhOM7XvnpJsotcnIt6t8VczQ4kw1Ug+2o/jc/lcjCZdjGDxPVWP8zjWUH4pR9UE7LY22IC1xBX
VW40RGohigSV2wsYQslO2S17ZuKzV3I7cIGa5pMlBCGkusWRl11IcKyOtZedv6sv1jP0JJywst7p
GViTUi7gr2KXNf5SXxGpt/NJ21Ja3tiYE30/3vXv8fnfYH/Ypv3/P+f/97+Swq6uF5LwPy7Av5+L
zWhDR1r4cPwC1jUZrtxtOAWaHO//vUZun+obvfE8hgVObtjYFQPAWNrxJNQCoJxOhO8hiQgr/fcn
3NuGw7RIWL20J1NAa2v/e+nfX8prCWFzUw/+e01aCVO2re03/v2/1eK31DRW0KtQ7LESIdZvTn6l
aePa/3ut3f6iyaDa//sPruPN//70/3/x7+f+9ysmuTfs5smI15/KeOvfDxW5qbDjbW/070f7CK+4
JJWzw6jl7SUa9zMeL7jXQlQZwp3Ch5X0xAzaqat8VN/BAgdITvuefEN9cfXSS+7ZsJzbaLnOIbaC
kcldqwpFu+hlcsnz+ItA9BdFFb5k4tp9okdUx2K8kWTLPsH0qOV5HcLLXM5KgI0dbgH5O8Y/+Dal
+ezn8OmyaJyDte8iv0grmjwQBAuXLi2HFosHoOgagkRLYxq0yQM80VxJiUInf3aspv2YUJ+iONks
oTk3cRJjcNUN8w7HRDTeWICIlXxUMaHiWd4tpko8q7pPsRRpEeH7nWQS/oO5fj49Fz3mLpbG9AHF
xC8+GgACil8jd12yzjXb5RNVSId8lYJjGHWMiqCkCRGFUZ4wskzgd2qwLbqxIaZ8gNbYTRyEWQfY
PInzPq/i9zGVD/hl2puQJGQ8MFh1vRM1HAyTdPC5ICX+p1EJ5buBeGmR664lkLxWHM3Rvo7nSJf/
EKyBDeCsg0Guv67My+uY/D95NX6RWH6VFnhGnmAWU21KYwNmwmzCfWmBb1LYFITR0WIoCIolvPBR
J4q1iZvPVNKxXooYsh2EwKX8Necy9aaO2Vvygui+72CLtZu3ZrpE7qyuk6s126/HVk58+VvSYn5H
GDiEp1i+SiIHh6Zoy8mIqzIoC+JfROwPD532PS87rRQOpKqySVRpQm6M4nUzFHcpyVcvKYb3EL/H
PbGTYgrzIWwhrBtzPtlrph0sZgEjoodEAnMg3T59ShHNDv221+TlV4LdhSM9pTVRJFg+QFpYezry
zPiMDaMP5FD/tuL1vMg5oJQpwTwWNX9JoNdmfKNIBduUY31+KjQiElH477QY64ycR21vKINXjfO8
65cVNndsgQczU1T06q1hJXrSJIFDNnsUUZAjMzaz1Mz/a6e4PdbmcllXMBEzWdigS56PcIo3eTVW
l2JO7Wp8sgXW/6lF9Jvq+OmUOWdbJgFREa3n9WBociOMp9VcDsaq8JSkVAN4VnzgnQ75FASt6RkQ
taqOleagsxnI+ZfWFEBdbfpuJDKFXAjX2ahvYkZLMAoluPLIVFUEN4zIoGBeZN0GFfsTwhE1t2Ur
S+tCu0h0//L0HLKQ3HAEjJCJHMU9D3ZuDvu7/G8SsuEk4bVFwLNCEHJDRZ4USaBjtXYYKGnSMJqD
cCW4ooF0S44nPEOxhD2fi8HqhBoHajXmOKNr+lHnAowN6GExsMzGFRQ8IpkCmyko/mubnoaEQoWQ
ZM8q6+w6RV9JNx9wWGGWA8mALTbaqZrpLCpjiCSbfoscyXiWRO9xtTmqGLlkV3IWLEo3OHiWr4E8
qKXfmbjezDBVo7EE/G9XXDXWIXu06/qmEkpRM5rqtyS+bIH8TBKPFremnQuAWBWDzwS3tSJbxKtB
QsUFG54gyeYf0RA/5pl7XWnWgt905kHL/u4qevtDSAigTTz3xVSBHIltLrFMo5rYKEALAxdM5pyp
KOHgau0Ldn3qRwbcKCvMKg2w4CjGwEIVNgcfR551DpzO7AmwSz7zwUw9RHRHpYtxdcZ4f9VGBqRz
hCwhhCWSLM3VknrbHNL8WCmMidOGyqGXFBFhOq7OpbBcsLsjF8zABtcMaXta5ZYPeQn5HczQmCuD
koHACTyzkN8Y8aWUIplYo+G9lYd7RcxINaDs7meRNt4An4ixgXrCJBpnTIb2qybaqoiQmmBAIJK6
5n3Z32QhfBHCiDkFfowHuIhNrx1x3oW7azEkt04hW2RlvovYILthkTLAR6EgkaO96+aJZM/8bs2b
XEEfPtG8hnvRoBye9O9cL/6WHhtfbZ7wBhDB4Asv1okLxRiL0lEuYhf5m3QZKqjmeApnrqnSL2EW
E5B7oAdrNECbwIfAiq03/I5zkGZwCh4zmHJ4C5mquboRqxymn9NF6HuYOE9lSpKz6Y8RfMNS7EqH
0+hNHF6WqXvrqpftIx5CI2ZRxboQKAvJvKmibb7kb4mlxH5catJBTpjRtOUyMcaB4yFZICNmz6OI
s2bvWwPFdMngY9SFAQq06HTSIjhrHIVYy2iXLKQaNTSSwZHS7wcprj29y69FUSy7kjHPZHaBocor
KRgrxIYtqIy/CiHa52CMxqL5RdYhEOFNZjochNJS0V7KiCVvpCR7LRtMjTIfQgT31BL7AlkC3BUB
syW9BVyu19F0hAXsSw5FhhC99shFQIPCPK29sHpqA3uimjq83Mx1V9dkk1VzfQi1COPkkhLSKpD2
pUSw27UWDvYYElUW0oVlQpIwQaOFgXgyQVmITFBDBbcJ32ivilQLXowrMcUyjX2qgnp0Or3fyAlr
GwyeYsNaUCDmzDDx+2V+iFZiHLGu68jVKqHwkSP0tGDwCq/VWkZmsXjjwQ5VSTjDFDxuEcpkOHVj
/6bhAMqgXZpznKYgyLex/JDwNLEF1rfXA6hVKSHtCCfvVt7hemgWDDknDfhDLW5ymb4JTbSTZjbk
aOgmcHiaEQzU3CFC9FJ2KbolDpOiNR5dpslvhUrmKHa+KqG9wgCAuYgYz5N48ssVp2U3rYduatP7
Mpg/mJLfcPpYn4ph7I5TtFdm5gGynkxHDW99W7do6scCFKq1zJNVFl9aGJKdIDLFr9LnOTaNg7IO
94UVyGKlrKG6q6cuQNkK9MqkMQ3FzR8Cg4lxc1atmD8VuvpeFAyyBEhsqRHS+OJDYBMKkcNGk36V
THurWhJxZrIK5mk5YdCVuiP9i6uNfe7WkhqUGdSFuHtZDWOf6A2eVpAaZKkJTEx2nCJC86NE+qfS
TQ3dFx7GyQyIJZRPNYZ+ersiGGN4gAWIbwmScCFHeXJ7LWqfqqV9CoX4Y5nNeKfjeri6S1qoV7UX
d9ECmlTIuKY2xuiN2KdStDDZVrEpn+cu3YfJiqvl9NzkVRKUShzECeiVhIk0V6tBhpQQk5duLZDQ
5l5MLdCNHNOJ9RRN0rI3BtCXFu8KDKktX6wZ0pPi7JbqWReK1NEjxqv4NpEjIf2nTf2PKfb8WPQM
DXo5Ut9xwep7WKzmvjlZc6/eVllHdythdYIkbaU4Cda3OE1UHwX4urOkQ50wzFFDVq20YsgSk0qd
Nvh2GHCFDJnkOA2Ufu7khj7nuY4wmIwWpKQdTp1mv8CtLWJnXQ14V9N5tjglJmY/XaPj3LDAhpyG
N0VR0n2eF88QEWa5RXAJob6RuNVJPyueKBAJidrXHo3G2C9Gc1RnNXqpSdOLZIzbWqiKJHzpvtr0
n4ZVT6fCso6LRbtiaXUwzp+ldsa08tQhFfYEw2QEtCT00cYjlrRbn88FXopmz2VKYRMSTk0Bmb1i
Sv2daKO2Ix7UwkC3f5H6MTphBMbkfsk+tEz4y3ouKL6pmMWP+1irP9oGirGAu38hJ8w1xOopCRtM
yWi4J55cPNhbe+l7rkJCQDZugUialJtYiNg8j5eoBtuTCDcmft2s8IntqZyacj1hFPFrYHCDyvE7
zEB2QjIGPIoxv+zr5UkxpKciFlRcQ2Ap+KpUQzmuAdUGul42f6u5EtEEEpxUXVBvzN60GfaW0WBJ
o8D/QrCJATUgRkTt2aEQaTQCIOcCsaKZEBubdhIhys2xEQuv6syPSuYcnnIhyCSwo6rMYAp1gG8L
9nkt0oJXkaHZlHQfxZx2TqxM8CanzAg0iPnZUR9lWmh5PGJPz4WIZUQmZcGfFrhzYqS0Lh7OM1Fa
rZckUDVa/Iuc8UdcV6yk+5Jveu0bNNATkrJYWiJP1xCHTmMCTXGJiNMJafVWJbuFsZ64+cCslrtR
OYOWeWMudp5UMDGiiwbPNzPsgNtxrwj6s2Q04F1ktxIXJsCbmAvGQyZDCoUuFQpzsXocWvgMTHue
ZOulq0/Y08fLsCFucAV5eOA41YVrxQRAVnIQhy1j5SXur2AKdwHrFqxfBcJYuIGC1IKBzMMnYZCZ
o6umRzUvOF0vnsKFaa2oFbAggRsXyNKaftXphg6Sdp1EBmLp8obZz87KUqCDGK+6IhK4YDzssuml
00OTsEHCqgxarbXpZbs3xN3zUa7hW12I3MQBt1p3TY7ZqZ5ocUB0wnUcCaBVW4qZUCGBbGzMJ0UH
e41w9V3DrViWWJzUpRByujPrHLfeyGK+a32b7YBpfZ8eJWF8TjenbgJ6CJKgYROmDg372DwZYvqZ
KVkWdBpXaCjY/KoSlqCRvcjYpHuj0kMtWbi+4nbfQ/ikihQe5dDKH6IeAjMKPYHem06xGJlALqRh
FY0Q5L3GrE9k7jKTZTdwK9WewYaWtfkZky4IK7Xw1Mbfw6wd2qXPjpbZsTpMlbFOG6HygdJqbnl4
i8LQekVtOynGPk5fqhwaQxT3P7EIp6IFHMCHDUYCc/VZJQzYQNtfTlzdGnDGxxsr5fFi4C1UNBd6
g2prWeZ2xymAALpV4OnCR9QbfTrHFa4pljZtUAYabxlSXCJjC6rPCoTVVcYQuIVfN6hrSbeNWZsC
m1wMcZUa4Li0EB+xVdYRVbX/LWy9mhUvJ5yo1y0XWIfECPtosrTQVQnlfuqyeDeOK/Z/cnYsTXh/
81ofcZjq3LoN4Q6Giael4TVrIV8Lq3xUtvGORtKOrRbdm55j3yeSbDA91igSDxiCvI2qAplr7AxM
7GACcT/jnSqssGIIZPVKrTjii4tQqoc7TQQDJsWCr2joGpY3JdeRoookqqQ1zCpi9OyIVT+tlejP
ZRy6dMEPqBm12Mo/a3OL5QQ/TXZ9gxuKwNTpkieZ9CDEA8m1gthRyzAM66XZdbhwNZIQ3kSsdeyV
uTBfLJfyR64r/rjulQ5thaAkR8rCK4jJCtmCdGxR/o+NEl/4psF3je6uHCbMf5XCxVNPsNteYbwm
49NVmpWnJxYNrWm9lguW46nOQjUYFk708BeZzQZxlvGzJgmcEIjvQyfS7ejTBwqqnpvYktGq8WVj
GNVNXc6+0KTMOTB6ui76t0mqBHkSYFIY9w6WZ0zyp9gzTJm26dHybkx0LrnefWIA2DlYDoXqe1ih
LUWC9X/sncdy7FiWZX+lrMZ104ALPegJXWtqNYFRPWhxoYGv7wXPyHzRUVmW1vMahBv9OYUHCXHE
3mvvtQadR9qGH43GUCiGGRAX8TKSPWUVQS2rWqlXTjkGTP6cAKSZb5XR9je6gfBUs3OJzF37NOz+
YarYaTT2OalIuoCJgpxPR0DWJ9+hE+W3E1J9WbAqK+Y+1qKF06nhIAcfBcYJt2cEMpBY5k+R+2BV
LER6llcjw6/AiPSzU+jLwsJGVXdINZNyyB8mQ/t0Sz38pLf5tnxOad1+zD2LqaZRf3N/e8tsZi9W
E1BlXQrVVlvGmdYQDOtARW+mZqLL2rU9N9TIxMxbt4zVuDQcMxQu8CYHF4xdZGRqYwUUMQ6shsqA
NpsKVhNmsXf61F3kevfpy7hcSJTihU91MvoV0e51tyXPUl8PLpe3fNQ/Ut97yqcY/0p6vVixfPKH
czSkb65e95sJYtxRDabLvkvoSzvSCgQ56qPrzc3cZiyKyppWo22SNOuRxBBTt4Bqz9ed7p+40MUH
l9ySm6DMGW64+mPpKXrDbBBIPTHFWe0rN6/oLhkaUhtd78F1Am/lTz6qf1U/uTmRCKMyIZcrbKmF
8WBek/J0s1qmQblxhCY2aFRlif3Jd4kRSTRmPHMWaD5oFdSRzp7Rl/uqyOekPPB6qdNufEER6uLk
NPycq1Cm4UegStKiAp88rV4XckVxG3MnTJDSIoCHn8fe1qC22AeF+RXBKbuAKbydNEydvTSGtZfR
7U0ujpcMvHhi2iubhGpfaetubNhZenlzNj57hCcZF/4FHaFC2wvb3qnZOvgvBpnR7mQg0u/YZ4Tx
R1UWzq3LOJquYbyxO+fZQ3yXYfXD82KOK6sUv3Kz3fS2a9O5iYvTVt8Bg7dVUaGV6Etj2ngoMQiH
CBYKYvlqntoXWlasA8eYE7sDZ9v749kdBuPGd9iRWv5IIacoDhyBotgXaBBGyRVDZ34VTODswnAQ
C6dtgVyL57hwrGVq0yWHZf4qxynbSmsm69XaAhze1jTaWWTZNITc4OMX5CoQ+sOw2ahvK+GCYggy
5hxBaK3r91a0h6omfF5OPaYOu4JXULeEhISiXnY6Xh7yd2pYp0RNNxPjiIE73CLWvXQbS81ZKTlz
8wbty26te6POrDeP0M/YhSUJZe1Da8RZVvaRe+1tz1/2ufSt/aAZ6SLMaxQrNedglprrOH8lt8zZ
+hUcGYGaISfsCCN/jPQ967n4N9iyuJGQWmR33J9t9ZXOUWyR7iIvLmaM6L/+MByru76ZDVWWle0H
zyriy/XTA+W4I4vquYno+nFJ4z+H2c2fND/8fpqRfYEZaX757x9ev/xfvv77y+FX875+P3dcNoz9
Rhf9L35kiEfC4B3PD9ePrg+i6PJ9NSfh/H56/ej6b9dXf3/yX/7tL0+vn+dDmym7L73yV2OCVdjL
hmzvJyX/N+P8v/j3D6//en0+GaT9sIyH9iG9gjwH3sn1gaMLx+3v52Ly//HcnH22+GiiVyebrG0y
CVjnGow5yHbTPk2aif9L0ewA49+k5ehu/cGAluOyPc06Ze1DDXL6FPru0nMpaa5PGzX98UIyfwrE
ZzYPwtj+/oLrp12fCoZCG7sPyTHjG0WWae4H6eJka7XExL8Mt+f6eddXrg9FVvHDaTrv48jAuG3n
GLrif351Iy1rV8iv0ZQWgmGvw91qoxWIoIgdKBygbM20IkexzPdT7sWqZPtrxs1DE7Og6aqxWtgE
ie+vD3JoEESERTWhb5xQiECdcYrmexBoLXLXYvoZ69Eh4QZuVmzMwrpmXQibMgE2to1mgm08g6Ly
6wE+P73+W3Yl5rZOVW2roFkSXoe94fpKF+T6tPLL/Cftmcr//rq0Drmhjq299yFNbpLrd7h+7zKY
qbrkMB/434k2v3/e33/K9dv+/XOuLw0NmxS9z3GF/vNNJf98Z9fPvr7wp+/9P778+zuUblxvvJa4
u39+qz/9zAJ8cpRUh1SnAIaZxeXPzQApWF68DAPvoTcRLkodn50zNseE0TM4KegZnZuzDBMRo8uP
xNTV1lE+W4Ei3DnJmO/sMK6OAhBtXyfs8Rvi08JuFTfpTgToVlQBygvEytInPayrtF+2GZLeq1jE
k0PBFJTKhY7TosuGVEAkITMxdpbSp/P0cmOAAAODqPPqjc/uQ5Cet6oJzFsn3iMFWHFOei5pntKQ
zmraKmgSf1kGncKsxLK+yyuEny69iDkANahheOTZD/RlQfgCGihqgSUpnaRht8AVTC7MuV08NjYL
BLK9PJQ+YF2Yki0putl3N/gVo9QMdmrQH6STXyhvSfhMNYQIBDWk3IK3na0TsJPD4NHpyzQ/Qk7l
4ucq2ttUL7iZRX57HnQWSy0bTKIhsB7MavA08PZdMYxLP8G0FQu0xNZUTpxaQHEctMpwPyCC37il
qG4Ldovkh4bkcYNl9pDQ6M03oWsEaRFXs5SefijCvkV+6iNGrwHSuxhANMd7SZBVNuxBlkEQ4SBq
UfTkNcN78dG2SbomnvNTc9ZJmhJlBTgQH1RyWyua7dgq0VCH+HUJumDHEfkH03p3LONDJi3m2Zph
GvlVW8tGOx4WCAOKS5cgN3RS9YLLgLAPF85J1QTBjXKZkwLBJe5Mr8kkTrg+CLMYdsqhdwjYwSZN
VB2cHrQw5qWueVQadbFOZ9rkMExgGy9YBp/7RD/2MFLRj7XxqnGLk2gMtSbK6yKk+ZmreW7L2xEc
wgxHpIDD3oIMzDHGJH7+y0mjQ+r3GMcDJU5hzgyN2xlMoUjwO0nlOYAyYmhdtahqxgEKCcxYBnKR
J/qr1hg/diK2eYC5gi89MQ7ghAmn20zYD51dDbfMHmVAsZZYKMBsyyGTER6NYhiyF6Y24ppKkh2M
1X6Ve+Lg+A+J2Vl3TSp/WRIXf5Q+BRQoOOpzdLvmW1dr4FKa6SXcikCnTZhkvDWTWddrN18sA+fG
rxdEh9HrNQUmPqNNVyXw4IWR6RPLFWpWI2eljQSWsDfC0AZProrE+Qq6KnwuGG/5vlcuwz5aqx5w
m89cd+2TZ6Al0Y5h5pNUpr9T/IaEZwhGnYX1pBfNMc08NHAuF1Ez67HVmda2M0J325T+iejuam+a
QNa7ItszEjhpmLCGuntTafWuEViwykpEsBn04EK/rcOB1o/fdydWnUUpaLTjNwlk4lRF+ARkzQhP
hDpqGnRYSYQMPLb81zBCVD3lGkydkIyuDA8wsN5TMZE0qXF+QI8QX7RrKCq0Xe5h8A3ag4nCrsfY
U1cglbicr40eGl8pCLwc4kx9ZjZjgxpC4tKwge+Z6Nt0RnuIX5J67Uxm/5A1FSrDGKEMv1sEzE0o
ztT0APx0RLcjUHMnCm6dlntywFrINKNgPRj6uxt7GmqYHP2lTJ5GM2o3dUIbroeOde5C/6thhNbq
FkgMibxraHlfqiX0qinBB04G7lm/5eweug5ZzHjjdUymrADRVNf7a2uOLymdpn9si561Zf9IyIOG
tjT8kUZrLBTDgnVjofkddAmA3OGbsiVG49LOTsTe8xYVnum0BhKek8q6Et2FtyiXsvYbFKNzRO5Q
q00Oo5I1PkrYYSwOedA3oPNQkyLk2ExCWKs+xlQBDShLUBrbtZXtpAFYyCJ1FPAvGbNzGAuUx464
bbfZNYF2URO6MJZVTy3RMkw07vq6nhbSZfYxljr2Qo388t5tv2JIqQza8u8hBkkIizunStOehUYG
a+NUeJAsSJmqGQ/QizG2tWQdxi0j/MJgwGM4MwaUbBtNDQ9DI9GDmxHTYrGcZDnBorcWqRVkp1lk
xpHrFF10TMqJSKQsOzInvQjtKkCPzFUR24q2gziEtkH/3w9Tsh8r/tDeVJ/NIAJOU3Y+Y4ThzUnQ
gKTDcEmY2+97cmGqzMXGRQA3puHC22lD8tYjeHWG4S21WaZrdnxqiYhAVIrVwpZYmLTKWAQWUniy
6Y5tFad7tR777C4tda6pufdR5jXD/AaLr109J64WoZkpH2yWWvkUQRG1uTNnwvm251PVlqxwElDv
PScQMzuqvWn49DV17rWxBJozhyPgeNc1LNluhgVZhY+6V1s6Ul1P7dDlZAohAhRQvh154zZwO9bM
2KDmf7u+MLmw8ZRjPhZ1Exy80HolqSdYx5XW7kk0Q3g1P+h9gpkiyJ8Ihgz3YVZ5+9EcXkMBqKLO
jXGvU+0hL+GhElawsjLkBGT/FIdE5fpOedNSztNDv5abYe4BNIe+QNFHunVBos0M+bw+yH9+dH36
97c4f0EdRSzmyGfijXeNpJwb5nfu9vqjSFIgP04Pnx9vObrIl2xoDmU+5hvKx4mB00j4kStdPmSR
XtwUdm4sdWDx26HyNjlMxKx6MwK0/zoJztxVKemvD6bLoSDnh+vTULhM0GnYlmZTtfvEfw/Mlqy1
65sy6rqfVs1Y34XzEZ6Y3A+aOJlubM4WmkuaCCVBlxTzw/Wjv/xb53rcN20MRpWMGU7OnZMQJDty
RrSoLxPrHLQtDV0+/y1/P9RzjUoQdLDQ2DgvTMWyc6vPZNZrqAKRfvQsubYZamLJu/khdiykTNfn
0cxjnRTTGC81tjZBkejqna5E8QKZNavuu8bVd7YDsYjMjm4/pQh5RaPSRa/1M6kKWOy+LXGdVYV1
Cp2CC4Qt5X5sC2N//ajShNyXvV0wzGAUG8yMWAV/n1qMqNj52fU9XD+yaXWXtomEK4yOpaX0fVO7
+h4dexfa/s5S0Exkgug3KENM8KT8jLvQuGctUuxzfQ6biV2gbPXb1FPn0etlC9YGij8hUT9+ILDs
OLWxL6Vu7GsjrogCVNirbNQHM9D7ZkYnw7okWAtaAMSb1IemUCIoLdnWjbUpF0ZHL8Me87aE8r/R
M4fDyaPlXTWR+NXPfcz14Zpaofc+YvrJYDD0D0wuIdjuskoZiFSVmx/yTse+JLihQfUijCke4giF
Mw/MV3dFM+mbgf3ofpofrr//61ODkWKaMczh1x0A0Jv/BlRufzx4AwwVF63AYvIECtyUhkiGBqLS
flO0KF4UBa83g4R/H4DXp2OMp7wYJ3/Z1u6DYfRvZYmnrptmrWQ8xeRNa8OngT2e676z64fy8F+Z
2dWh2YjhLIERTt6O4Q7wTdIbTWbWwCeTTUGC6IqouK32TqAoDUTMmHCFvBqe48p7VJ/isTiwmtIQ
qaLUnmtBmMsxBfECR5NzDJ+mN/Bi38OFjYX/FD5maD02JGKhMs9+AVGcT8phw9iTDWKJL4lVwHhj
mCuWINCtCZ1GJdC8ksTgRSBIiN/EWgZPuuoBva5bbQPVMey22v10ab4Kno7IBm9Iki9AHLEDfJOc
vvoSYU7zyo+y2cUh/yK8+h4zGkvCDDc4whv7GH0SUIt4uSQQjiOQ8dO2EAe8Uw1xn5jdhw2OEGmu
Q+sLMQx42xLQ6KP+dgfAahXdtqzjbrAZI7R4FExKxRrbeTyDptzj+BXcyiPqNMAFK/yxEAnIorO/
S25n6cJ+sL+ts3wQ78bef2AeT61XY8cyYO/e+OGRmoHLinyLX8aL/z3gDX/pYWA3GxJFop2JgZ9I
LS7aNo3k2lRLwRYLOfkR+CzRFhG2r1eOAxzwE9sJtkbH9BB/4rgsF7m/0s11UOEowBGL3gJjL4CH
VtyoiBXWAnkcoKj+lkqM6waSeO/uiNpiM3wG6sa6//EakieQyh9HfN6u4ma4NdXWcx5EuvkTrv1f
RBFIF547deEYFPnu+//8J8ITzdIoJyzHRZqqW9ZfMhFKNfRxaugYNbV9KZCsrJJf4lBsk892H9xD
OU3RLaw1/zZylmO2YazoHN3T9MURQl2LRi+d2S6jvdTXlU/ZtCN/BcdDHGxCd+fntzA7+xKG6tIQ
G+FJduzUDRuJ5O8VognKwOfpF3S/dbbO3qBwnPCAbsvn7i6+zx7L54aJw4LIgp94D7H2Nf0gLdTY
dOd0z70fHabGAYuxfmtsyAE1Ns4dFzO0BltkM9ipkU/j2zcwNo0bSazAkrNjAeYNZelk4o5qnp0T
GOaBafbRnqMW1z9V920/ZkdwvOEvjAkYGpxfOKBIHCbUdY2fb8EB84kYUvtmbo38tX9gsfCo+KNj
tYFVzCuc1fAaBLJ+pGQ7DLP+0brjkG1YP94jNlMvSCzcc7Em43SNV5fZcMrvb48kitxhiuxt+olW
fy3ujGcomGuy03+mTxtjt7EhdG/mNMpX0rCjY7vTtuHGPOMLNd/JT8Q+tcJ639yBAUTwnL0QpTjh
ekHZtELujDmS89TBDfAZrxbRLrfAtZIreTNeZgTAo6EtfgCTRc6K6mBJms1yC8wS2Ccb7BAD4aGd
jRcHfArg1Ff6PctKPaTSOTIihy4+0xs4bJHxncclVcZSqC1Ehh3/i8HauNW/s2yntsMHLThvlRv4
xtqrt/HgvdFXbqjc1tTmW4FjaDmDFs5v1jtKQhSiqz0xyat/c+Rr/+rAt6Wmm7Zje540ef1PaRSA
7GsUXbI/S7c741kKl/M1hsPryfFe5awwvYmgdb1jm0HZhNHoCUdSPRO/Z63yv3kzBCH8t7NQN00U
zxoBYv8tmcSKSeiqvK4n041ZIf812o7A6ZFfEYg2HDbcP5b47Ehrp68KLmVzCVjgYrN8wj8SXa5v
53/zLv5N3gVKBI0slv857+Llp27+AwF5EOXRx59zL/74yj9yLxznbw4pPbrraa7t6abGRfWP3AtX
/s22yMMg2sK0JZ/AS/9IvtD+ZhsaenTX8WzDRfX5n//xR/KF4fxN91xb0zhSNZPEDO//J/lCWrrz
/x5vpmvYju6aFlEsuukZ+l+u+sFoIlEnIXHXCyteu7L4YVhec2OKLrXTVAfyp1MiEQo8nG370bRu
toMlnfR6e+7WY2jaROgw6AC7ELXoafKcEaaFKoVxZbAubeeDefelHUDCF/bgc/sPQLWq0t+kMePJ
PvBPkX0ox8lejtpeGiPte+Dh85ZYd/x+euk/bNMqV1PLZLAl77MtufQG5bbXOomBi9BUzab8bYCJ
URJW7lAQNieyZTeiXZJ5/8GSKzuaLmJVm2WR7g+HLkhRQE2AIZ3EA2StLlmHY0n3FLmYLp7ZcB63
YQMPa8ID/fwkCl0tzbizsTo+tMQGLY2kxXRldidyJafbwS4E8Z+2uVI1vIi6YQ+vj4lHOG3prQbD
qxaWHmYb00XbXgQCAn6UtDelHB6SFnYGCRdVNyDwyFUEOeaDVEJG1BHJRIxaUBxJaivquLFFUmyP
5anqkSM4ETQ7W1Fg6RTIuPMatQwUQnfVRus+agncDUu0zoTUhtM4PBqde5+5kICKtNgNFiY8adUn
dyZPb7NSPpaswI5aKB4Zq6xIrXy2w/7OwtTd9TZ99yyeZV9RqWWBYxb7J+mQzBTFoS+9i11Mp671
njQH5i9Ypa7kJpwYFU3ZWBGj6e7mVw3WdQzLmZHm9Xsfe1iqc2IDmsxDna9z74oq7uM2i7oyLQ6o
ZIGs6ewcmZhtk8be9wG+z5FWCvtQenC17iQ77RUJWnKcRomXc9CLNYU8xD4AwBHabRTJJewL5v44
4CdGYS6kaF+3mw1jr3VBwDXjelCVBQc4N+WsZqTiWIc2StUrC2GiShjHOOjHgoA0PKSP6EDhRSg8
sMUo5yaDKER3+MIL8ahJ6HIsxyFVBWCgKrT+vmbcl0RBJ751J1PvUiREYar+3QxQwVR6/Eo4fHWp
qFRRrvdbYfggCVtG59HgrtqsqrECe5TSxDsOIgmPtYUUNI0I7M71TaLhnwhyta87HLFmj+9nbNlh
JjYkHUP0mzbwMY61LxIl5C7wiblvQwpRy+E0G+C5C4c8uso/+pW466Sllo6qLmjrTswUN4hE+yWq
DOwJhASkmeOSTR4+JLXJgnlCbYD3BtWJc0YvrE4OpvgO/TDNhynL+6i6d4lW3xQmdYVWTt/YYbBK
FvLbctXZJ+nKy8FO4pDINm2KJJuGGnnFVPWrwm3C19669VO72XoD+4duqo1VQ6dIJDqnzWsc3ytr
7mFgTXeOBAClW2cmCjjkGWZX40uuDz+j6JxN2FlnZQ9ozCu5dnQQL5Y7ric0hstw6KBthTRShZUv
Ohc/f9WiUGHroKee2th+cFc1IexOiGrdxZcM+it2thx4ZycvcBgmRN/KEnaLYzp4eidrWKKRwENt
Id9DgrvV6g9vxFqu1x/DQJypo1E2B9qHNs1/oADjjU6v4/gtwa4hl7KY7bxwc6RmQfXVSug8WWaa
IKsA6klPHtO+G8Hi+veD8ujyMkZn6UMWKlqrKP8Y26vZMyQlNIcKURXhT4mSWfd64xL11KKp4VwI
i+72Q9g/O9jj9qH57NsxGrIhRV/k7qIkdO86dlYEPWakfE7ZwvUqQgODolylYchItGyOmWv92PGv
SNjP6TQLq0evwaorf3p0oT2hXHQAIyQNS3t0sqxmr/YVREZ/NiyEIWjgtJsOGYQhbX3pOZ/k67Hc
H12SHGCKhqijjNitlm7JlUkV0zwLw8rO0urO3iAQrk6NGIHKRiV/3SrKNr7FdqvBWt4JHNem0o4J
arM8MQ5D2eLUgCpeheZTVkK4MkKIoAimR4aze5+lkFswIzEEAfWBTtsdMfaeHTCa4bQnlQVPStvW
rrr04P4ROeMZiIm87rhLouaRd5mnLRKTZl+VWY+HTHRL3VpZlsXy1pM3nRxWQd8BKE4GLMMJba6t
20t3zDFCVyOJ8gGD5sR7x5JEmNkvL21eYxdhKhunu3oshx0g1QkFk5uMl1Q7mykmVTlweWnoW0IT
kStiMupjDV+1FlRoLon28D0VsnoJDsrytdsU3VdsgTJJo2fuBWyrEy1BuBPozOkNklq4raE4vDVY
l94WKAMRq4OcdRBiSDM82KFA2ehERNKhrGQzDG7NLk81zChbXEx67Di0u7NjttwhO+1gat5DVAtj
X3QiuRWs329F2mc7EdvbsKwJYsYX3bQPk6OeLNN7THwOlCB5wY3nMq3sXzydw1If6K7KdtwVjsIB
YRtQsMW07A1vp6Jy2nb1jusqY2OBC2RSF7cPu7sE0EePS4xJ9tnrR4kOyoU86fB51QSkqfPuJkOM
d36r2OeM03c7+gABB0zLnGrvZdXft4Tf7uqA499jM5CVHJjUHD2IMFrUaTT2ocTR3TYrjt+LxQqw
KJKSQYxHdhF+oRuT8AKm9ms1FD+qHYk1V6OLR4D5U2eCK7J6yNq9u69ZOzNmDNEyG49V6ybrzjTx
UMMNTBHGt57XrsJ5LdIW7qyP2vnss2tG9/DP8zmudVx2GrIz3e5OTvcaESDmT6DnMoVUKQu21pBl
F61yV2Ekg3flEOcb6SKZTTCzPCx86grkOmMm30MmdP3kcYMHMOnVw4tdJaDDVPaoJ86L1ZKqgbDS
3he9hikXVd1KkVC6tb2mXU8Bf9BCh3c6RB+WmPrXSgu+ipBU2cpNNoY0Drbqa04gfmOaMOimpPfU
sYt3Itc+StvEBYEBYWkjimAcJkkipe6y7fQjnu0pacPiQgV4TRVYTCG6+2xsntO2Q2uuwmBZNIR3
T2o3Bpgvg4EOnKksfDtjdnhz5apxAJ6K2OC7OFN5KgZwGi10z/JT85VxNggKtRy7WQ7RAOVxbHZZ
FN5FemkdktL6KDvMs3o13UUCISCTY3sKXsfS44qo3u0K9kMMbskg6xdahgQIPYh6OzrhqTaT+iZM
pzvMrpBAjNi68139V5aFcwINEy0do0RF+cR0zYl3Jf6t1I2HJSq0ZD5QmWyvHf7OO6qV9Ohigrdy
rnXkcVTrrKahbmoABG5gEdWQdCNrOqZVVXUKfCclavQzTko2IXiPNtim0kR+CjF0i26OLhNS+6wD
+W7Kwt7VIrqk3EVBdHtIayY4JOKSa7N2r5+Aeo34ZpW66E6NNK2N7+PprIrwzjfRuDU2+6EwNfER
e24Eqq2ChlJkCBqAN9bm3ZijVtNaSIpKA2VVa/fF0OVwgYOFg/0EUw/3sR6ckSXni3uMtXeau4b2
3mKjuRiK6s4xrKObNSc/YTqDhaTdIrDk9uKDOTYFfa5nTQYL4E5suSK1q6meUHaa6oWSl9quxl5p
dKSc5mV9i80Gb4EuPBLwwl1pGuoxaQjrytmowfPDYFUbwuXs5vftoKEo+ZrAG6DFdO3T4Ojwr3Mw
epE7+OupyUYQTPiD2ULeJIMBKGEa+qUfy3afil9cY8DZqzZ7x77hMJ73jfa5wgIgYoci1ZTnLnBn
BfBs5ZsKcBdltRs7o1sOnoMh0mJw5nJddVhSscud3HU9ugZRbk5ywdQ0UVi36l2VA7pio2y3k49t
DLt3uLIzZZJa3D+bkbOZnJzl38xMbrL+1S/jr86lGo2T4VKH3U9rsGOLTTtYomO51Wg2jlbLFYUM
rCELoHX7tr4L5pc4/grfrHd2H33WRnfQXI7RhBNgyXrhM4Shkln8KFEgr+nVy2iNP1Il93XMjpqK
FeDuII/1yRQWW6T8lOvg1Iu6NpdWjGG/ZjXoaOEnMaVsgWL1ntXVzrXxwE23VRzt67b8oIu6s7vx
uRfVWhMYo6Q8ZKl6b5A0YorT8eBP3j2z/o3lm9BzGvRj7J+mAIjgdG+X3j3i3g/XxR7uVasK4mgq
kdFWwYcvcKwgsLFMfR3Q3jhmf5IJDmYkzUuvYxGVQvNOsXpljN1lB6IOaI5d21vbDz89/WmYptVE
99YN5VtZ4/C2vSfTQQ1TEzDsPWJk+KL6fHPQMmJ30ojNeZMAbEws4jZjUW4tBDbTGyCDbrj8Of7t
FEjotOVzJGblNpoAt741PYTGzRySFU/LNGT8o+kM/8MYmD20YCx29NQsP/hWcZrdlVgJOtvY40QH
z+RLQvLEcLFsQB99dRtP8jWvSO2ZZUdds899rtDCX6VWcdDy4FxYyHT1gSg8rgtsDbA4urZaD4G8
KzT92VBINU0kG0FifSbd0i+KE/td5lQqefRM4xSX1WV0xK30CZCz31pyXUVSHANwJA6qtrKCdFBi
nHqtopzMLkN7JKRvi4vxU9N3foEGZIrNy1CZYIrLRzSEAHL8cwuHRQiKQoDnQ/JOICj1nrI+28w7
Uv/KRYLv5kY3269BzcmDySbBL1jC6kSMxK2AQsBG10ppZ8f52ZHtKqvDL88a7lJ/YCLAJkiTIPhc
e2mUxPWx9VYZQ4P5T5Pj67I8RtLV1gtp3jPaUake4iJIlix92Zc6EIUgfKO82A+F3DeesQ0NQhIt
SX4NBNeYa3vPHWn+nYveJeiHBPIgBPBOjlT54WibKId16Xc2hj3LWU6jd9tKmGgdEGLo054fA6GC
bGJaT5QVz0wvUsooumcR+rcJWZVXp7zZEXd9X9o4+3OhtyusE7BUs+Q2GUS0I48FAm0cnkSiAVO1
6o1WTPWu6bholMgc+ok+qsgkJhuxTDVggR0e+dl4GptCARDqNtz72QMYzSlC6YCog/qZTdxNXWYn
uxcPEdRwgVpmK3zzNm/qakkHCNkyJb0mGX0UFsNxShyuux5ChEL9FDZvwB+7hcE5NA1OeqmV8+Jl
Xbct6CJCu5/geeLCnWKIy5OYzimrqkT4W9mWcxxZ+FFR1kVYA/2UfZGmu0d21Iz3I8q4wDhbIQ4H
52y7mIsoC0BA0MyHJ2rHT6czPuHK1BVlXNxzt7Ab2PQcPWfsUWjYadFYikXgfIpPfHTuLjNLXNp4
F0jq6tehV2NMVGQNiuLFxqk1OAjh0F5/VqIfH7XootwZy+XPZMjGegRgcOLWd9sZsWA/5rCcE492
hwXU6J9lzQimqJlWISdai0he8IBwXyymdz1RimCu0Fw3LtK6ot1yXK5lhY2rzLwAO3cC2sd1z1Gg
H8j+DtduGa6qKQr37PzXHepeGPVz4CLHnaWDqw1L+W4AtOzq8svs2BYPlb2Mi9TaGQi5Y8ncv0iK
j8IHNdOTtzbNQdCyOGtB1DzmUbLDVUC0fNVAScfJbGnhnlAHrQ/dm6hDrsT2GMJiEsBDKQ+5Doxk
CEz6dh3oAfyaBUJEtmtTta1LLhs6o85VlvRHo+/01eBICPu0HMXwEIfdknLLX2Q5UCaXTI+GwqZP
EcuYYtxZOjy+wGoOY8iArWn918AEKUr6/KJPtHXu1fVyqgx9q1f9mWzriH6U4WQ0FSA97V9Zxwna
OopO0upe7Yb1TtE/pKlgzVxBc40ggEASpCvpU4cssWqy17IUd20qcyigMlmFksYvs5zNYDTJVs5G
chACW+6pDpwoluEdGbMXSnEyD7jZ9g6ylcSyED3Z+yrEEa0yZ2WaPlE5SD1XxAZ190P7XRjkCAK9
Yc3c9EyrjJNqTXenBxpBguYM1mJ9XIJgakoGlWlZn/u4ukWzsdEZxd70A5FdCvaXrr4sn1FgbMff
0wDuKaGhW1CJfjm+9ZM5hMP17O5vWtbgh67UHiqv3mqirJdmG6D8C+6MSJx9F3qF72GYNomTKOly
qAWHdkGmt026Z3xbpvgxagS4btwdowJfn+6vE1nNpyiOp8pR8aIooXYGidjl8tGf8tVEiBVuEYSn
Y3pOcYnf5HFzR/77YysKhgOjeM8FnofM0VCeOwbdGDD3QBMnH6GAL0hO0MiusCPqNs1INlbWscja
VH7zXNQB81jwtqX3f9k7r+W4lSyL/sr8AG4kTMK8FstX0VvxBUGKFLxHwn39LEDqS7WmoztmnudB
CKAMqWIBicxz9l47zjYWrj3gH6SgZlRGc0JMFa28vvY+NGE82hMVKTsO0IbLbsLxp+BAZXvfYd2h
RTNkuR6I2UUMXQZA0Bw9I0jBYfI7KPciJHdrMg6Vf071hmZX9b3WLPJQOJXnJdOtl44GugI2QVMa
xzBO5dbWmxtzaOFIxwBqEjKyRGE7qIeIzFr26qCeNn2fz+OGph25UFgRstZZS5fa57LJwtRGV2Sg
VxhxfK2WB1svAmNlcqk3jJlHFaDSNClYHWLTqI6B0q8oyMhtUWXNscxFuKY0A7RtloQsyn0zCBC7
LMr+MR/YNQOiVqjCsNgAe22NZFdQTq6OcBP2Peo2VJjEE5udxWbe61smNS6iALx7RNWHkL5uM72K
4k2DXtvvPZYiy28Pda8+loh67bzw0jU1efeno2D5zyz/A0rivwwHX48xC10PMaktjeRL7DK0wL1H
ZEVfTy5gHOo+lKGNYz7LapZNmLNspbPybM5iqcWAEWYFLPBl13EjbBmLd8OdxVJRy/0Hp965igRP
NJY8dZCPdlx54KqiEFcvEjg4QMpCFM0fcdkorhoEO+Lt6yFDukdmueWuMhQlta8nSsAuP9+1PBaP
GbxxHMf4DP/xRF/QwDArJnNFyfAW1M2OpWRx/Np49Zy1thxH0RwTaWDB8bgKMD22eJOUtsPKj0sA
bUMboFh3s+reSf3ssgiYD3e0v4eeAnaV+afMycXBtSBtixnfqOAuiS4zQRfVF6nK3HVISDBaDZXh
AipyFiuxp8FByxJtx53gNsu58fejEnepX19FJXOkmHspXvvJ4H7aR2cnxkGdAaVCo0eCadjZn5Oh
tfsy7w6sCeRZjdGubl3yQqhKacO9EcCUz5jdUoW0V4HlPvRchuCgqCqO0Zw9gQTLGhGNcFKeYsv8
HhncWAZJBSIZ4wfdT8uzVpIupDvhhjH6OAbDfBMIiFUyeoTCvrqxUq85iSnc6BAXtmUOXsoFBF8M
ZrxvKQ1dlE5wnEwP0+ugioupU/DulRjAzYp9LkZ1LHyUv0iJBXyCDWDWJQauB5vt4PLDr+8cUl+x
XKodci5sk37QDtE2m4JJnBG8s/ZNb0pNj7a2n3o0beDoWz1go/KjMgpwqVeBZewrjKC1Oe5Sh7pn
Jp8SQAErPL+fszi7ZlGdVuUpxbJ8MMHbdxqIQyuNL03TeEwqTNVSzqrVg20prF8hBgRgZg/NiNcq
eegMCJ2B2V/7yrrz6vLQe/GViMZ1WRVPFONZ7+cjISV+jrSXEXcCzt6p7pVU+Jv515YuysU2A5Vm
lwJBUvyRk9jQUcGnETe+4LqDYowRURPZvbScZ0ujg9NRlE1D8ZIrRlYsih99bb60fEIZUxhpUYmY
ymi+hSPAwsK4r9tzoTDlUqgkm2dsnudPB3vUcy8T28ZbN7VvThfceCSIygIHDaXdI4QA/kxXceCy
crNAMsuHkuzbYhZQp2Wa7/xSPFbtsOuMiVVipD6avmV6xTqXCjj3SsImsH+emvbBiAeozSKDkpK6
B6OKdpFRbxgbuctXyJn6KPtMwOzRMelm9sMqjor6IoT57rOqWOH2RGuijw+l4X23A0k0XkkNSofd
c5GMTXutjUA+vL5i3ocSpNXCmorDTirK9C6YN8CHbgeZOLJvcqqYhUQxJOhlpAVGxawGQJpPfISc
zt78p6NRZL5VyYjlXXu9ykDVrXF/eytHyRfNBiDW2ve6ind0KYnBpQUXdy25PgY1b1+n4OtXlzXk
hNX8fdTFTGoNazTyRXOpj+4zppc3BJQmiEjzW1dAmLJm5HkFvzTtYDrXI4THdBMgX921PUIcy68f
bLhuAQ1RJjbmdZBDU+p7kO3Ua8jgjeVZp1i3t51CHNM2fh9ztOlGcxvZzQ8H+9hqwug/ZkVHXVDr
LyIPn0hCI0LwLQLPCVZ5aL5OJbLswiOd0fLOk1fd+cr86LOOlGWfmmsBlrhsQRFa7MxPRZFTkSjW
fBgwiYGwPdkRF6kfdVyOxVPt6NcgdXpCirp+U1twAKonFlneBf1+l2R1AnCsHoWX50PITFhSZpl8
oKMOIiOg+Ov1AEsnU6PaWMGxTuB8NR1T5yhaV98EKsq1zACOxBFfiVufpFM8C01eWUCN1pQR4nB6
BtF3MKz+utWDbQQZ6sKEsgYlDE5yL3XUoOFDHMpq69r1PE2leQfqcRcEI3NjDb5RFM9zd1ZbnrEb
G2TdkTFHW+ypZr9ooQmiyOVmfkoc/VzX5AAxBWsk7K3ew91UuneVh2ncoXPDaZOb6tMoptuyunHI
Ph4tyoCDz7k4PxHLhEZwhW+BE74Op42KvI2Grwje4nFoCooTijhR+D8aoOAGGaZnFwgdW3D7NrU4
rye2HYTYPFkw1nJETlOUIJkT7S5L0nPZvWuBj2awa8GEicNYkeVg18GsPqV5KN2NiRxvkirYGKU7
56x7a98E8mmPV9SpbtH43OCnvs0R2eW5TQCceb383rElHU4kCfE+LV4hp7gLG1EgYOfmPjHltgRe
+cgmSJsJEjOiZNwqK310QmSVWRqQzZ6Pn5rX7goXSsxATQVzJ0U2aZA4rO4ah2upEw6hX3V+6eX+
na0na3Ps611mvXnUcXHRyO8l49YcjtrUFVnd8a6pwxPowSvT645RyKhIKJlLNclsKRQFLW5ourBv
TQpCZATI57o/3PRdFKie6Z095GgfmjjGoOvoq6Sg616LPYMr1L2aCusg9lNfv1LGZbHoxiwj213O
QKvl1VscZHeIKa5rD7tACZqn7fx03WXOtGEOcoZScRSe9SCF9VwW/M0gkayYWx6i0UnXHv8XlIV4
B6i8l0gpStowICpDumfJhu7rMZY24fO0O3FcbFRaPsbdcOyiO8CS30XAHMdAQAW0KeU64UYLd6O7
FtwM9JCWDbLlsqBMrMO7u8DPT76LTre9JvoqHumJlbGxq8VEibkwLt0o2ozCeqkmMXev/FPht+sc
dYJy0H4GOKuBn1w4VfktVh24qhbZZRRdm2GN7TeObvsWsKRLBSmx1IsLOqRpm/dqtF6zKn/KU6YF
KiIcofsGWwT5Vz7cMtfIt6wfHW4AxMCBM3gLWxPyGXYRyqVE2NTvku/TdwcyO2joDwUZ2ame7N3x
Poi19jYuxLkc1oYAE0Gvz7xOffJKudPka9ZtcxyKdixM2F58o6Uahk3eR5wJsq7oU5YvFPTXCJNI
iqrgN2t68tZWKAJ8bhS0xcyt3VaXIqNfbPGHQU4Ab7Pr6d8awbdGs7dirE55y8zHcrlTIiE5UXm9
kRqMESc8xIP11ncJIQ/jgwulgKIZiRx9h2gTTYOZ5d/n69svYFc3LQTuISP7C57XxWDZD5ZwDjgo
GX1sunC9OZ4lsC1yfLHF2YYzMpQqor9aed2ohAWooX0vKn6K1J5yRk3RgBe1wd2uZG09Iw3YW7ld
b4QNqSqkZLxM9532w7CpT7UBGk9QWvOt+TrvfCYqFUMmGnM9ab9rFv+LRtPfG6KyJ414NA9vVJxv
bIQ8F0YtPWQd+iHhfXvtWOkgZY0ZvFIkcO/dG5GgMld0SkyC4otpoiNT0CAt/Acvsl9ESF8g8IfL
MfGfWgF6qHFBDWPf8aHBzpn2n2OVM2QY020eTzsngsrZZETnsRyiqkArpCVayjFjVE3Om9lExIA4
cu0MROlCHtvYybDPQUNbdPixGwcwoSmDoLI1Ealr8rmaov5QNRlVOp3+pBM9V8Z0rZhE7nwX1aBn
JLdMgdAojM4Lwpt9PdVkZ8ZhfeELuJKFSY9bjRtdEONHuNdIcbVTeDex0bwOlCs2U8G4wpdrAV8M
76oqqIBaF/6qB9hQBNdF2LwYExy4fiC6EYG/3cypAjAkdvpMq6V7cvSCtj3Svblw6LjSDDqVDauK
opFXuo8+w3SHR06FmpvJjSH7/oDs51Zz4sdeAONBvoNfNedGVmHcioe+WCMPI9MTIgizZj45QxR2
OHK+R+o+TZNyqXCtYGdKmOQ5RE2PNkLePs4RnwaHaYILGMw+msqkPd/TLtVbq6dOYN8ADhu3hYwu
U+pWO3rOYtfpyZ0szfcySOKzkAcvuapZZN8qfToNIZQrWmYtJka05KjkB25YWQynXwbudLBK1O2l
kKupjNFKUc0rFfaxKgQf5A2PLWUhzHp3uBzPVWeQdifqp7YpsrUpX7zyu906zVprIN4LI7rLouku
NynT1fQsxybo7/zk1i2C00RNxNEoi8FAOdkq7bfppP2ADkpLKeqJV54G4sGN7iCl+mF4BPGk/riz
YvFoaa9pYn8Ka7rocyMHr4NyxsQlNunBtPECg6wagaq4z6+MKX2yJKd17qHUpdgWQ4LIXLibmg2g
RpUQM5r2qtMHsbZGg+Jg2279UI821KMRPUMNWAFlYUwc83Vocg/hW2NuE4NWGed+IIlSqX8xFd7O
Hix3X+TOzh2eKM9QI7Q1Z+u23Xtu0JbJSqT7g/OiG8MT5YhHlSMhRwtT77TMvhpgIZIL+qHXVGRT
Umb9mq4NDlSgH4qARU87TKVQu8SdOTV9ABis4Eaipc1NjKd79ufnRLR02zYHo+1Rqw/c+G1KWbWp
7AWqCye/em1Ik8zbmr58SQSg7/aXNMQvsbvYa1EFJMmWG3xbn3YOYTLx6XooNcAAZvkZQOhoJufa
jXBmZRMZTyO3bNwvxrUMLCZalDqluQ2baNf1RkIEmv7ej+AXkxSTI7Ei3PuCXaE/Ks/KSBplspek
Wb41NXT0kO5iSQBXbna3Xm7cd85HE4MN81xyr3xK2K0ie/TCL+vsMpUwvlr+TUiWiI5K053vk6sm
FMtco8FNbFhgxfFERfam9SZq6Y3Ys+rTqPttehZi9UDuZ/YYRbAKMgJdSqsGsQuDaY1G31f5jypP
MK6oQF+7kf1ujUOJSS+2N4Ca70JLtIehzxmaR/tFvbuFEe6Tim4SJUbl6EQijinlnpYlF9D10GdJ
m/SPrqwuQxCROxfiSjvhaZfVI4jGagf85d42gLNGXL9M+CAYtUZJEuwQNts6xTSJSgaXQUtnLd/r
Zttf0N+6nwLf4GK9ljWVdd2P3mzXiA4d5shGk3TnB0Uy34A6P4yGEY8AaX9559xpcrywbXGONbPf
hJRXkFPmRDvXCiY14Yd6uqeZ42+Kse/2UtsbZaduk2DG5MYdCr2OHm6Ael8MH4v6+P+F2v9BqG0Y
LhLofyPUvvp8r9+a5J802r/e9Euj7cm/TBZqFpIjaQtpzT/vl0ZbF9ZfQiLCNx1Xd0wskF8abfMv
IViCUcXxoOlZJk/90mhb4n+jydYNh1/4zx4ASwqpW5DRhGnDK/nDkIDzXROjH3bnvLPagQAPGEKX
i6HRnyuWX9bG/+NjQcxPQbtBufPrZ/2rH11bobYtAjB4ZA+bGcq3+fcX1UzDWd4Jug1wuxNZY5kd
aj9latwX9IZITXGMfle5+HPbvn5Ac1hwqR/yiWThDkc6mYv6t0yjiG6DGovh6h/zvH7OjpbjbCGl
E8EM00FDNU7dUlILMm3V7UQ4cDeZ6/Ve+eC74Uup8EHUmOZbzXxsCbVAJKNuZIlooi7gXfR1MaL1
Q6cdd09uXkMFre1LL65xNXqxxHfpYOuuccvQWaDFgWKypi8iEGqugwydpP1G5YKlp0/ktiK2sxwp
2qNTYfg1NGBixGdmracf6OShzzY/9NZeZX23gpVOpqVpJFtroEolguLS06AmJYUF/MJ11DX3H+42
0TR3jhimx5giqt6gHtw6satYDlN2bcv8yYiJnbWlOlha96O3kHkGfX6fiFkrpjzkzNwHthA1QuD4
2PvSp4AvauO4x8TyYWmavbsf8o5u9V4DOik1SXpufpV3lB9RuWxycGO7fPzww97bdi7x8ahT0BLJ
4OxI98kLMiYRtgtQsWa1aX+0AbpHS4j2coyojPZFelNzF8c/vqWlQu3E9J67WL+f7EJuLavcNU52
S7GG2hG2AktLyHIMYHDUCgK4V7Ni1FD0DYl26cbmwawSb2V65vcuqkamlpwHkW69xl7CHb2H15fa
TwKqzbbI6UFZom65aTCvw1h7EYOC1hzqW7l+5dcCOiuquNhiTZSU3oQaCehXsBrKHNm699bZOh++
JInEp4Zal+jJdPG96DrCAuQbK9lmmwqyYCIbEFedVGe3S7M1XXaiYBP0QCpN+PaK8ppOrL3O3Vjj
lCatOrKt62nI7WMm1ckxs4zzw8RpTvMMkW2xAcrxlBdOuVdGWW1VR82pTLWDnZmbpqJrVdEzMyZ5
N4x0+IKwuDBSOnumHLkEBtonFdUf2+lxASl4LKrwKyhlIt4IA5p5wEpcT7W9bsfqgv9quNYr5z2t
s/eQBOXCoiXYWc4deJtPIfBQwt5VOQxbW44lVI+33Jkt4A3Jqp0xnr1eHhpm7qzcCflrb63ONBDB
EkWckMmuJz0V7fQ1IWOMFs37lHbfwgGFiExAN1J7e3PLEcBiS4nMNB9dqF8Xit7ArJ8gwbc9ad77
oOPtZ3xduaPl8aURddRRO6l6Ag2UfeH6BvHCvSV2+eCXp9aPftgJuR5qdtIiny1UgDG0X8A7EBFD
lHjM55X5wNThAcQTFjJW/l/ArATp6yqznqOM3Pg4Mm7i2r5NWs1bxz7LLNnMefTKFUfb2MW+Ft0w
Idz1Fmpe3RanKfKItILgMBRcE048IOSB3wTh8TI2k4c2g+vA1QW5cssAYEr9TiN+yCRXKzN061Rp
G3OKnuVELZ9gEYLwqj7FNJ2eoJ/V64hGOuE50uyRzMcAqOOJhgcjyhR01qWZDVdD5HNqGNVeIfUK
2gHiM80NJ2icvZOZEYESj6NGLTJwSioHnrwMHPfdqUR/riXc3STeCx/GZmy7d8CU0m2Qog7qK2cj
1USTxLwW2A4oDtvTBhYP4QCSVHJrasZZY5Ffgx0GnbcuRYUWxYi/WRQ4shLFe6Ah4xV0BOJ2JEnN
YkWSuf62cUG/6tNnmcm93cGgbgYn3xiW9VqiumnUZT1C+WfqWFroaEv0uBchtXi6UkqnMovrAS87
3qIVgPHsyqyjO90mdRc9HIkrNWEQk/ZOcxxHLRYLbMNA21OfeqvRKQjprneT+zj3tOCY0nCguM0y
3rEGzDKUpcMhm7sacDRCsTWmEE+qAqgyxv52vrQGdDvnVBJSn8QfxizBlWAMJ6p+OlN7Ljrts+q7
FwYkHo07Cj/6uQiLD1rk19wMznVAXRIJQ4JOGzioSFtMkWcvJvip7n9EBtXFPKs/Qzsk693vuVW2
P0af9hJw1Ye4bco9S/F1wWJs29rtj3hoofi77rp1HQvxTvkChX+TOBFhZFqkSC+CBZkQ1LLRfPcH
GkWTCrlc9UkXHBpCqUhgWWUa5mJI/fx1U3ktHM1GkS+JchvC4jK0WGwMxl09kpIV9OoQgo06d/4W
03xDKSGlFG7pR2T1HTZylEdxNN64dIgqwZrUjzFOSYwEciLeZoQFvkKKDvnKv2zp1QL95EJGzZDA
YC5aMC9+9ulFeYM6S2PuYMAxmayTR47NJneHby0Kjh3pDm8+ayJL8bMDR/1ADAJq0orO0ESn89RE
t2P25BqBTrPnxrHIHXNEGqA0sn/IdGDZaEIgZzq/9kP8Ja107viR9HQTBr1eAKMRkJV0I8DJVmnn
ToUn1Ddo+bPQg0pEjwHcMi+GfFRV48lt7/qSWUaBrKkjXYKYdjLcBdcTbiui0aKiu1KjBwJX1z+r
ztt4FqTj3i5fsorVRBfnP6DIIUoW1a5lSkf5GjG2N9PGmgYvadb1pzGKLgSSiZUFiJfZBatMHR9b
0qBjc6sG+REDW5BFpygotC0oNEi90YacCFbTSXfDPLJZySEkuibHWGcyHMNK6vetO7z5LfgAt2ig
yJj9Z3DU9MLZNznmt2LSvhlxjOG8cdSJuQKrK5S93Ow9jw9j0i8erOIiZYWmp/MUz233vmYnZ9p7
J8jd1yMJLxeTmXmgwcXGseGUqszy1hbA+jHI2r05ZLsRRfdFw5e16hIs4q5VrsVIQzQ10Wvy94uB
eVSfSjFgAL5wkYhTCmMsIwhu1MOrStJY6SqKUxb62l3rZMUlhXHkQ7lD4AVxoGKYK5xm9umMZnIe
WJnGLc7v6CPnm6wmY2R+lfUHZ0Qb0ac0BBHzjufeAaPsygBZi2ZwGWnGZqxGiSaeO2sZoIcCm0/k
B/OUfrIu8rHBbDiHIDR9nq4xPlF5GcQtBVcEnlXYbmvoabsuDu/ysk7OUiuNLYJoprK2uuQcYA6S
klYtkk0V+JyeeffhNMnHFCPMrh3o4hDsSmtgyqzUaxVOLtEGLpTpOCeUiPv7RsrxEaJMvAdsM1zW
vvngTbigioLkXNItpN99WAO9mJboTAZ1VJIpm3rEGO4ZVOgiQEem+m60gbz2nGiTeWa7s0vtIcvc
8lYikPLlAc5ZRsI9GNmAfmtVRMU61rmRo/gnQ9nNBV93oM6NM8zgVoK+GwcgbBVppxRsXIjh41oS
VrFDXk8Frg+pVhCYAIxC6x60QV4XdX0F2pB0CdMq9iK1PBRAF4bw8e6FcBhbv42u4gKYDwJp6va4
/47QuzpqLiASQpi96D2Z2Zh2iIo5hwqioxU5izjAg5ZUn4Dpq1MTm9Vp2UNKeW1K5KXoYJk2Oj3A
J6cfmS1QHA2K/hlDkbbrk/FsSSWvQocLW0aEgMajAuFBtYbEJDgTAqQXk/SrIUvMg+PO03YH6Qkr
x3JvFOQm0bS6HHU1rOOulNtexmSQj/6eG8W5bhwEc2DY940/3Y5x5++HxHdWvXCO1FpnJXk1HVE7
3aVdma89+PQHP67EU+aaNzOxe9DHdpMY6LwNPDSjXqGTopyqyiG+BGdzie2jU3pxbopJ3AzU1Og+
h2dl2t+IBcDRBLl7nwwFKK3JPWVldS8BpdEucfZGdteg6oamiwK0mjL6i3nmbzyPhCyYbGQfCt/Z
9u4UH5Wt3YusJ/yKlcU2J8bSSIX+3BqbjpkbLpesv6KsWVzn/Tnwe/AqLpPTAs7WMZs3E0adn5s/
HnOT9HsUMOPwScc5lm7HbTFQPuQWrU6I+JgfFaWzhvHe76GjD0ecxD3a7Jyi+tdxl0XRwYboYXq4
51ZdNiLZyoMfsZhYrk1gdQEwsSmyYERw0BmnoDLfotZE/gnNF4R+1dRHzwN9TvkTqdLP47Z6CwD6
Ut+ma6fDpqSnzL12D+d+XYdOdVyeWDaRCRukC9ReWUPYnRjIJaYnLF0DmUcXKU6RY2aRkrVadju0
9nDSmudwhvxYMwPna0NR9ddjo6bdVpaExNIgIlcz8ZZgv4LsRX7cshEM7CxAnN3XQz9/QY1dQu9C
bT3M4J3lh/sQ3hLgLfyyrwc9i9waQ4y7bkYlCeYFR+ZaPmjcebf2gukQ6OcMMQSQ0KV2sACmll1/
1lhVCVEnY6hdLyIuFh7E6LTNYO8G6gdJAwrVUz6CwBAVEiwkXVzoRKaw4hesN6qgbBHW4JdxVIi1
bVaJLRtt/oT2OalkSFLkxIzRF9gPjJhvaf6qlr2BEqS+iTTYGUNwrGf9mOmRhbvsUYOnmWZRNVaM
4BsTHN7RlsQQFiVhUCTvQeT3PbHnvoDMa9bLJXnKF7wcGzMZifnJtDc1aHNBUR/bShLZOO/BtlV7
6ai10ntiH+fNsodLDnaPMXxDoF5z6q7bNiNcWEfotZx8y17kRnzubgCgqsegIZezLWCuo2+WD86X
NJ+INHBjcNGbaP7E+Karo0JegvU9SwE56fYuSFCnLRs5q/FKq6yOPbzMXgT5bnlomhyY4SxDV0n+
iEURetWi2XPnM0hfdHzzJrdKmmim+pB4nLfe2N5W7Sw3o9UPDUsU4T925+ORNJd14mX6Ss2gVm9h
xzbz7nK8bJbDSaMrIuvcy88qYxm+sI7FpM4s4vztcuJoLBlwu2UvYWhDmq/nT7B8oOWzDHeq0BNo
WDGApTEP6TUbM3uLAaE8xgb4Hxt2U1VNDXJJpznWkZfWe9eKGUqMO2n1WBXUzDaLCxpR6bxJuFBI
BKLLtoBnl83Cm132RrvlFP86Xh7Ekc6DXpf0G29kjTxfI8uG1C4x/eTrtsrI6pfl0a93Y1zODo34
JNySz1bN8Zc/d63KSxnFyRReHgQ0CC+nJj73t1d2c87mMG+WveWF3cB9mOoNXVTBKWHEalNK8uaX
I+Fx0ix7nlm/VKrFLTG/qk4otW1EQHMca5dcl1oeIfnujJXJdPbnO+S898ch2W87UkicXe+ySF19
/XjTxCOA85Wc1Plvu/xZPZc//3K4bBag3NfhHy8JC6TSHb62tZyvRcpMKEkLnUBWLahBxVPwZJlt
ZfQYGTwHveqpn80iVbQkIPZRfvzarUbjMnJie+sNN8WI5cqdSXj+Mjh587jkLruUcQE1AWFdtfQX
l29TzV/ib7vTPNC5NSvpKOx24KsZJLmFsy283NonhFEliu/CtDsXa47AVM9Q8vXfXw6j+RXL3rLB
bgzlSpkbYx6PtBko1jFkcQ7/fez3o9i5SDeXT1bNH2/Zyxk/hw5nJ2Xiem1IAYLq7ydlUw/Ej9Ov
6oORFd5I7W8eX7iAwnq/7A4AGS+oabdwMBl8M2PgGpj3lsMhqFmBZlGsjm36FvZ6d8Chqo7LxuSu
z9g0H/c64HZ6bH+chPOhHajquJyTkvrbVu+tm9/O72W3RcS0Snp7VmjxBZdmmOxSXT/99rrlzBat
fqVLzdz+dvIvr/n6HZVeCmTcGFWWx6Iw4HrKB2awkQW2aPkPLm9p7Dl1EsE7lh8BijJeiNcLhnqh
UofzffCPw+UJMyE/8P87Mjlf2vizI/O9IC22Hu8+g6jIfwfgUMH5d/2YxzxqPz/+6759az+b//G+
Xy0Z2/5r7n14jsfCBKah/EdHRneMv+DlUHd3JNCDGX/zD2iOo/9lIig1bZoyusE7fnVjdPcvzzSk
7nl0WnTPMZz/TXeGztA/NWcs2+WnC8/WTQMEz8+W0O+0qFSP6xznl/yszOKSlY75OFSpsS7Dydvp
nW089lZlYKmFnLk8K1zWxMuzRp2bP59N0+TXs//qvV8v/lfv1b03KgDhGn9YdVo2boowF43vP469
AX2PM2/+eAxR9lwfXF6oNWc7b4d9YE31+WsDzfH3wwiSz6lIEBF65nNQptnZtL3gQpsPQQQjge9D
Z2fYlfVsIMtJ8ra/DoYJFVcIHrCOtyTYjq8SkXfe6jQGgmELsL3FVyicyUKQMPmncax8VkfsYdfE
KEbcJi7Nv48TAlSOHYghskyDjeUg52prMw7Wbj/pJ8QgTgV2xdVPy3Foq2ut8MV7mbBOHmMrp5BK
IHo6b0J/cC4YuC0qff/0xHK4bFCFFsByE9hjy265x6WenJfngN9qmyAcYvAdI8Z3c3Kv4qaek9B9
94oYng4f20AiMQkTFE92RWM2T56otJs2hfOYaMQ9DWVXXHXzxscZeeU7yFBkOQdrtH1AAJ6V2RlS
bOTAZtte6QExiUGpWfd6ETUbo/ODbT3U8j4Myv4SC/5jlWU+SZnMc++SJG6ge1w4tmzuFEXHOz5H
R6YmhaXlsWUzXyvgbePgsBwiQAju/t2blh+Uym5v1kXBgthE9CcjNZ56wBS/bZbHSsMZ/nyMmenj
r+/cNa9Y/O4tvU+vaxOcjO/jDG4sovtqyw7vh2akRNQ3rKEN7L1V0ponXTfUsXRop7t4Sq7kgJAg
d6fizhioBEuwOM9JSiJQP3gdTFtQ+gBkU9yWTfy07KV/78EEiH4+9rXnmIaxj9MQtFNaY2Z3cjr9
ISKui+W4zzu5owXG+lqnZ9BNIUb5pg/vnSEhb77uqn0wCPeubBAedwQmfoQwmtoqzF5bf9Sp/2rR
pWwN/xwQTLP2iaTbFgpAK2oWymGmQCTESU8qZIrLLhxDrHZOXVyN8wb6hFxhW0YGMT+BUoFg9OVp
LUQ37lbld0cNFADSVyPOeiyvHiE582FOLjewGmfSjqYqXrk8+UB/H9a5Vd8200E3p+w0SaDzKwtE
0gmdH869NimIh+mpmS8P/nw+bvR3irohnQaKjkWoYZHAB++SwPddaylGJY5vXmUIjliHptNTl/ZM
GStW9QBMArBNuqSaB9t2vPHQnfzc5JAHBi/6/ZGADkRR1dMO0sB4M6QDokJjMUJEtwUG4ZUx1tn3
qA/2Q6yGZ6ZC4HiqWfnoY4Bkw6jnn+Q8jiyH2TKYfB3zBV7jQqNtAn7p3HZ6dhnWFkxdR04vgS/O
dmPYH2E03VuTjJ4z1+s3QvrxmR5Cdhl53q+Xkit6jq2seP7tVvgvIJy6/s8QTrQHAv4gOgTLs7GT
GuKP1j8+s0jRF3A/SU5ID9GSyPc1X8TXwvxxmUoum9+O/3zpb8f/Y/fP99LkYxHaDtbGMifxqKoA
xNI4XFNQiR9B8ftZA1qmQNeSzl/zstHtyWIMy5JzTntjeSijDmaull13fsegETuzvO7rbX+/4+tx
aUyIu5d3/OffUeX1ZcUS6H50Z4JAV/S3eDPqs0+Qx1rabfkWJADCIDM8ZR7GZ8v1M/irbvnWndoo
SN6arGjmxq27t9OkedK07JChIein9n4IpvyGRYG8y0J1GYyOeiEUJ9xPNmQ33UFElXd4NrK6Ca8z
Ca6pDhwdgDL1Uo8i62vnE+CVCTGcuxyhb5agnp8fb9wh3IhsInwgkvnzpDAszo8rL3a2Y4uWGedg
+Kq31/1IqcIfc41yHl755WHaf4c2LqNHyrHtqbWmuRMeRK+mEa//w9nnwhX8TXjC2ec4JiMeYhaa
rjqnIs//RsKcYtNtbGFHH7FOtmJ0wa0rFsn0agGtugCrw5yh9M07NeELCYrxVaR4pbSgbf6bsTNZ
bhxZuvSrtPUeZpiHNuuNxFGcJEpKSbmB5VCJeZ7x9P8XQZWYqSq799/AEB4eAYgigQj34+eQkZmM
cxgoLxM/WPYDyMWB60v2taEm+0yEw+WZtCludp/kQMw+2aXH2NmwhEq/a3dsV/e1UfOJ/8t00qY2
8boMuwdHCEuPHfk7ZL6sfVKjPJ4VsLe0dnxyxI/b8q37yjbVF+mqh+a7a48gxdUVUXbnZ6EQfi0z
7cUGI7DUYMAhhNUGwAUVsrxlfg+YcMtPEoypCbRAnBHPTgKil+H72Z+9n/2UMVqNCSTVcuy1t3Ab
7U6vqTh00XvYK9P8+8ErNYo77Xr7yX71Tah12sumbRV78KY+2jkTWPKry3WstFlFftIHwppyqOyU
9s/DYL06K4k+oAqXUOuaTk+8POG+cLX61Z7gA4tad/hORO8wJwFw/jgBwREp0OOCW4diz6vPUCLV
t4qVP2vwB5z0kGrcjxZpfQNkYfWs91l80kRL9MmWzpvq6vm/GjeLK3zMcr1ewBVk66Pvej3Rd219
3JmVQwWSlCK1BBHewS0DwjWWXlCobAYHaZNn10MiOygdugVq8u73b87hSHT+P/+SJVfzlcvZZO9k
iG2STmhA91xDEIj+/kOGPqtw+Pa6P5UgZXN9Y2mVvpT7D9QEAEUqT7KRJJvBIv9TRnbxGE3fqP7Y
gT4PDrYtpBY/mqWvsp6IB//S60XomXvBRNmJsrHmSt8bJhDzplT1vSXODGGTZ9J27S1Kn2DHh588
G6LhrKHuQD4Ohj3H1MdVW9XNKZmD94PsKDpvZDvxt026ELZhXSM6SrK+aDKJcVBbv08jvaWjlyD7
8p8/Y+dP5lT5GRsm6EPDhjhVbCz//IxJtSp6WBvKTyqvHtu5dh+opo8PTeL3ZE14arLs+tHlhvvA
8jI6VB92FzuiEO/2HiQ/LA36JP0Jani/+Uu7ETg/Uv9bVHtnr03n7oYHKKKYH0+Gy5mwqXNDLRIQ
pBu4Swkayd+x7JYH+YuWZ9KRFYhJAstkRmm8TO5qfn5bzaj+Kej2PFYpPCJ57+W7Smw8sgJsPJK6
1LWJppq76UOriUIBWoU4oEYMZxZax7vI+jq3Kcn/ydqlVducBn0ob1tKIX4Q0r+NfXv8mrEVWV49
bOsn4oBN79pbx4ANu9VsvnjXdmn8lxWX/c//osPm0HRRwrRcnT39n//FwOojRR1D46eVt5T2IRC9
7z4OdhPxKcp225qsDssAIFREqFO4SFOV8/NKo95YzmjLHdFbNY8J8VLEOJuDiTb9URcHaY9A1hFD
JqH3qUP2jh4ByhpCy7bzkMsr5shJj2rRC+HV7LUaI21LsWtzamBFORniTNhR7p02F98kNpOT2SW7
3uz151kvvHvHiXb1UBrPRjK596KvUt3f+sj96c+mOTwVRTpBL6Eg1w3MbifP4mF6P0s/zq6917MA
KrNdosMa+p9/Ya747LnOOyM9vzALHjiXKKptUbxvGZ9+YRCNqfEEjOsHlHkLTXOQhaCUkj2LysYF
LYxsJ5twHZL8ruFHKmairDey+5Nj7IYOTOpidCWdRjGH9Ly6yyllU07pltYp1Y1sFYFsOkamUepk
pymWKXfSMlPedEyk2SmBDgWDOt6QcUf1+9pPHIvElpMm61mLpuOl+30WjX01hXqZtSyCZVlDlcce
sqv3WgxfwkKeykOjpBTtB0vZUAez3v/mfHWbRE+out6OgtyIWhhgA8J0OfU7cnStY5B5adLi0OT5
tIJiDAJTohFwvmKTB8sJopEaJNru4OxLdapRyWtB3l595Fnote8zyKZXWt7df/4CaMY/vgGG67i2
SU6O/ILhgaz+4z0WOqGfxpNa/0xaJEjNpQNFTh1OyiF1Kwp3x34rWxeTo/nzTZ1DghsYaMWkl7bw
lv1xEk13YD621BsrIOpCq19PXvHbNLJD+ka2bi6ozwGrW9bAUwROxqJkh0JVLbghQja1MP9TlHo/
6nn1dfDL4DZtc/VRDWdgpYXiH6pSjbd6lFdQmoUGAniJvtSga3mkgi4G9xcGX8WMYeKoYkbTD5Kz
S1Hi2lRKKN+oDv8BzHaNKsP0GvXk5GfFGe601PbvpQcA4wFKJApQW/m8Es+n0ezUPfhNHlrUN4Fr
IYm36j56ro4QyaQLI+hz0klG8+CNhcC5hI9kpsJHUHeIHKNrDs8Atg+PdqyAEY/+uRIBBGsOkaNG
5WXRiKa0RamDWJLH4t+RIYfgo52zVX+QjtKmeBSXzVrcPMiO61yZjFxQg3KjQYl0B6wG0kk3P3bB
SEBEnDl6VhxLK7d25JCXn+zSQ3aKkdL1OsgSI2sx8mNa6SHt0k2Pxsu00vRp+J/TNl7xXxZtAPz/
8byD053tF/t/vqCG++nbHnhzDDCjVb4nTbJsiV0YICDcaqEVwErkO+L6LnF7bzy6X6UhggoAjLp4
z0wZGIRkphhH+kubPJujeTz2P/giiVnFW+oy15/zXy4axc4vh0deMmbNA4qxzQPQlFA1q/vLyk8s
/9iCXy2BC9FYGe/NTr8deeQAqk2tRw8sxKIx4TsjyW495jNMWXYFuZzsHbXRehQDQEQ0lwFEXBkA
71faNPlarlAVL+lEmrDYyGaQgWPWkaLcqCKYjp7pe6+MvF97ZeRd9qrC+dNYLVHzZ6jcMmrCxl/+
pGf3aMfml4MS9D8Rbta20iQ7Ozftt7Fe/8q0Jr9PId5eoD1IVvEmKygZjQ1ogcWqJu5RhZj0yTpV
kwr6u4G43mr84Cu14be1HxqvM+JBQVBRpDl2CEuUdfjYV0b4qCXU7QetcpImSEkLFllluCAHySOu
o4AM0tV8FSoR/NBa4Z1gPXBPjjgrLTQpiaaksGL93TEmnnmolJnUG25Xu5wENt/+tw5ihbBVwAae
HiMfKfG+hg/fSliTx2Vxryo2en7O+Dr1RQ6JtjUBGCvh+eiKk925wzkJw//yO/hU/mI6RMVUE6l1
S3NI2xj2pxhYN/guFGfz+H2EkMZQyfRJWuLROrBOeyhgUigpnzV/GX3o7UDP9Y+EbZtN4mRAEUVT
Hvryyc7n6iwbesT3htISKDyFAzS1wKNj60G2OgpEHvvI/5WkVbfT4Ws8Els1L3GuaVKWxTCAbhOh
r0usKnW9cBX2IDeufoaMYgFzWVaetVBSsqkswjK4nNZJmaoLue4q/mx6E7qFrQNtvKNbByMtHmVw
Xx7KJLsP+ro8ypbPv2AJhbe9vGQDAK5f/QttQoWK1eidGY/GQp5l9ug+VVO9H0ScRtrNKTHvvNZ3
n1q3/Gw30FNYT3FU3w6aGvj/ZSWnWVRD/bGU0zTbMambtT1KpUzim3++yN1Kb5B+s4vvzTS4i9z3
622bdcd4nCCTGPNwPICqGQ/yrEjyZmvXzZG9RmNBUomzaGaDH8OLbJxTaDkPXhFlm9Lzwju4QLOD
E8/20gEX+cg6yrupoyj75mTjLulKyA9qJBgdsu8/nQm+jFxFDYqY4IEgfk6EC+iZydZtATbTdW/s
dIL3kdooz5nXHRyaN2GvJ9FfOplNyF4ANM5iVXU92GHU7F1xuNqAN0DUCfrUQc4WOLAftOeit7e5
X29IxxsvRhwWi6k0ra2VKsZLa7t7X/fKMww5AwUa/o5HYPKldE7wFyd7biXZyzN5cOd6Am/ft2Bw
U20jbYjGkCHSA3V92dKReHqCIc5fXzeBct94bcpNn9wTfvhKk/SwlRKBMDg4mjKYILD5+zCj7QAD
a7bJslbfGDAuUsr50XtpOyEJK9uft1Y8UA0DBw312tXBEC1pooQWeGY7HmSLZ8y7vS/UaDXFKoCP
D5t0IYfzVeumZj0Q462/xwZ6IkM72lsjt9l+lVPwlhk5kqh2NO2KKctfNDQGpb3w/WILZimm0jsI
30C5EIuyNe9kZrn9oJntM3yF4ZvF5h1Z5tFf54qTk0SaQoq4fbSSYfwdB/sxN4rouUXbWQSszAa+
ABoyfmSGbvjRSIUbUNSrW4AebeyF/0W1yFBJaX/6SfFsdHTbcXV2SrYtfnK/BWtHYwD8ms/G9yzk
9+KYqruXBwWwJsTQaUu9w982M2ynnnKd+t0nT1Oo8kk9fnhI309N6W+pU36D0EW/cqr2EQTfdBf3
HoFRcZgsisFMViJXkx1BsDNVOjp6emFe3BDlSFa22oAFETYD6WMKeD3g1J473pZjk22hffeeKhtt
FNugMEo2y9msUf5AHUA24yknHygUPWQTbLR26lXzIFtJOBdPgXUZKC0Zmm5+HDtwK0U/YjXLd5mo
awabCXW+WLJOYv35yaYKW/Kn39WmWGSuL7m2T+M6w512lqjcnpXgDc6T5EvTAxnW9JBXygQ22J7R
0UutRH1T52Crap3980/XxOHtYwpXq0IaNxrRI3RBmJJ56cMj0CaQ8CrhXJhPqUpOw6NtVagKyF7Z
HtwROQ7V3Crge1QorvDxeis81krS3hrhlMMJ/zGuUnQQoy44gCoM05Mxt19nx1O/xILQ1MwI3Mhm
XQ7m2kmQoJLNRkfZ1nAHH5Jp4ZzCtKunfb2TzUCpXtHO7E52UGtfwqS5dQ3rr86Hz8O0DOtxsqro
UNraq3yLSRO5uR3bm+jkFJ6zDxLzbE4FeU65HtegkIMznYjgdaF+XZXLXr0i+vdpua74KhI3WuTe
ebPP06ftpviuisxtOKoowuouKfep2RniEGRlQ8KQsxnmU552KAJ9mOSZdJMesikPauvAieBrzZqs
O7xOQUeNue8Yy6KIolcbRD681NN8SBA4+uJNp9Dpo1fVt/wdkg75rWxCyWAuHFvNtrJZwO7fQ5l6
juv4zW/sb4k2OYvA9sc7L6Tevg3TXQ3l1ldpj4RdN9V/tTs8ou4ihdp8mQ4dqVIFIUtT5kRlNlR2
XNOmV1s3w9I3q1sFds2Dr4bFipefStKb5vXgfTR91cpurMqM1rKX2hQAGvK0rvT4MEdbv6xghvbi
CvZmM6cIznAPI7uwm4DS2jf2jTM6lra/64kvP5cddZhjVL2ZCexWsZ62q2ZWy7dKNw8Rb/ZH1wy9
y/BZuH0aniHiIu0slcwlxDf7qHKV3+APRoGQUpw5xp2EP7AS0E7NjHqlAE1AydAi8Mcq0e2C5OR0
z9HoQ1lMDIrNAclG5AKUetnHJLCkzbI1MhjOM1oNf7jl1msysPO5CUvFezCnM1QcaXGreTnISd2I
KPPrwkfVq3zRWQnsg9/bF+22H+P/C/4q7i9xsv+Td9k9nGxt8///L/USxp/vCIvov8sCA0wHoiUm
3Aif3hEqxXoFkEZoljoWf92Y6bcg+JU7dbCC14gyRq1mK+Q6NYFDE+pyaQ9i9KZV2BpgI87DV08F
bcfO1D4SfJieM+qppBsyOPkuCL3x0ixAKSKvMqhb241Q4h7b8m5Wh+8F6va/svLooSUFdRshE6fz
3Te0Ycpbne3c2fT5J2cwIe3btHfutKYa1m1tzvcFpE8LfdL0FzEPbMXRr3l+n0dXzHvJEFiWoGRC
+Nv7Iu6PvjEf3ACQsm5q2KAD6ggYBB005c/10KFZJrykWTanrpo3Zq9+k3Zpkp3yMPUVX8bWsm8v
V5DGRkzZaCPV1xQXUOFO87eLuU675mnT7H6zZX2e7VsVDjiqLd9vSl7KytHO1CnPvdzoxSZ9FKsu
kJpJewoG/3nX9UDxRUzIbA3dZ7UNVKhlKXrLV7GpwYBMvcqiQB7K2sel3u+qRPPR1eyUfifbBeQx
t20ARYtrTMuUR01BvJ/CuAFKgI1jt9mj04XOYTb9E9QotISpg6HqpmlhwqG0NHtUx8DcKWb26+ox
WCrUH9SnAHBJIOJipG5nzhZBc9j1xRyeOMCqcd/ZnXWQHmZaJdTIwDgpPaQNpMyygXTo/nKlzJtW
2TQhLC7niCpqY2aSufU6apLxLK164+aIHaGxfpmBsugHg2jgdVJHmyOkyyhIl7Oac+kfEcq5c6Fi
KG5baEXR/PWnDVs1OagNfHM/ttmLdJcm5HhIYbq9eHbwh/iha94p2kgEVTTloQqAyUFrt5ejAjdQ
NnXJ/0TelbQZOuhxR3WP0j8yoxrlAhLL8rOZRv+rWKDuXVLYp7oSy0iTN6I4GPPIs00zPAQ4LATj
0VcQGnDZg3SBW8ZA2Uc8S3UY+/TYbNceAn1Wk34Di5OuxhmNeFPRS2Sb/A0FgCio1n6DelKhU/jX
j2el779rlZ98C/KBaCaAvaMbeMlJ92f7Rnbk9virrxzlIfIL5CyaNl3IC/RWtiMe9ToV/XR0UoQV
nJF/hbxI6j8VpWe8UcOartNy8MB7KeUrcdRb4rr+Sk+beMU2zjwr7W6IKyo54cxJb3m6xFt0aNRH
ZeIjK4eclcAYqdDF8hDztSCnAp1eir/6hR0p0E6JZqh4JmVQ6dfLVDXf4Yog5NGFx/WREpdo5etz
sZRNsCTqCUrGzcW3FeTHFVSABMiNH3I2p3SUtWcOVD4D+nykhMw8Z6xBxZUuFvaJt1kFX660uUqb
3/FsV6lGwcVIZyHoU893BkKhY9T8fc+lSf25P4dreR9doZpkUPP3ewYyfYLXM7/cs/g6gP+ywB+I
KVOrmk/U021kS15F3repD8Plvv7TPctBY6P8456DpEZp1CrCU5uPK7RzrHVXe9uSImPqCbvSRmmd
ABDkkJxOKeCU264F9Eqh5oYwHz2uUlAnmsPNdWkrLa+/2HIJ0c4Bw8XAQW1zKETclwTC1vfJ1Lxp
w73svlip2lXhjSIlqVA/TT03JZ2PcVNpq66uxkWtxukjofX0scpeXL5PD9Khc3RjqbpFvZTNUk30
M4OloxySpagxDeGQr6StIShPYu8WTAHKCD3ce+Iyl66wTRZ2V2UUwPXpowrP/Gmi2ubqgdQSCuFK
V2zkAJZM3oFPRITVypLVPjPJoXUwogAMV/BW2vKRWvzJjN/mau62rlHBb6y68ZqCYOtOTfLsEIx1
cxuMCz8vt25S1M/U6GUw55bTX+G8SnOn+TWl849BzfQvbjE4i7j28yOAIndLdsRZQwUXPIx+OHEv
evYVaPUuF4PiLkLIodW/oQZGNqOds7O88jgV1l0cs48G0LsuoRZdJ/rs7No4/MsY4LUMIQXc9LZr
HSLeGiuzDLSlkvtU50I0fKv6rvusNMvKpPY4jQbtmxuoxyIrkbAZ1XsYSfiQY/S8kKIqfipd8ANh
RvvVHtGvMofJf0SnQVm0c6KeXGN+v3aQ6+Xdp+tGXeA++BZaVU4IlUwXEf3QNf/T9YYqgk6kaEoq
mEptZTsp8kOthTxP6lMv0GsUnEy99k3p4Njr9ebNa3JnFdbTuFGToviCTusd9NjMWnvaLRjT7mCM
vXZC9wBKQDlSRD7Danr0PY3CFSjml3JAlq9BD7loK4XpSmuHZiuCmE+zZ9/LfiLfOYpd1XAMS3U8
OtSc3l4GesHDrJnOEz87eLHUMFlV8Od/Re7pMhDljaVOrdqdBovs4xDWr5cbyWY42nI+uASmqYPu
VNptIW49GiCOjLr8y+yG00Z3J3uVtV33lgC/lA6KUbtk9rVMACSrs+cCXJKXaiy0NhpWDfcBFACo
YKNAKDsUq1l5PDVfOtcw125ZT+sQUZGXAkEC6QBzNPU1oZvukTWMH2wF4kV5l4UBrfDEsu9sK263
8zXYHuSIOs74wTXhWzvbwXqcy3pjU2b0hYrfrRyZZIbFSjVDW2RWvBPUkPrNzCvp2cpgHZgGocdU
ZRtUWNpLPlwmxa22hew3pCLqmijXAudRGV19K96mtRJb51Ic4Pn0FxSWKUv5+ozYJ59L90cI+Ozy
Qi3h3VuzWUAFVPhLrz4NHyeWkwfZssfOuxvdgdcwpNVrlrnanQORtJOW4XNqUraZBOUOpsPgZXQK
PpwksyHljYKXutbGdadmKGeLXlTb0oViTv1W9vaD+SstXRUFaHzFjPrgBs+5mLGfAfULs1Vx3Tmr
IZ9FNw4KFtPt3b2nWu6+s3pWp3016psBniFddNS+q1SQtH10K9QR8tC3yYDERIa0JCP+aOl/n04h
8uDtPP4MtK+DGcQbv0MT0io8I2HzGraAOhroFIjjAxwN0rXeg+1urCI7z7UaklxVT+/OucL2XOhf
Xtp6jsCeXlXtlv0+kzX5YwB9DXppXnoeLCvYWaH3V2en9Okd/PA6AhnLy4XYUP3oylajoIowUdRF
RL0LO35JAwWmacUr1rJZDb7FtyAp97I5GvomAgFyNqkxJQlVQs6WJy8BdKIHo1Qh/nbV5MW1XBdK
Wf+9lwLfBHSTP21lL7S+31APq09yqBIsZ0Mdv9SUXdwTekBRj7vI4Mm/kzeVifkBg/z7TcnerEYI
QtyUoiA6byRJtfYFyM8XKB5PIHtkE9ZXlIHYySyvNjcUyB5XAoGkNVBgd5BOzgXL8zHRxUnOGQkn
K8vmRdUGywmBhC7z4sfAyuZnAonLBFXJs2ypQ8ESLbIeZMvVIGWa1eTSIqCKxk4x3Ms+v/VO6VS4
J9ki8vxIwqG4tHzDeOlgxT/KvjzIvmuhFR2deZ6fVZ+MVZOit3W5hAqVBb8Nfy97tQxaaeh7kfUT
N0eiaYQDKnV3sjfnPY84lVnvLr225fObSp07duzqMyX5KQjcQ4uS4RZUUfE0205M5YUKF6FoBinE
VW7tvzpEivkWV2jPT756lp1qy6UKo/Eo71SKpzHpi1Uej43AJxVPg29ke1CuYMfl2Ba6SDd9kq4Z
steU9QUs3IVr2A390gAxuJK9XlMVd2RW0npojqkBP3uaIAEBGLU5Im9IzUMnTuPQRWsujvzVxViF
QIUQqtDu4wwMMMzt0OPLOeCavMmM7BWM3nacyVIgn5c/at6QHasoPKqKphS3dTqzYdMMZyt7rahp
d/4EX46PgsajtOmsk61M7/bSFHmDv5EboUlOMGmIg+lFw9OX2aFqsiH2nLuFbMoROpUJSa+epUUL
WetNFrRYsi+ckuG+66eLu/QYRoevXWklG9l0w7Y/UIh6np3xa+737V6aW0XgVuaxh2+G6wZNZd75
vGFQdaUpD0OtPxltmh7klaCHb6jGb9rbq4dqLcYhW/BFSe8Hc1RhXOx6uLfUCv7OwlnIgX2hKefh
r8tf21TeDOeIMa/kLECh9VOSxmudsOmjdLfyOb/VoXx9v303MNkDWS9kqIPydkYjCJzxrQnI6350
DOM+IUC6h/QNmZW/TfIsgZ6GlPN4kK2LaeiVG68cxzU8Xe/DmyQyiH0hkDUGyTYsIc5BBxeZZBGM
kiEoefAb96xGuU+FvYhBZQ2p8hE21Iuf4XUDTNVOt/TCMloMSaAdNCttD1YCR0gypuEPfyuxJtd+
ZM3/Y78cz6s5Y/OXFitopp1FFRXmrgOcfiPzHtemBPRemzJfAqWIuWttqDB1Aem99sqxTedCk+Sp
49YdS+/UGNqvKjSmV9sNw5UCdf3aEgloVm2HqU69c8sqVHr5sfM8DRpxxQwqO4LhjNG1Z+ig2gfq
DKuHFHK8ME2m1xKRiJVTgiXqeHW+hnxY9uBDIqcWhByT/L4yevL8Sp3tQ7YtSRKF5fLqEmkWAPYx
rBawPIzLaSjIpDhefu8rery1BDfLxVblMMTaY9ssdK8Ou2051iqk9SPswjbqWUjkAGGYoTdD9hl2
J783nmVv4lBIU0L3nBI/Rn2POB1ygHAva3qhHsLEW2p1O90b4jBlcDERk/4+6XVyJ1vS7nb6+1Bp
kwfVVkZyjpFzsqAMAqQJqnNymv7JStBGomqpWQ2iaSqas0UcKbqVvYUZAzioTcBTdEpTSYLCM1Tt
Qbb8MuxvPBQbdjFahL/NpmqIctf2A+jQFtj4odPz4UEzlOY8UCCJmEKr3sg+abMDmBJBwxIQEv7S
5iWHtu70fR9nx+tAexpR+xDzfBpo5Jaa3jIIIhIqQ/z5/UpyQJzBCFforpsec17YEFhqhLACZ6Mo
OcKL/mD/44wVPsl5/8ustkSPiKQRpTDVsw3Odah6ay9b3aggNa0Z32RLHhwTrppYzY21kQ3aue/d
4NwTTxWD5TR+1Cri1x0twIygDihmbEPL2gM1CM92uLKUNN9H2fxFl39SPOn2wgxtd6mKP1se4rre
pYahIGmHibx6th8H7Yts1VTM7aHAnNcpEIo90uja5UCu8/3Mgs9u3SbVm/RIterdLpvw+t9aZhkf
wM22N7KKcyYle+OlinMcKsTsEQdAd0iUdxamb1JvrTrHEHrzUz9q7yPi2Ps1I9zU+1a67duoPRva
bD6Yydqf9eac5V17dni0gxwnjCIdpA3eRzBKZvk+qAGH/ODAvOwcbGu8tRM92lttbh7lYfBG4LVz
HKz6euKmRUfoJlQiTaLHFMpy8KvvpZ/sVYbmqc99/ttocx9y6AcDy3Z3g00xnadRo3YjO2Rb9EJE
/gOaqP4hDAHt5N6gP17PAmUKkarDplD1sTCRy/ut9+o3Fta+8NrvoUh6EJwdbwb+/UdPi/RzVXoP
0l4DuSZsBgGcKpIbIdukbCztL33HgmcqkCOR9uvwHDkJAL5Oct/qSLPMoLte2EighinOamGTZ9Im
e6Xf0Nfh515K3d7HFrVf33rQKa4VqJ4ObhuGB6gFxruphBVQmK52eVbYbXDoXLNZe5A/Ppmpf1DK
avwpThIScPIkhMBLnsC65SKLF/TKIyxBT13cIVdYa/epzx4CemxRQyZOG29GIsudoEEU/1NbHGSH
ARPfnff3CJe/9GhnGZBpCrah/3Dgo9eLsYW4otKe+FdC75QGsCWIZtpY7d4ibIMeBs0G4tGHhJVC
UCOXcmso+moY4vhBdnoKqiAVv7yd0hrak5y4jisCq6IZ2kzs5cTafSK8T/oMwNoC8AWl6HiUODkJ
n1MtwGFQYKYl1Z+m8aLGMXpACZoJmpeaL8gaE61FjwMBqsp4qcvmbbKM9D4g/vn0L4MUbVKR4tHt
A1LaiqJQukZkPAh6ThRzEckTmA94YyFUa9jWCpLdfD1lfkZ8nHIa2TQak52VePnKZtvCsjejNPAw
TakJhYWn3JL7n15VFRmsvrMyMPFT/6Jph9w0p1fpFZYmoLbSG18RtSKCLryMXpFecvC/eRlKpS1y
DUW/Wkt6xKEOcgYIyt8vK5ufLotXA63wqlLQC590PTteD7GxLoipHK6WTOM9fgNq6raurXIvO0i0
58emK7q9CiH3a57xW+Y98xy1qb2BJ8paJaZqvfZ1s0ibOvoeO1q0oIjJ3ceOo59GSFNvqPSOvouR
fh0nz9QzvI/U/OwyUjoAOn4fWemZcRlZaG74vUrbh6lokZOPq2+gG0fLD39R9Uz0peztZ6vxkHfs
hwixUiXZ1cqIPrpFVQ6RFnJbTk8pCXUachQ6L29dCJdoSzB+kVtDeAxNv7zTLOJ3vgOOOG5Iywfo
JH+PQFsRu49+JT5vVKVsXqExraC4pYax6BwoU+rijUV/toDoj1gUUDi4RSf3KwvOTTR10S/N0vZJ
XOtvyFEILIIV3Wutr29cN7E3haGRJIqIBSKyNr6ZNjTHkMa8aIr/1vFC6DQLXtdKK54gifZhT07S
jeYVxRMizdqGt8UM411YPg3ToEIelez4URZP0sMa3Q18tum9NNkoVMIS6IYoeOMPKaq1rjJJjcgA
gvgUy4/Og7yUHOCG44LC6+5BttrQ8G6SCE0bOXcUQflsF7G1kE07gMqhD8qv0hd61/qYRZZ645I0
33VulD0Rujr2aV58NaLGX5jAQO9q10Uias5XTaMVX6Hv9CncMPlSILL4WqrfpbuiuXAruizsZdPV
Vg7Knm+ob1QbKAmalTRPvaATjLOXvM70LYz4aNCISXvFgt7SQys2b1FeMMxtWRfJGQ5p+FHNnAWE
0/fJbdH7vAor3tVEk89lW6SncOqXROWHBMaUutu4/QCDomz/LwdfphJX+9cJtKBvb+K22BLwICQK
qX6s995zrOXNodNK60bac22cF2UwGBe3Oh9/c2vd9Hc3m8XSlmK2Gl5pg/XGDUnEn1HSejeNo3X7
rp3NF+p0iAw00RdV9cKTbcOhOYuHKOsDSHviHIy8aNoVAngJgQJ0wWj6xnMf2O2X0KhN6PsCyobF
ZL1t3TjAh5MSJm0bRuAfDeyeqp4TnGD5v4thFPlqGk4sKt1VlJUdKB8gC975HjidmpjcyohK5SGe
NLTfuiT+avWkguX4OXFvuiGqf5a5BeeD0w7PIwy2y9L3ALCXMAsqUTRtYr9pT9mkdIsyCf0vJIj+
QkQk/BWoG0tHl5NslP7spu746ojfnlIWxn0cV9raMG24e8I5PDR9bi0j6DCeVPGgII05fldsBOcr
YmJm4PWbxFD9zaSArG4b3RD0LO6mrAhCyOZk8ASkNiG+NBXdNza61ySX5hDwK81yJUUtIzafU3Uk
Ww6BGO9Xmq0VjzTt4uLskK7eVOi4X3qR7Go30FvwmQrnsHBY56VQ7cqxpU32BLqH7jLW8EfEV02l
v/RmFqq6nasiKSHuGSq0aBPA3HvpTQWKNoBF7tI7owu9JsWuXy5UOyRCosowLr0gjK01dZrWpRlG
qrFWW9u+NHm3aeu5a9zL2Hwc5rVu+d6lV+v1EfaHyrxJp2bbuCXkpxN1q61g+aj6rDnIA//e97PY
oMZ4HvefPaRbGFIeSyIvXctmUzaQGoVWuihG3ztlpu4evBnGpr70T7x8DQdaJxvsYBDCHSiM0k8e
giL+7kSWtpUt2WnD/QvN2rCCfvJ31zglFoXyN9sXcZnrodVVeLLT4e46dzPD4umGFOCBBHfQxWSA
H+feoqp9yWvpnzT0BZ2byCqOmRU0u+vF/KKN4Lgu7tHX+v36Q8JL1ZzzeCl9rxdz9GRruU25v9q7
ABF121e+yCtf545yNPgIjGmXOaBKdbSSmHbSXQ5KZHb/Q9l5LbeOLNv2ixABb15B0IsUKbekfkEs
1/Cu4PH1d6DUu9W3Y8c5cV4QLANIokigKnPmHA+xF+PTUqOz/093nsdW58u2XsMd+89Li1RaxYOX
EgwMdlUEFg+fL+XUDjt2P+5a73Pkf7hclyeIviJSC+uPnNfr4E/Frki2zVkBHFh6VP2kLmuzbHn3
Rs07NhGfctm0LejHLhKri2p50ZtALif7NZxNjg18s0Af5+VdWy3U7dbtL3Hdm68F0QDZnxXedFxi
FN+fF8f9iBxJAl6K+EQQodF+kIe6S70HsR5ks+uACKohhV+yb8Q+jwzD2laxoyAylTqX1OmcS5a3
Qe8Zy5mHsElsbB2wQ2fYEvjiuZKVrLPlRDmiIY6Ws+P13K9++coLtb9Ok83Pc0VknSgOmXLWRu1+
nnXlAUlD7ppAatbDbCblZVwP8pXsS0gYBZGjIlP//wdiHsn/OC1VULOrII7/1S8vIk8lTR7uBMvl
z5/4336YPFcT3g8CiGtkjtBvPobzTl3l37Ky7qv27rMgL7dd72hjhCxkMd/XnNGI1I3qKeNebx2Q
gZqVPCsgM49OjZnjGEf5WxJmdyOai59LG6Z8LLp/zvDi7n+ZESpNF8wL7pOhpxcPXt8RvOqi8kEH
7A6lwzx+dTl5auPr/feUrzOEjq0lFj8Xd72I7P+c7MyqE8BeVjdW33e3ueYJbZoqsUZiJx7pPrzz
KgoJfQyUu9tnZ12i19YRAco+DPq6WyuQj7LHVvEn5jKfA5rjwIwHnPlViTkps7rJYeluvvo+Szhl
+991nv+uDf3HuJzftnhu/Oty/76QbP/PVaGyfFQWifKt48EuT3HLBlzujuJCRDxkXPDmi2ZKC2at
ILNTNeq5SbG7MmKacqQPW9ymI8zVAE12yU522sI2CIvMRhpkAk6HMbZPAKm5l+iJc3S9jHDJKLK7
7r7LMdnTeGGK+N8DS7LOl322lZh+AgYJRYolnjA7L56qzyE5nuP8cahU1/n8GbLPjFX8DUFe4GTs
jgetUNHAFEWOenPMLy2xj0Pcz9+asNJGPrsuRzki56BTxtxbG4xAW2fLAafqtV01GDimF7l+qqCq
ti9hAZXdalSbtyl6xkdo+tCKjG2aVXTkoVc+bB4hkCjb+QTDDXtTvjU3LBfwXFdM7Q3kCbv2wpx/
GSkFQJ41Rn6OAYczGR6aJRMAZp70L0pIEm8wRH4dsYQ/qnmWHpV13aVWTbU1pnl6qVuqihLbiX9o
bnb8vBIuBARXwu7X0PP1A611haYIPqWrz4alk8d1ZmBgX235Sh7apK0OZmtczSaKLvbfB0Jr0aWe
uK0ViavvVbf9kINf/f+au+DcvGrb/us1vk6NoQOfukLfymt/9ctXX31L7SYPifv81fM19atP/jLZ
ctEVt4RIyS8rZ7klgt7GLh2SD1Z7cWO4MLBVMGnEp2dLqXUVLMXdczrrWak696Uu9VvtzNmjSiL1
pQWS5y9Ol5+HsfBelrBvA+IuDu8Bo2Y72juD5f9WX5vePHtHzMHzjbxSOgjt4sXxdzloOXHyFPJ1
Yc39IDKrPhYzBBW84NYjoN/iTAYKLYNsy5cFH6ITitbubE2T91qEUFPzacQ5jJbea88F7uSPn63Y
JLDlTrfPlu0ciqVS77LlgS3FCdN8Kg3nmwoMd1uM3fIoDzpC2G0ZGioSBfrKxvxrQKCoxDTHdbed
avW2n8sRTcQ+JGu2hn9foclSpGdRvC+xDnj46u9HEHulgfoSPHQZoD/ETZiqqluH6OZmVg6edth+
YHxUIy1ZDwZRkUtRkKgK2Y2wKqWvN6K9IRaswdaWnJsmpu4LO8kOdp8Otx67+1SZHgB/j0FBZOtH
CnhUs3+IvusDNSuw9FBq5zoPpNXkQGNxZzJa9WMYLYMEcvfbKxQX0jA+1UU4YAX4j5fSN5i0brts
0ggTZ2wc6i0blPC4Fh10Wd7fbEvUL9TQVWTMSorBsCB+KVjg7AU+pYEcLZzJuoixeCMYnXfAYxbf
7ZMWszWys2MSL77ljNS7RV6xx892KECxlOqppQz885CV4z+bP5TFLjalpkRnokLRWb4Klyr+R1MO
/KsvX8+o3TKtfHmKtnRb7i3WQZCHmuKYjMdcUG0cq+I8REl61yzo2HHTNj/awX7xJtV4yfoJG1kH
4/S8HsJv+GYRFqjFDyzXwXkPc3elQsW4TGQ7N42YyscpidUWvHM0b0tUXjd7HMOj1mIVZLZ6eNPX
A7um5joaZtCkhPu3aGAxn2/HqxyU03hE/yZ8nZ7kNeQBLxJE4NGONBW6tNhc3sTS7CLTmP8w6nrc
9iTSj5MDMDwZUISHawFJaqTJtWriCEZOaBOJoPk1EK/NwgSqrBkz0ou/z1CoULkoCDedpqQUpGxB
keIMz65HOJg91vW3sf9hr914hthHnKO1gCxBA9GwhA+gFsqD243KQ02R10OL8no7RlS8yAHZJ0ct
jW0uNAXmIIdtNh61L0oBa9HrUIi7jpn8UOf8qW0ajG6QdsFhxKIqb0oFjoqykROoV8qCvsnMB3lm
WCLViXoeEIpaPhWaSn73U2vjdVbO0y4zHlPb0h+JSI67qFCKf/TJUZECFFrDGbsZrni2zdgZDfPk
8sHkXHmwRK5fvepFNvA/diCHIfo7TpXzyxFzD0c5xy/E7Nwi+DqrWc+PjBouzhw6ezkgf5UQ7QOg
WpBAsqCQMhzUmm38Ntdd9jjU2BaQ0CfgLJZ57zSts5XT3JAUAW50PHfX0f/zWdinNK9938J40ocb
XqLDjWqE4UYR1xEzbuPhq79PShLFy+KyHWSaHMhyFcMCRz/Kk2Q/f+98mLtxDXE5xiPZbiLsgEm+
qZb6XuSV+Wfq7SlqdX4rUQt6RXPrNweqcTDAjboaUUzJYukOEI9G49Gq27/O5h19Rz38J+yK31wu
ulALnY6+u750wL5cYgviShLmGcai9H0NdMP0iDOiutadIwZuXTAPFInJqrB00PeRmrgX2ZL9a5ec
5S1xuP9M/EJFQPC3lnnUsx7eleJJFoDIw7IWhaTYu3wWhSAXJSIQNvO+SZfhJXb7h1br5kdrKYaX
nqz7xkUJeJSDCSavuyWmNkuOqk4+nQtYsSQtOFUUffw0o+OSg7KLSguktub8KFtWSIwhbB9CtjdQ
TZDbnaBxRJcBQWmAsxuxiLWJ+Qr5n/UV9d68ZbINIkkN2kbpNktolr7quNNRUCv57Lp4D+iK7u5Y
8i7PcGLWzcT0Oq8t2aXq+lvZVPlFzgdZEe0p8+Kps84A6aPeB4hnchDYei+A2PHp2MSTnlxtiq3G
YuLuU+f3WbVZPZrJhbyUGvALjffFwiMS+wzum/dJDDXiSjjjczFTcK8M78it3yNMyG7ZyeZmc3eo
ScvnmWxrXjh7k+j6zsV7eGdWOSKBWkGkbyubmPTkgXTsUXFEcvdCbu4Y3I1/uAS6zU4FooyjHhQW
c7rKVwq4kaCpdW2n2/xbU8qTN8IA7JGT1if+xFOaUCyRMx7JI9yTDZ79ZuBWOlHcbFWSH5zpPnvr
isijjDji5/slUt2ToYtl86on4dlN0/zE93/ykbH9XEtcn2rViI4YMXx4Q/Q9TiNvHyaah5+bQmyL
7TBPyYRP0fJqJXO+t1fBg9tOx1TU/K0g7Nzkirzd8md8tm91Y3i7uL/pWYj6vNFeekP7A79K11dR
hAVmHxLtVBxfYC+6UWeEP7jXboaRbw9RgjIOlq5NMars1ZvnYbyukif0AW1RAEQiYovo2VFONYWf
AZkOTISBpJVqnp4nZIuweLtLTzgeV7zkV2aVGoJBY0Voac0OdwygZaARLaoON3qdIHRKPqBVLCDQ
+31oJcd2sR6NWqhnDyczn4fTsPUSiH3Y7/wZ9t9FWSQb9r6/00njvWg/SgxEU6/8NhSISfS63xkz
7rKo1fxR1JWvK9+iMtuAXuex0nQXUcXm97x8t+tsZ/DOlJ4gL+O0v1WWCYFlvlEN0JyQHLM7EYkK
LGQgZKAoI1i/MkdgZf2hJ/qC4Js1pZdUGGEN8wfVkdu65AE7F+AQmzq7JjbKajC17Jmydiemqt+j
Fv2ujGX50od/Nl5GIFG0rwrRUdYJy7WeCCAVSUQV9JTz8FicQNX0K3pM/pKlSQ+4wYD4qMbfeRqJ
K6YBYzDkLyAItVfDOQ0oKDdKGL9o1IUEFcWZmFzYa8TTPAJHvprLdIJzEz8tWXEdcTDaapTIbJeM
fwaJ3mGPu6Y4JdHRa7qtA4L3GFbCoPJlhJmdCBafXbNPbLhNw9DfkH4EpphHVMjmSatcmJtU7KO0
65+dBfbMPFdLgDEDKJB0xAEDba6KWR12N5tU6dUDIMF0U5klwld0XWEFpJGc62tU1aSJut49FYMF
kze0r66DzNkxt3Hf2PuuT05emaggVKZNXLr2YVmoYzC5xfn4nmkntuXuZuypKYe5iusAy62mm1Fx
qCdquNsTq4hE3zZzgwdYZk8Cpw9eNtS9wST4Glt0lY6ysoc9as1jVRPoQh3JVHkVjF8Z/rxAVAqs
0OBbTwD/KPYoT6MwAdZ15hRMmB6dYi/Rd1avPqp63ZwQki98wxJXPObsj4OWouh9r8+/eYjZlMks
3r3FonqjsDLwefpFJ6BsmQI1JgTx7sa5++upnPqP1GUDNztQ4Ur9B0Xmz5ge+zo5vWNk9MnWSYef
dcu/J/aWW23ayUmtsYkjA1+VUKrUwXsUOQ6hnbtD/Rq/lMmycuQRIov+d+FkhDA6SoASgITbRUnc
x0GEx2Jx15y/H4NCOmtG/1pa1NCndf3RlbmydcKWf16hoXkIh4tqQ2IYCQRutbZ6bpPhj0iY3S4H
BrvPbBIq9djvwkGUG37f7FwU095LeEMKgJy+XlgD7CreLC2PX4qRvL7esHUJ432WFruFgPLBjtuH
oqjEDiPu1xHCgOTZLC7JtTyCdm4Bb+2q8EHU4nnGEHyrasOtDrX3RHcI1bTirLLfwFNsGLZULlon
RQfGHWuZecxjdQxE1/wZaxVAVYqvVfGnjtWrP5nptGnaPPDC6N6Vhgad7ySiHp5h41dO+6zm8Vtj
qgk+FxNbX7e4Jo6N67cxYokUoU0VHih5jUVC5mbvnfAWPkfuvHHahxqfZdeebT/2St13itrdVaR7
rj2SRRFBaS+Bgp2Xot6FE2so6m5UuOht/0pMP8Xkwno3qoiKLEJOj7HqHcBTdkToT5Uy/8auX8fG
+8Mai6fMMsZjSebJT2LSxTycp81sIeer8KLcEIbGRbTk8+1kjd/kRXNOx457sDuZOzu0db9XJnCA
ufaW5/WEdhXzq9mFwVkPOdBCilPjMT3LwxBb6ZnsKIhMQd0R5YTIeIdnN6PAgsgSPg6K33fiz9Sw
3qxx/in0jhxYYj4gxj7DlfSx+8CgAHxtYITiG3hFtmll/uImoL4mHvcY7kGMqaO2uBUrigOc4j3u
F9/si3xbsKgLdAqzAs9KMX7WRrS0Bc7XWltsGz02TnXlZgdRuNFDGpNla0cjOS9eYR1DVmqnOMm0
UzoaVGgm5XKu0mw8lFM644xpG3ss8ufLkBQRi1nKWpHHNLthHHUk1a22rdPMuRVdlGwjDI97ynoQ
f5FMnXvryatZEpeNUR4SlOKbVQW56TKVvLmJJB4QvPViG964GXErf23bw6DYyaYsU/e1I2m/EY7V
v4kUZBJ1+fE3Yx4sP0VR/21p2DlpzVC9Kw05US/rpmNtmVZAjWvrd9wu3yeLSp+EupZ3yoo7xMlo
H9Cp4sjQ427EA6z3O0q13ie77/0ki9X3KgHsZBEXeY+sAn1ztYzvxNPZsGXN8K554eAXqKTePasl
tri44j2quEVMYd68U0I2AbAyxS1SjFMys0LC6N4jIOGEgWym8aJfS4Uqoil5X7qs3lCXZKLpjrpd
Y048ZE3zlNjsicPIHK5dl4zoihT1PLlih+CMvTIPoAC6JKWWuWNdWGsTUfJuyiKUly7jLRvNzWDz
W9YhMJo+m0a/VrQM4zGIz0vSI9KMBbLfqOUTMpkaLLF02qmq0u6irv0ONZgUc4s1S6Ni76Mu825I
ow5Lq9reNIRI/UEz8sfGGh1/jjNjmxECBh477PUq8+4TT7/dUl8B282Hvk3D68LfoqT2A5rF1zwJ
4xuB1N7P2USw3FDURy3qBV/75WabMw/sSsDMU7GlGuJ1UR2yk1UH4MAUM3Q7w7U2UY8bnaka2aM9
9tXRWzT3pCWLEYz18kfVV7tOVMu+aUdWFLX3hjg46MWYUvjC9z9cUPzOjQuhvLLRhrgjRSOotfEp
CrMk8sOcQCtchJlbPsVYaUrJUBxSsgIB4GYr2VVfb91RTuDKLnqx2sQESi0sHtwwLEMCApuyX7nB
K/1TLSoSkTweOpxDn8baI6huFbu2N2p/rAhqVF7kBlkV2X5LZnnbJrUdYBM+nAzLti9prKV86BZ0
Cy3hMs3khlqyhMZ4In0ojQaRrvEwKx3sYwvfS2o7GpxqHYvf7FEZpuagzdk1Vtrw3PFVhbtb/zQd
OOcWWcbDoBoPmKUTQp4dbQvfotpXEIs2Zvra2lpzi+YJ3pJS/8HdmwzzGM8nDBCGecAqtY2UR7tu
++tkT4pfkq6/tDHuuzrchh6/+BNMFsphCfNknbgR7Ubc0CP8qYRnHkqrDveOpsXPOcaafk35u6pl
V8obd3wkpmvXkm3MUCWeotAtN4AeL7nKKjBSgPy46qNJQGdr2BB8tU45dV71ConLeSg75beY+EdN
lmZczLopt+2c/WoN9DsC374g629VL9KHfBgnX0lnB1AB8Fue+w6l576n2sWpgDu4nXHyD+KBSuk+
DEHX10UQO8pvczLHM85vxn6qk03ST9amhTrr97VenJR4oATUIDA6T9XRnYeRIp2qeTBH7aoKtlQG
UhHDNDe6kqaIZVmRxYV9FpM3nXCxF74mhnZPke02mXCRcGFpHgorb5FW1i9dCwQK6wUowqQdnbb9
0OJc3xhCM/mG5Xz5PDyLetjhCj4tbtRc7TUm2uPwtoVrxQo+0uZAZfdRe0l8okYJFCRuv20LcwkL
eBHwpcDgceauvExTHNi995GHpel3zkCso9uNUy7OU2vjCtKBdUZkCH4Qs0U3enMw2tlOHvDYNM63
yxTZbIYH3iB4DjsbQME2dvK3qpimAGyevc0FivI8QU1YKdF1KfT6oZySZduGPKIK2zR8J/TynZIO
zqYr0m4Th8meGFx+ypbyaKu6fWaND97E6g5mmt4MTVP2NV8kP5xvOQKOsUjje8t+NrJINGNZyDOf
upKuadmxqkJnpc/OrjaiaV/UthakCGxA0W8cK30ElWKxvAFdW6CQDCwnuydefMbsU2w74LfkrQt1
B0bCOiyO6lHx22C6CbTE14es2PWWvl16u9rBv3P8SOGdC2d12zouhFSh5jtMBbmThHG07dLuQ8ts
vCL7dnzWQD0nBdU3jQ6+SvW8cNMZNrGnMJ2CXBfP/KtcYizud8KfOaZ6dRDNRuDkaGQignKo9R2x
HXORBpMOPsBIpvgtIT5DnSv8c2cVtXdiM7Ck2IH3pWgcJwjU4VX31OSUcBkkAj1y/mJCQZ9PJnRs
VtJmD42O+88PbBbGc5zmdyVsoFCrWniJW+PDNsnDLyvYrs/iIz5jpm8qyLkqshm1c3bYZVJ6eh4M
NdAWwuFNo6nc90JK50J0Sll76vQSkdeU+0j3Gz+0LXWvKuxZJIpQHqwFFYRZFUOAh8A99LJlR43m
tAHlUrCQVdipT0WKEMBrjlo69qdpZXbKV1+HyDb7E8wEIjY938zJIdyOvn0/l7m7558LzC1fOYvE
u3bdAstkypZT3PBgSGGOEZ5dgCasF3c7kgF9Pu0bEoym652JXrg+of5rvDIgs6Z8E25BAKU0R3FY
EnxyeVD/obv5fMJsBDNXoy+3A36nfmVrBTY0FvhYvTSPg5IPhBf2EnHJU6RkEwTD3uqrN1ix5CNW
mFrG35i1Fg5AEI6VpMLIdHbDkzywfGUdmmRXi7D7TvIYlx5r1ny09hJSKNQM7WLCstRvBALErPvZ
dmX/+V7JV/JtShZLY6USLq5P4DHeS+jhFzfTXSF1EzsO/t+BWMmmXzhTO3qlqKnmRrfV+spgd0FW
1nPSN6OMSljSapMdu24h4b4E8KjumuKlW3jHlAqTGNHq1QmCFXzbhuGGm9T6CzSPQ9VeM4XbRZwy
ngHr9hM1xMwpbw4jxsWbsAxhwCfHsaMuUWGxhgx2Mk7yN8DMg7yws7yStgN+pxngM+VLzNBqtr+h
gfs/IkqsQij/fqlKj63VCCZ5bF3thNBBP8XUmG9qhzq25oe75D+Iu7inpQ8nPrm65bI7pl3qg4+7
enyU/6t6RXqK9SCb8mBi5sHHfP1X/rfhsIa19zUb+/h2NwPtcVFCa/W4aQb7g81Jv2nNXLe3tmJi
MFJmB+geHkkdJkQgSZfKTX04KL7wBPrMlb8pDwOKv938Kw7TIxnASVO6B0yhk2OuFODCH/saX7M+
Ge5lWD9k3AdOZWHkG+jZ3+cCQ0DFaCnT6nvltOiPbeHhS7ko7tbJhOIjjCadEKXLU9gUJffupYCl
Ed0dsmJh8Zw4w6tQXeMfnNYp8vxJCP08a0tACb83Os+94DvsDS56yaJ68WQZJES8MqKQchiPSmVn
fHXcGd5QgimNo4Bir4gzepg3NEMOtTRWD5iRsqyiGOvMW3PEC0ax/IWss69MiLRcQ/czLzKfJ8sv
6zo7edXyi3+2s5kRrR7NsXR9V0+7ICFFpo+ddx3jxdgTVK6pGtukbCECS7TVo1pQ1DiwjYIcjTNT
n0fVo5WSca4qHOd7EJR8kgOyMB6zktA3phjcd0vqeMneUf2Lc1im5ibEWyNolaV5yDDOMLRKeau5
ze6cSbjHvKN2w1PYKS/W0v2csnjvLN1+QCzz7DhxtecrUB5C4uhvVQmArEyV731o1huM4wcUo3F+
VVT2Pa03bOs8ib9H0FiIJG0qZzI/hii+22Hi/C5i4mk8F/RSsR/zkOVLGaWNL9T50Jit/YPIvEss
gHuUo3b9gWDJE6lBalz6hkIroiVBFbUZnGpymk5hLoc+BKK+kDoIUGkawaJ07ZblY1DVY7pXmzXe
4RGRKom0dnFvXxH6H5QmHp7wBbwbaZV8hJB+qAQnmaA/Z7VarcUryVY17OWpHdWPrtXey7FrzuFA
wSTZfvIwVUHJc+rhAzSWQZRR+QuEs6C4NZu5SW27ucjPTVGPZ2uN3s1IfUdDNAdvEMorUPdt7BmE
VKnYC8I+305RGr2iFPwRd+5yMQXgCUPFMH8e1HHr9gXKRqtKdrmY3A9B/Fp4Ltr6NpzPBD6jIDex
UxrIIB+MmQg1NljfW280Nk7maI/sAIyjqJN231J79pyYHVXvZMJ/C/VgWl76S8x8YAixGHevymsc
Uwrz4GEaezdgZG06JS5/5vVvbAUScqTQSRZhe8+ojXFyTxwKhpulZEGdLY+EGH7Nendc5rh7HtvO
vfcYWyQleuZ54LGQJ4Lbkcx/S/CyzHln5NL+Ij3L9uewnCknybY8/GOYP/X01fdfLyGHJQGa+3yo
F8oRf0PcSpUkLE6fL6tRYxG9tuUr+bwZEpVJsv2Pl1/jX9Nlnzz8q09eR/bNWlcGhlrDuhtIzn8y
hTv5UnVYwhBO/U+vMZgsCFbIcK4g2d1KgK9sf576eYxn0oCKpewk/FcePmnGJmACX7bNlb89yrYS
e6wiB6hcsx49WZrK18EtjA0iouhJ9tWFzd09Nce97JMHldp0NRnDh8+uws5uEbexr5O60fOOpo7M
5+uksl0E+R02/P/oS6EDatqgHr/62HFizGwbj5WZg6MGD7O36gg4idJYV7U21WsI6oJH39R9F672
ViBEftZVZTotYVxs7TK279W8sH2KZh8b0OojQXGxT406O5AYoWqZ6sQx1wJN94ZgEDmxlLC82NXQ
PoAj37s8Y8/CnlgiLVl+pHJsn7HlP5fCafeYu7yWIndWd0ggu2y7uK1E9mXsppQVvnrJ4MNihlKc
vZG1J6RcnDPDetkanmb7s1LgH1ct32PHiDa80d4zAf0LdFD1A7+1MohHu9yqi3Yj3dyzxezrjV1l
EzCNptyboiLTo2LIpOkUyrH0DrJhUF+B2yEY7bK1moJIUl5Y6OHNyHhP619G27fslBE09pH1toxm
Dfvd657yBJMCYMo/iOVjQrt2iUjvr14OxGttyQOFwtGupfQ7kPNlX9frr541CCDmTBuSaiHDNF26
bvbQqXVxUBXZ+FTGYUkZbDICIh7HJ9mXVCx2EUddZcvrm+acNMVvbGj+mrBMloMdxoAGZb2GPBT6
n8loxXd5Ga/GBFEFguJ/TRj6el3ei/wo++A9Jg+dEl49yCHVjM8g1bs3bSmALYls3jlutIYnuG3L
vshK7kVJBlV2WdWwnOO8+inv67IrGRfg7bWm72UzndvqaSYq/nmFMtspOkIlqXmVIlfkoLe0Tp1D
2nJ/xbLlP6LbzykttqmmFn776v/3PEL8JXJIQ9/J631NHLTkeSIbx84Gd24cnKoLloHm0ZhW/5wG
0oTsk4ehUqtLtx6iVAH1oc/L6vlEac7fA1+TtWxxDrWu3r665CvIYdXlq89Ni98qCEW/FInnu6JN
L5VOyjiekr9effXZSoeIQHgnOUMhw/Q5rYya/KDoiGEAOY7Eqc1wdW/pXiMCQduQNcNONjVsOnfs
Sai7dqwWc/pwFfmsscJ1cjLGxSGNY0TVa3OM+/o4JehMsGpi7xXbr4aXo28D6PLZNEmqH/QW5X43
9vbrVIrxgAF8E8jJ+dRmh07UcxCZ1MoPne2cQsGixM6IzqmKFmOSltsvzlCyBfPiN9myCg2XK/IE
spW4of2CWzcuSV1xl11VH7GaKOrlQTZRTJmbbLI+GnweAn3Co9dKsLVV+kTZWp7nvmgsjQ5qyaJO
NiusXvBfY5EjJxvcLm5UMJzlYIii4+Wbzsd62Iyzwfeqrm/qetGsY7nbeZDi5cTGg5ETzj04yRAa
tewD3hlu4xYXKo/9PQjtgSIaHnGTfLDJZ5OrQ4f9TOOAdlTmjWHry8HJ2x0OqznazyjZl7iFvETj
va5FsfOUJtvl4+p7OdrPBAkskr9av61QZb0q2UB0Kle/4QXK030ui1dLm2bW+dzlPMfOWYsbznlJ
KHd21uagTCRbvPCtyfv8FYlwdfd6cy9bTT2KF8c4cndMtvbS7B1UQSdH1z3KtzLtMJVh/NpORLLy
hpQUZTT6QSsjZxOTE1ijfM5mQOmyTXKz3xHGWmNjLsv54nnujXJj6kV08PTAXqtQbXUQd3nQ84Nh
Ko9GKb71upLsIreZH/mlseGoJuLVOXsXUOE9RpFTtonsmlJDHQ9BXLOq71053MKwUV/SCKdJFDe+
ML3wuSCulTWs1VWl4f2ZNdRF60G+itc1hl2Zl6iM8s8ubQqTk2IMT2mb/6xt1zi0hkGpOKA+f2aJ
ey6a4p21d/vTNePrMBXab4F/Q+a1FpulR9iUPgtykJ1j1yGXsPBl13Gfilb9dVwKP3I169VM22OC
kPenVmAMp9xyz8Kzya7OQlPLXaURpy2VtNwiYKlJeiffWPQ1+8GlkCHuvNgPqey6mUMFmC6xk58i
/q5Gi733Wm1V55duMKvECEs820GeuARtVZSxsHMBCIzly9ina3VhHp9kE4rAhdSL9kDlvX0L+5k8
VD821GoY0y0R5lpflrY7VMHpoW3wCLGU8mAMWblJc1scCPqJrbmWlbMzN55Y+vPjF3KQJCgCRFBb
sPTtmtQCMqV3CcEb2zf1+6h0T9HCHcjgVruLQr26jGmJ6kvR6lfgzO2jKMq7xW7tdVhc7d61+k6O
YX3qnXuALP5k/+q5Ob+aseM9Y4Ls27ZuvQ6WMT8vSujLsQkjOGLN6ka2VPwWn5qByP16HjyG5anU
y61sQWqtn1ov28VhbeGP3ih34vt7OdZ7lnp38ML/bNVmc+/G5WiqmYqthX7Imny5FuuhU0cYD51O
uIZW3bfDbnAVGy8j3b5Ouuaw550Ln4gOngGy01hHUotnzDwX50IX9lUdNUbDuVu2ZgJC47Mth+SB
BKbZVsNVNj4vVTStRVK1IowKWvcwDgVhyTauIJVaIqZgCOcw2azWH0ASwObsVfZM1gI5Ec2p05m9
uOpy7OP55bMpRzRRD6fEyq5FPrybVVodCyJe12Fo/jrggOls68xuNv8aGFVvuuj8Kl9zO8PRDL+d
tMZHQI61yHqVpCMYNOkphgGgBx6NzJ128UAxpZar0SPfJIoE7GH5f5Sd15LjuLK1n4gR9OZWXiqV
r66e7htGW3rv+fTnY2r2Zkf9M3+cc4MAQJCUSAAEMtdaOV0j4FVSJ+3cqQwepUiMuicYd/nlQ/1c
NcgX1baCLmNQs5TzCXI8+SGMU5I8bnMAxlAsh7TEibzURSazJ0JAAXAOu33LrPxT6Vfhg5Q8b/IX
aGXOZpeDQxsrR2WwYzbSefem2rl+b5fOZxAjLaAXWlTAUtkcv0ohrPExZXUyX6WotUA5IOOlRymW
Ux6f/cEDObyciYxn9jgP0e3GUmVb0zaq0+BFSlY2YGId0ESRYjTE4942F0P0cnpoW+UFLoa9kWKq
O9ZTDQVXSvL72kA/pXZWP8lvzxac12jFyllaVAuwaNK1ci/FMlRnumZe3a7m2RkySDFCUMut5GqR
3z+lJSZeHMu41iwtVwm73tQXG2cBhuSpYq42i+ak2niGAltLPzkjc3QcBM43AMR3NbkQhsmT0Vjz
b+wW7xOW0C9lB10Ep3z4mqPrtiEoR7Hp2a88gOBIT2Vh+5fWmEPEzZXohB8yPxWIeD7qWfyeIs/2
k2AwKLSH47vjlj/zrLA3hZmMF40Qko9uDPoG20/084wjvsGCz8ZAC9z4IR3zGCROENzhIj3G4/xm
z7mxQY4T+EaZ2vft3BXzJqs0ujcjtU+zR0kU204f/eFiAKj65qDwuO0TGOjuQJA1DJo9gCug53Do
VDQ2O1gsXjveAZafz3VTfS+bVCEsTja9WV1FtxufNL/W3+05/JHPLir6yX0/lf4htMNfVZclj1Ec
oVubOsoBmr76XlqxxqK1PWiubn8K7SMusfSzMc/DwVCWwIVKehco3g+W6+rFrKNfZlR878bQxL1T
OScNxCheNncflwiNjXWcosAE+cELjeTrgJMonSwXKFKFs9JhYCfV6O30EPdSBRDgpSiOWORjXH7h
YWrz+DVtUSfGS6B9rubAO1kenk+A7+m+CpHHNB3ASgNY+Kbp/av11YX1/TDk2ouhNheI6BWyGnlw
UAssYhZylxheRuy9Kmvz2jEex/Gr3rJIei5a2z1NWYf84QhAud5aVqacNAW/Gpym6gB3XkcexDcu
P4B6qA8pFrAd+kr2LrfzjYFa5ZnPIxKbdvClytz6ddb5aFOlPzo47gF3OyEWUxLFHMPr6MU/ppww
6eOAdu48l79naDBlq3tfgy5otlYfts84b7WjRdTIS2DlWOWj0t0FuWq8g/z8TpCk8reJCia+oF9R
1xFgylniqBUl4hBD221UROqIvBIML2qhRU8VKBUpSVJZrXaAOI9xbGkhiV/qIF1G786HrPKCjIoG
7C8+gY3Yx/bAgkcz1dcJ1+re0/F1S9FCSPEhi717KfWgC18HAzL2aPdXqTJgHxydyK52jZtor15v
tKA8ARAtJanSDAvBtzZNLnLC8vU5G3yZWbtEp0LzF7XPsnudfCCtZlQ+S6nItGCfun5+kOLIzgZ/
dXuRkqdr3WukpCAEnH661emTp517L7dB8nI1SViUHBga2ZOcELjKtE+qRAWNQAtW1fFTp+N9WK6m
LMk4YPhTIA2cpQWm7uHiF6hArZcM3PSC+Gpy+81ZNBTbyJtepxhzx2Rp+mvjO2jL1eElzUK+dEUb
/7ZbG11p1k4vTmi/pMPP0puNN2ya28mwxhe+E8ZbOZY/wgShCTmGiVbdIk7pnUCMmm+21oLn6ona
Lm1zQw8uFTEZtnJ0UPH0qE1kEV7+ie99CRimnjLiK7CCgIoWvUiCOEqxJ1xrsU/+W6dPUbYJKg/x
bluPXqZgBOXle2h/m8c0jIxXt+iM12RWmPTBtJylGCted9Zm4CHSRBts45UP2ORk0a193uBGHlFp
PdnL6VVQH4C7+wiiw22rlM55kSSJG2a7ZhjPThA7Ly3a6A9jrEAz1wGgFWYAOzqbsfMsZ2ARDJ/R
kmNP47f5FtRvs+cBjXuAzX9fr+5+F5ni72H2A4zSJ+UFLp1+ULSmuxWlrjXrXa3xPZOSGjTFca4A
2N2Kus9Zc3b0AW48StVozLjzuljdEhkteJW6afYvWs7AkFLdKv2pteqCFtxUkt6eHkvAIfe3KliQ
54H1/8Zw8ujJcRnmLdpZ9kREQHy7eIqNIXiRxFPDo1oY84OURt9tHogQcSz0NEq2c7NYgevK2cjR
IuIrn1o6prMmiQ9rneElvzxV5aPXl82zRhzkzS+nO1hjo75IQj9CwaPHW73W+ebwqY7U8Yqij/rS
B358rTX7r7VBwj4F5Y2mOa517g6z/3i7aNMPCFYgI7S1Rnu66lH81I5e9sA3MCMmVnbpIUFcpERw
TFvdSNZLwxetNdvzH3VymtUU3+vWD3ZaSXx6JKGdZ0ncGiuhAyEAhjp1paoA0sUXUw+7BI7qax37
5auflJjXvDg6Sl0W5dgqYyDmYV6U26nyieYTZf5ZGpuG+zUoUCk2TOA/pWq3+5Rpdh90Uf1az+VL
i6HwHr3X+rVIELk1Q8XfqtBBifUw3Dmd2fMAOBgCn9rhSAUppdn1qzrV8WMTu2c5KFWaa2gY7xvv
rE1D+TCZ451dhz3vczA+NeZQXryx7kAFTUF2XwflPi/3ijqUu6Zx6p1mBTPAI785mIrh3PcJFI24
Jx59Zqp7y64+N4ZfwIfvr37Z31t9gGJ7iE8KXsJ3v4sPVojgQWKx0ylYARBwvTqNEQF73BwEW31W
+wDmhBKC6VZ7fdeyBtk2rD5y72sT69lmBgm8JVYIRFKfr7l4+8DHwK43waCrynABMfFJq53oGPBB
wMCtAkkHpNz3+p06ozXXaoqBcwF2kqsc01F/Z9/FZAN6YVca6kPWpedJcZRr1ZXQY/vBPWc9BDjD
+BQ3Q8z2z2WfDNoz60P3dc4sDdV25YK9o8WYaBSbLJ9aOFMbdTQ6NGmw1kMnanZe2RN0eeYbyWb4
Xu2ftbDxnhYRvgkSgz1VJrzHwLiaTawelAG54CJ6R9P1DY/QLmq18lDYrXvXZ8ZUYwgguybTgAK8
bVR3iJZ9BmExnn217Q8lMV43IDX8hz7/yWXCC3Irxgbd52HrmAae20LRrhlr1cwa1Wcj5cpDlc13
FoKzQQhIJFPmfUF01QEC6qnRhvpSd369V0132DWOE1xTt553aqt/DkbiB4CY6vYBMV8qdS6fLeAf
z5VuflLiqDoRNq+9IpMIroRvyj5tnPZaFgVWEn2AvzX726Ca+itAglNXI8jY1sk2r8ujl43eOTem
ighPAKLs3gw3RgQ3ou67k1UtiMCg0/bmQBwsAMLfkWr6xiyXnUy85FueVr8FDtdtUWfDgke/sRsF
uF7StncaKToJwLXQkmDH3hl87Q0bto36vUr0CV6dWd8NAA3OymLwMJpnWVFry7KaJQrdqMMPkoYI
s+QEODtHQ6t+0rNvva08pCk8X8RRtmn8DHr59+wa1QX/m8qXMKnRXFMvU1FpLyYMD5Nuj7vXrocE
/I1TbY08jK5dXgWXYGSFkWmM3yksttA7iS/oDUvvLTNMVk6PJoUTfZqID7A3EmyodlXXx9CevrtL
ALLRJT4VpsA2xBR6Azs0ENzq3nbOQR8SESKATKOhy6kV9WIp+QwRIN8OcfSzyUqCxEbmiW95nwAq
Qd6qPvBAf9cpIWJGzPB4HwjK0VbWE4YRfRODLtsRcvSVALdwzNzGYBAbxTmsmQdjxSS6X99syw6b
QJ0/oWmqXnuJ9r0kjjlZuOqhduSbUA/8vdmB1As1nR2K4nTMvVazD5LE3QLKOkRF8FPB84ASQ4Si
EKaMH701lO8tsuZ8tE9d7hP3xIXTpAf4QNQReqrH8vg+aADyzM/sSNotfs+qNAkDmWYbFRtkGqsh
t3esBUK9myAXP44eBvZa7ya8wsELwip8PtsKhJKPUnSJstR1BHlJMCKwWRhjAYyrcHjMFuP1nAYH
21vUZ6v+Z+D6GQJlBvBGVydwMBpTAA/9Yzg76O1DmN90GlSm9tcAaTAC9rtvCGAZ1raD1dnZmHmr
bhGaLvZq0YFQ7hQCsGiqgnwkejFB4ONYKN3XqZpextBurpgaiaXYTYiiZe0j7OUXLM3NxkJP/uxN
OihQ3bfOju1eFL/3LkriuxdrwelUcfetcb1rGTHNmg3RQdW0qk4zCkutFhKNuXCPVdd9JfaBASfY
DvZKmUz3A7GKrg7G42IhEAep/po67h34h4lV9hIUTh++juzasW7AmqiIGKgbnb9pCkgUWVxhqGgD
E69baZ0qtyo2VmK3R6DrBaA4zwJ0w8fgAJn54uQ4pfQCzS2kY19Lq3Ox8hTaLonjYzm15rGvK++v
1HuDy9Sprf9jtusdnHe+pd4CkVF+REa/za0suOhjMG71Sm127NS9Uw/w7GiBAwV3gktK8dm8dRDu
HavA6KGaO1aA995oDU/pgEaRQwkxGYIJm8Fbnin23ZpUQ+HcijYr/7NdQxGrZ+vB8lk7eoMFjtHN
AHpWnnfwCeC7DT3U1zSmvi1b5o2uBgxF3zTu5jrGbcrq42ea6/s8SKaLOiPfhFDUsxYHv6wlQhRU
nSu6xdIZ2Z3xIV6SRTzHzEftqpp1+zz0xBxu42XmpuSVQftcRyx1qzo9loFD2LvU4TWCCTsrLfuP
rk9ZeVjRe5Lq6ByaxZNljPZhzCP230viu/ez18FDa7V433TPqdMkl5DtwSX1nWhnFBAAYGNHd5Zt
PuuBAXvDG+lRBAEbQFxh34v3g1I/z7qPcQ0bDP0fgTMtOwkGzF480lCFgSWa1hLrCgTmfxOlw1/U
o21KzFeGaoikll+C1Bgzr8XMQrwGB9nzxRGgzPpe9y9KRcAtOBLdPvHgWAc9aKwpGCZ2nD7nYhq5
Iih9pqMWd405PS2RxqF2+PZuRJVmS7jKkT6H3683eVlm6uYXlPpTeCUd0pOzBrrIM4s7EBmnYYKR
AlzpoTO7Z6Ul/lNuxslO76p83gpmLrSIoWWBP9s7w5TDKZjdhzHVNJaCXfbo4Zq7xE31PgM3+kSs
DdCGxbdwiNJPak4sGK/96RY+nVusBM5iKqhnnZ1OSodyPFe7l2TiEwbAylN2vrRGAzxgUSmpAtjT
X5AEdU7Q2uUKxay9ER86P2dxyZQ9ds6utmLgIbgUAMEV87ZAMS1yCptxYW9Nprz7QYPSWwMUUDqA
VUnD/ZAc8e9jDKynZA7fQ6TgEB89EHWx3DnOCMF9wRsB0N4RZq+6oP+bKqhv1b/Z17R37ZAd67Hm
MwkqMHES/6gmkIRaeJx1fXbCL0VeGp+RkEeRc3zRk8A6pYPyMmMEWOitRHM3l8AD8Ve1M06xN4Z4
63dePHvnMLIeYlxp21RHVqlVc4T/DBDj9p1r6tNVS+O3UWWXGlYBMoohlOElSFPlo2uTNNwPKND7
TQEiyOruYOPwBstV2jfhiHT63Q2O9gps10UaW5nYCJjM09qCq8/TvtkVqe09wQJwHtXpbQbB92QA
RrDzoDlUcfK5ZGGAfCUhFPsSZ6oU51TPWPOVGQBNhSjHnRuyfjLSSxxYuzzojG1VFv0JdkTx1pl1
cyLMp7WVop44DXjj2tqEjdLcs1zm/7SdvdPL4OdkK9OxiNP5DuGPp34G7G26dvIYIOXyGDRajWcY
KUynd9K9VdvVsYQGbgSwM5QEibmMn7cwNdwBqWAnxMlYEIV3HrM9u+hHAzsHs/guyx67ELDYt9x+
I2hZe84WzEy50O9CEBZn03mMFtxobUzqGWBEOM0cWZJJj94VxfD38X+rpF6aZ8uwqy9lwHP1Wuh0
RAhPSQXo2eggp7W6Cnb+YVINFobhW9yAFPBfxyZIDwF0Xrs14BYN4ytC5agbEvPupqshGCHBDWUm
GwY3dlDyXrQ35EDnp5Akx++T2wQXcFnWvGexyi+RrIxoq4JLdpJsMmNBgoXF3xvqArSv2+ooCJXK
ccLUd2EtC3CoB24dNMR68DeJoi12BGoDsFh7vCpfHCXfJWrgPE8/zX4Axbw8uGa5ouQkUZeL2cRa
n/eSlcpxzqbsJC0jp+XJIIsY/H1+u1xEWmmhOm1sJ0t38isTtKZxwCJ8tkT1OwaNehSFEcfbQnIf
zmA4f3TL+xvNyDnlqFGLO1iSRJ6/ZImqHODSIvCdFLOsOoalohN/ZvlNObjPgKgbJ7ml/AwveAyj
akCcpK/2Xln+lPPSMYBjvrzG2xuWSsFL5T5eF2shja51Y6l3R6RWiMkE6AM2Ky5r6Q3QbvFQj1M6
7lW9/ibIYEkGYNRdDb8OeyqSI1k12AQjqpyUOd5t9uL0vuG8QjX42sNc3HsNse6RcYDa2CbNq7x7
O3EfB+w+h7k2mNatIUJvj6U77q3ikjps/9oQzbb1pYEd1oFQN8FOXpe8DcmVmotbV7LSC6xQ9/Er
dxuv6PMLcR090GeSXRKICPQN5Vhp7KLQF0xmgAjAnFN2NPP+j6yc7RCRAiSya+SXW3ZOe9BQdnSS
+41Ng4262cVt8nke9duTuz0lqKWbwkqnnTxSeSpJW7D/bzXEV5bHLO9EnrXkpO7WHaQsiZESMaTp
QiCaiD4O3Yu8+FvXlEez9gY5UmP53FRg2HfyKORH6n3N82mDQt9iQWeVa1Xf2yVsCHKXt+dr5k4/
A7wyDgSEt+h1r1qVtzBtw0M+Q3Ru9elFX6YO+Wxnse0c52AGCUw4vo0KnRMl3AY9ISvJi//nxn/8
BskS9gqyux7qt5a3t4eaTA7SxNB3MgXI971DbvxkA8gaX1K4vLeHe4NT/DFq/gBVfHyCBm68IoI1
OTcHI8y1eR+74Vely9T9+oSZBC+640LpXicXtX/KCGJ5kN/S+9VjSnTkAxqN/bxtsvDaDroCzGOZ
h5ZhLWdK7l/rvK6cEQ4Ik530hD5ODyxh2LosHUEfkXYy4VhLZ5DuszSwq5kGpr4dkGA7SQ8eO2s4
TbnFtqTa585A4CN3AVf+633tIj37IVhhLzeAKyyAlLXvzfG9qy8ARqOw60XehultmZalJ0lxrSuw
/iwzkqXPzt53qgHMSvrkBApzpLSXZB2tf3TRW1aOz5U3nLzG3EpPuJ1CWIGj8t42OAhkLmTD3hxR
6D6vI3zty1InxWDphWrfHxpAesfQiQ5yzJTOLi3W8z92QSnLW5Pc7Rwp37IfjkvxQ92t25aVbf89
9RBWDgd/ap4DuHKbFHhMkQJy620QzsuHQ/cgmgY6G9VJPxCHAj896wJ544OtExjUeczn9tlhbcD+
8KpjsZjVYtNCncgBpQx1d2ctWNV5LJ/zwe0OpjmzlGh0dacGBbabHoGZDQ7egzALpnwJF2nOQ70L
ovLRyao/XrzcVfrBbTitZalcu8naV6RJMaTtqSf8oHRGSeplupacnkBfMmM4T/L05SIFeMYJzArd
rveh1W9llMBqp1ayf9QOrvFXbiGiJPuWiajBe0h1X2zhUoQ8sC5W0jN2cKgh8YJvGBP9U9QDd0fG
ZC/PWBJ57fGyPEEolz3ylH7PJ/3ixUZ2UOfxLjFLBMq87iSTjMas3cLZLVHP3YVFcPsCGO1PSPnZ
WS4ob15yzPTtwoaxo+HnPHhPBItzb5hlP7FffWKeHXLpEetkoGqqc+a89ffp7ajt+gni/foUy8xh
Jk2Wz0zmZtbOt6ALCakEXsBf4JINVuIe8qPSBN8alBMDXZRRs/Y3HTNZbIHXrY6T65wngDn4c4/Q
I9EojuxtRsSw2+rqtouKtKDA56Zrt0kYLvVDbSTGQa4vv8u3o/Hc6o+zkbcH1TSe5a2ur1Zyedf9
iI0p2oxFgdI/FPK/N2jrxKHIt1/Kt4Ud29OSiDRsH8D477XMzmHnt/lwjyC7eQKaVl2EtTNEXXWh
L/wuwyy7vV95E+scs74YPtC/iD2+MSev3lkQpJHFcAwinBQMApcZfIdC4L7kkcmbkW4dqNgeLeDB
fkHckP9O5tJgndHXN3nr0Mt8vz6E9ajkpMn//1Ks1UbYS/cynmSqlx8jxdtafC1L7lY5R4T9YEGL
MIMsdJXOPqnEWJQmctvbkkuyRNhkqN2y+LX/htXfPpTyO/9YZdzOLXN3CyzgikOQ8Bh86GX9inME
07UMkyX4/LwNJvMrWivYk8M+ORVNGKp7aX7L+ssXNAIM0gXpbR0nPVVWdGuy1k1zhstBQylSAya2
LMLk76zJDSUp5T/WsrdfX84jTJz7sUDXrSffAE8/2Hip5i16vQVOqO+u/BCzvuiurp7lYcuiTnLr
s1/rcASheR1AAFkby93X4nqu5NbXuB5Yr/fh3Cj/1CHUwRzGnCkTJxJuYIukLCOPJ56wjV+O3378
XGrFJlIG9Y9lpLzCW8+bvwUQ7c/SXSOUdAFNL+8g7DokN6Sn/HNWzr5NVYBympNbpruVGiJzyUoC
Wfd2ckASIXj8n9pJ48H/MWh1fr79+qUn38ge65i5rWdunVlqPT3v8J/8d9xJ7tZKsh/LctLtqn+0
+niDj2cpGo6N1n7TZqRmZV5ZVw9y7j/VrU3k6G2dLdk1kfexFiUn5/3rVf/YzkhrafjhVv9U9+Gq
H+4ULBM+gebqLoTRtwxxYjjjq6jm215VBrwkmFIgZ0IjYvO+mNnWZK2bM2KCQr+jTdUaZG+NZLqV
i69N/zgiWd8MQAjhgr/1aBks64j/MKjWAbQONKlbT5Mz/rXuw2n/dPnbcJ3zhdxfxKD9xp1LhDaW
tctaWD5ca3Lbya7lP2wV/9T8Q91tP7Fc9nYHuc6HNrc7DIl31ZTht9p54VamBtmDSm79RsscshYl
ty7I1sYf6j4UpZ3fIxjQ/9BqJBGSwobIx+DE987yVrrwLSu1Up4xZbOtzqrsoHvF6zq9A6aCNr6W
lXmhkUtZZn7WQgEWJSuz3JvpyA+sdt7K9ID1H0nWBmXgv+lqt0nDVrEhyCxUlDMkTMTfdvImJVmn
WylKV3Bk07+2WbvBWvehC62XGYMmxWThhvC51NncdY6ezlvZ/yYADDAXJeNb0A7R4Tbi5aGsyW1a
XcvyuP61KAfWoSvFAEPK39O3lD9cQermLAE7oSUMo3Wyvy2sb8fl/axnNsQqYfOWnS0MI8ZiIflj
57g2k3MlkYXBWpTch3Yyia51f/xxOfLhlMGrlP1s3IMKfKqhUhA1QFpgKTc0kBzLh6skIl77KlOX
nyVZdpInUyZ9np1m1dk0mWOd5A2vb/Q29v8wZv6xVFibSk5eflT0WPRujW5GrtxB9MSII2RSdLSy
h9krcceg5qJNDzJEb3ZK6QHjrMfNXzKQ/7Zq1WqwJ3Q2rpMG52CeZ+cEiWBY4pDWJKkbvJWbtexb
gYL+WWhtykV32Jkt4o4xIa+WD0vXgqOp+3fC2bZwAEQq2jXyVOW91BlUJr0q3soYnonwyfXlBc8t
ojvtzZ754fHLQ/3jFd22rrenLnsWyd6GeYRzcvbMaS9PWW67JvID1qI82A91t12dHPlI5lxbyuH1
L+lhqG9tQuttCGNIqLgg99+7Ih6PBkKAex3GLEWoZwiQFmfiTHLU0vGdGQ4yPctRzwPmqScJsZvq
4DXSsqO2XENN6uy+DOp2I63mLhtPylyaO7XPAOkNQ7FpIoa6JF7mmlvbA+CpgSm6pol7UKPQyvdI
BhFwmZ39HqskqOHJOTd60DzCycLXjGgsxPPM2SZFrF5Tf3xbEO0vAaSUF/g39Q7VuBFVDopSlyF4
lCW4J+oRFYjYrtKX2HNQFjS7+ylGC8EBtnDQ8e0fPcufn9Kq+QHf8dSbWvk+5iZRtVL/a16yJK+J
A3/xAxWkeNa89d5sffOw1uPZ9QMcDlqLOs4wbIKmrj/XM5hetuTlJ11N7S2KOsCrImS71GIJC2Bi
Sp5zq0K/SVV3FRLBKEOV4LgJxFg9jMsRTEkEExiIKBAm2rEp7PJhnpLqQXKSZEXhoHuW5wgLY4S3
ijjYlRXyQ/40fDFxnh1bdZHyy9TKIBwJShy7xQC8cX12bnERo3qtQvg0fAKJqigY7tqsABPktQP7
4aZwLyA1cK95GNtbVL+mfoqehiWB6BI9+WryFVlN5SxVZUaQbnQXUeUqED4zLLw1TvDUoIb9pOIJ
fUoVTdtO4xiwg+BAbHtAq1KbZ5kTUpQYsptpGLoHLem8x3lJ6gzYnk3fgl1Ni/VAqGfpVisdoqIN
eGfMiWBz46ijC+P/mpJofriVQHOg/OvQ59bzq8jyHlGZibZV2G7QPTX2jmaZu2lqcjTeANMXhmZe
bAeoM7BWbafbetJuCAWPDAYRwEsvLK8VVLtrsyRrkf55TApsqAPSRjbctFK/5LOZGlvNNLSLJMUU
/Key6CtlO3mw3L0wxdiMqMFb7wMYde2x/5IM+V8GrnRw4dD9GVsmfGaQiaAVigqVmH7+hbvzc5gn
+pepSUArIIjzFowZsGt0sB5nDV+yNSXWXeXm/UXv4/aUpnHxwCvQoPy36kszKnSuLDXvVaN/q1EN
unej5HGwqwbqq1K/xD2OIwexx70U5QCu0E/Ir+f7etz0BO7YTEvzWEsJyheD5VrOw4NNlaNAu2XO
2P1xspV/ddLZvJNL1Y2pPTheeIIcRqTODFm0Ax+carf+gjZIfofhnNyuWxtz+9h07T5XkbXZ+oRY
7oPslUCFM0b7omGvbJt3EC2aF7jn/QOm47OUCLTbvhC0DjJUNiLWtLSQOscoP56UuG+qix4XUQMB
akP7wWKxZBUYdFf00/prPWBWLlPUTuSAg5LFGRnMBDQbj0I3lfaI2Ka2laI8nixVl0+VAyZseT72
OAJ0qZaFXny0x9+3v5MmuX+0ixrO2fL8EJwGkZdNHvHp6TPjYKKcIllJqmCG4b6WpbeNLRKSf1TK
YTnSQe7YDY8AZ0DgBehcY6v/hn4ok5Je/1XXQXjq7SFA4z2svpblQY7HQ1gfUh3VpmpWHAzWiku0
cOyB5yaIgmu3JEOC7olr+Mc/DvR9SjiZ98C34z0UhviuHDNiGC6J5KTOZJdNyAYbRbVYixriDf5L
Qznl1no9uxsJDvi/OSV1B/AVqnb8eJm2KxC5fR4fShVr4PbDr5PWcpOpKPXmmrYLjwK3o2m1MGBR
pLyPliRHYOJeipPvo1gY+QPkdTXGuL4cLlWUyzdrI8kRQe+OD1+HH5mTYxerSlhWHjExJkW5OO8W
UHyUpeToh1OlKDduUR09OQiB306Vu/1xRqab+64EoPHxwPKrpjKG7Pg8F/ZfKeFJQS7NbnrXTlV6
544RgBMN5c0uw8+o4q3YJ0WovaplOFxdvf6eh5r6OtiF+qqH9UPHBPuAbxqmC6KDfP16A/0vp271
OxtoybubcSmcOeV9iprBe1Qpn+EjB49y0CyDe7+I7Sc5BlJ4n0Koe8mXlmP9ngya+ab5UfFJS87S
hG9O9qo2DfTLh7BOp2sfaOn9uCSI++nDxkxqsnYzb5izQeMtRWkD0RRHju/+UpOB6KUutkuYS+l7
5tXoaGtGu5Wi0TfDySBq6q40LRTxN7bV9S8EvUK6yBr1fQSh8r3pCYugwtc7LvzKd6Bg5c7OfPM0
EjLzqbTHNyA03Rer/Da7jfvZUtz2kpUR0km23n1pZoAUqmPlT4jooKUb9r8Dx26/ANnSd3NMFHG7
8d80wGdo2LYDeE9ycdjuZ0LDwhf+TxW0yL8PfqjTLQdUbDZfy8Gr98RrK1GYc4q3TLHsS5N2E5rb
ffGmw5h+IfT7Rg4qwNjeQGB8hsmr3kuV7Tf4F9yhPEpxRE3irHlTspViHbvm04yXTkpyxW5Q71W0
3nQY0XfBNINLKKzQuKvRioEWXfuosNn5PUb3uNuBxUPWE2nZfeUPzkWO9K3v7U1tsOh3RDuZfWYe
BGOi916t+i0cn+giRSdSbWAKUX8nRZtARMSB1P2rFGdl+ubyzX+Q0tRnT8zX+ZMRg+/xx+AURoPy
nGateh/50IhDn3BVQ149AfTZIzvRP5de+ymJW/UOsMLwrOstQyVGVb5K3Ks0kHp0EQ+lUmcPUiWJ
icpRZENgqDudgKsF0WMzO3iW5jF0tKfcfG6a4uB2bkXAwnqPjHl5Z09OcRd1kOUWseDyTlFJmq5y
kZlVp13sEUVLt6PmMdQcQoFP1hsKYekX1aq8PbqZ5UmKcHSA1OvFe2mOSFIaPViCpZnWT/4GTT9Q
NflIdGW1BShepV9AUWdH6PjOQcf38cW2jLvcVaxXM8yc+zKxAFgszdpJ/TWBljzzadPuWdZpRCMi
5y7JrKX+FgteA373P3VrE8lZSvur6nXt+E/n6y0AmM6OH+txbh5GpQIuXbhI34HqMvkS/cpV/5M5
DvZ744zoA+V6cc1Cw0bZuEpBxA3z575yn6XpaKTXOjK8v+omV3duHVv3aekRgKWuUUtBF/YTdKQf
CuJX+7jYusCGrmrJoHLH+FunARCzDLd59MwuuCi2kxyjNFRfUVWpN3J5Z/5LLb3mR4ffCBiRGaPD
OBmnQC9KVHdL69mz0RxnuDsIW2r5JsnqAmVcNKquJXPq1S7DXe/r8aVGnPzvA7c2crhca+GRAH5G
xn+nzoEa7+R4CO7xKleLHZdKu4JOWDnm+VaUw7qnJeOBoR3dWgaa/myZiXVU7QHu9noJyzHvbODl
Fye0lH2qFTphqQbnZIH3PRPrprlqhukc7CSbnibiuOz6Vm0+MRpVoD+u85W18zPaPMrvxntzh4Ql
6VhYh+dXuy3MH3ASEYs0mefpfQzaLHEgqQTzvq6q+iHW2/pkGtVwidzWIrqvXxKWoHPQxwKsysQH
M1MvkcXye/9LHIyfkshUfikgLW83ynINqbjC+jmlw7dQUZy/NLvJUDvW5tfQRhucJUrwCIXaPWaL
qLiq+Oldn8bWEXNA+uhCBQLj3FjYz5jIbH8OvzABf4V8qPzUA+Igg05ihc0iPAlc81eGMrLe9W/B
q2U06MR0YJbRKW7evJY9YddX2iO4jQ54DhGW4F05O4xrvn/SdYMYVKOzSBqoaXY3a112JznHqXEB
IoFw3/0PY+e1HCuXrNsnIgIzcbdAeSNvbwgtaQnvPU+/B6i79feOfSLODYErqoQwOTPzG18C1gX/
mnvFHOzHPLVflSmWLqK3bc4B+N46TOvjuthpkOdyM+4OatwDplKIyw5dSatb0Vj2U4Ag3amGUL70
Vek/RfX8puqBel2X5qUD3FT1m3VXWzFPkaL7t+tS2Ae7Ni3Te1Go/pM/U0ss9Oah1Ezzyd+Nfma+
xbwqd+0otzuzHYL3Qt3VQ228l3RkYZlT1fshGIpXbO7cXo+se8aRZ0weimvtS8DzA8QbXR8qzs+6
ZUNUUHHGWXdRsow7YEcTNxHgNS3S/q52hzowtdAMuqffHRqt1rzK6PTtgKXgtVsmXBiT1+CN7K2L
6wYKtsW1mXHbwrL6RLMT3xx0Fd0NGI465O6Kq7ZMDFC8J0vSLrlZzfdkAV67Mprep2hp9GjRc8CB
ArmXqq/xPEzvYx3p7risj5b1/72/BXLpd3/f8jkO7WluE1gA3/59/N/1/6/j//f+6/eq1YBy2xYb
keuxOzBgvyuHqb5TTaHujGUduIz6bt2QM/j9WbfuAiiyuSuXdf/rs7w5wVlJ9i5WeSeuE31RW9pV
I2+5MrJ/rZOxj7Zzsf3dbd04xrbt1DV6g6C8kbJWRzCJ5mtU6iHYmNzrXg/HxstGpbhZJ6Pg/1X0
z6qjNNVGDRP5HFQI8XhIrQsQ2uVzu0zWRUOTEN3/LGeV1zNcg/X4763r+t/F9RPrOth2pzyioe13
1c+RfpdTHnrzaN2UnK6PHvsPiGT2W4KeiYuqzA+2j5ZUHc37yejtDw0AHdlCe7jRLQvD0QTeSpHK
EdVX1MQIjw9NKW011Z5fIDIMu46jrsDTZ2RZh/U7wox2vr5q9QtO2PbV7xQKXcuxMa+4UTlrT/SN
6LgOaNpWbdrxqNYhzO7/OOz8mOvoYYE4l8HXumGd9LC6NxZNVijRe/MgUlEC12n9u8xMpDsA0Z2n
7m1sxJJ5humiwY4BQm4KhxAEXUw81jupyvodgz+w+Np3Jdp3ECPDSxTjBJ90bX8TNb2yl+M2O/hj
Kq5hoOKJIZXzcxqm3zQdZt98OMQO/igJAR0L6987/GR22tgF16pomrtimWgy4WFYgEtcdtDURYrU
0LKht+VVSdHFg0yWN4NddNd1/3U3DJ42mEZOGKABp0kWT3Za5vGS7ZO7AFjHBl/K9BboEAYROsZo
WiePW3zQ6qsedMmuQlpzSTJEFdoo5rNp0VmMOt44mdkQHQpQxidbRPqBtEdxtKd5OGbVOB4kOSpP
mVZg7OP30TlpfBBPg2mdk3LC67UmSRJ1ib+N21bGgUGut5ZdjAhdgS4DgOpvqU+UmzQ2uzsf2hPc
YHoHeeLQDVT1/cPcYfWDufP4GOngkTvh9F1IUioo5KeGGrQbjrL2PFoWLG+4py94z/ROFU3jxceH
CgR1nnrVFEaQsODH8W5C8OGn85+ksTY+fmSvVK8buDbRorWfowd6Sb8jQ57/SIn2h8Qv8nI9IFEe
WOo2a3k5+4PY9csRrBj/DvrASiweRgZUxgSkkxaTPwV9iWonPmx6DRgCZsMJNup4WyemutD4Z6Br
9cXWpw4UMncAI6NynzUKIBngfeM1htZCUD7ucyFFj75km1dTQU27GsGHokdyp/vDvk+H6VUYjJ0U
JXi0Cu4UZcoLsAHy+BrRALgJyqHfr59S4+RQa4NyzE1l8MglFkcUQTFD1aUzWLcx5PBb52eVmHy6
Wpdd1rl/rDSWLevK/73ld/cxW/mE//70umFdV1UWOjQKeG6GY+BVL1usHFupe+4wsDyOvpyBr+CU
ZPC2yVsOKD2WRYh29mZqC3wul0VVTIiWhF4c1kU/rRUHdWLsYPKASM4wGRQsEzUP8XsqxVSeRjup
cLBgbp387rPOretwGmfvRqVFacjpxvr/+NwMMKpEoP5fx14X//HVJj4CByIh5x/rfj+yfv8YlfMx
S1+bKQwfeeb6ThGb+kH10Vb0ufYg26a/04ZQcuecf7NpF/GtURX7dWn9kNDsh7bL7IuuS3vQRfPV
7hokhW3evvSjWTnaYAYfbSA9Iiiyv4SibHOLxwEccDdQcjViB6C8XRZ/k8y4gQ4S/6miOua107Sv
i929m+hdeSHPfZKBuF8QClSXXKnCLTjT2UmEXF1+N6xbCbD+tZ/AkqdoTVfunmmRwbl5OcL6kXXH
38XeGE3HHGpqlv/5kv91aGlM0Aup/nNKjyrAzOVLfg+wLqaDvKf4FR89a5DMczcGGBBhHYrji9SH
SEhU81ZAcrxNjeXpqxR0GIjQ+lmH0hdLpdTam6QKLqaMcUksg/r/WVzW4dQ9XKJlsq6jBVPZ4ItG
FWTZ+rth3W9dV9VythUDrgDrYmto+SYCC+N18UR6v6r/RAgX7EKu35RgQv7Wl9OzWTJor6fGf8jn
vPdoFevv1C6GhmmO2Y2lAVWJgbhdJr0f9gVdtRAcI3r2sa066KkNE2R5ig+mHF3zVK62GWPdWxnW
LhkDstepXksk1ovsiV8XuuS8rZfEgICiz0K84yn66jep8Vnq/lEmkRlAwkHXlNQJofRTUbYG+D6S
DBQ0uu9xss9+nhefWhN/SIIsNU9LGujpGtL1HjcsAWpBB+mZzdnw5NdDA9OcAcS6dTTD8hRmSAHX
rTkWnme/nxtn3RqnYYbnJUy5devUGum1lsR7shyJikd+k9bVw7otFhY5J0BLxOTRTdnK0jXGSYj5
QJ+jm3VunchZ8DarcnX4XbXO4YYaejE+Pj+f+t0qm5m5iylEOes6swnBTVoNulPgoO7vfr/fIw/Z
pRGFcfRnlX3nGFcqlEgPY2KXlIh8iidKqpxsq1NOMjoqNOuRsktnUDHrhnUyWlCDXGnZp5akqdr+
fkbxpc9yLiHb/ecw/9hFN2M0ZOvBf4/WY9Ph9uZUej/HXTf7acxX/GPP2ZAkFzss4WmGjRBsObw0
1EgEUbD+44Prhp+vXH9gmMn+1hbi+Wedtv6C3y+f7IRL0Dc7+dCErfd//k2/e//ruMpXFsBt+PkN
y1lY5/7xY5cf9/Ob1i0/X9qV2U0M2BWp+E5vLflULLutO/iiJs2zzq5b1sm0nv51Vlgd6Ibhj01F
6CJ1w5ZoAzu1sbk0SVS5NQYWQYTULGjyD71oJhh69DT28sEI/Xln2t1f2nInLwWsKEefvZpgHSkM
/Chs+GD20B3CtP2qM9/eEjOdLBCmUaVGnmJMC8rW/jQkLLLjzpFqHuSAZgU4fMsmx9jgbmXVyTPj
zD0ivCfR9LbTc9vB9Zgea7+iubh7UoKRgyHzg4idXHu5OZsx+suKricSOpuU7FYh1I+wGM4SVc+p
wBJxAsFQLgW/QqLokKD33aMjZphqJ6dIUu7qNpFu5Zghb4mf0W3lnwSxCPZyy6ph7JFJpcnlZ52C
iYszF0N2+P1UQCbPy2qQS/imSrfrBjRoH+2M4qpqe6Sc80NTPTSpGG4HAqHWrGGh5wzJh5mWEeBl
MT8keJJKTFZwyMH2oOpMyA7t6IxITYVNv6GeXntlxAFsmUypf1cP6Piz4mQGg07XP5OCbLGLxmzc
qgWssXVdDoFhN+OyRsL03+u6mUACpKm6q3DRKyzdv8mWCTgKuzSr29YA15S2cHFGYpjbeZlEqVbu
rcmcnHWRJ4h2G0OjQDDU/Kz6Xd8Y4iXSW+24rrKkSoVLNs7YhTbFZl23TjTVVykTwWxcd/nHBoh5
2tT8fPG6WlcL6rtTkR/WL17X+eHgGHaree1UU7FefuS6MUrk/KQbAAiXVTpp9atpSt4QhPFdUW4K
BMG3raJEd9TMv8eo8g+Dol0AkafnEbOq23VizbD+wVrp29916dTnmLhB5k9kKZaQNPoantfdMdET
/ZZkv/7z2S4yNnPh434Utg0uWhaDNj/FY2jWS2v3s4xDUrWti1S49PmyPSx19bQEz3Fj3cw20UE/
V9SKqk7c2nYi3ejRKVgWtCj+12TU67eOrOVxEukyLETvg/sfjRm/+40JlKN05tG7HsiUCwPviugW
w7vuWhaT93NFzWUU0GvcOlCRm5uizoI7QZLsTo2Lh9IPxtO62zohJFMdbIHK/bq47qtAWff0is7x
9VPrOhQVKZKE5MIYbnRtObBv01yzb+Fyz0dN694Dv4YSsqxXzazHSSp2/NhC+b/uBgHzQOU+vKx7
EPndypGinaKZ66+YonYvBbZxi1jUvMVBrNoooYWXwTibt+sGpQXuKZcUZ9bFdQPAFHGtUgJGnDck
yLFhSylZ09w+4vmb9Pr5d9+Q3ClmZo25S9Uq3loTHRPgLMO7EjWEhz1LstFMyGiu2Vb+VrM1yOHw
W+5APUd3om3QhmoJ+YORfKilpZgKLV4m64TYZcYtCzdPdR6JNsoAOzxJrrHAgtTnAx7+19yyCF/v
JW/x8sNbw6b/brFW8TGHPq5z2DVn1K+P7aIS6pYWxnVunQxro+QyYVBL4+S6EnRtt7NVKt5jDPCl
mB7Dn8arpc9bJuyuX2V1Js3SMopdhA+/E2JkpA7rcraqHnqRvYhFeNQtSpp6+Ql4E6E8Mlb9kV4B
doMGSVIA7u5xnahVO84YHNULf+M/s2pqf0aJCgOjycE+rpv7fkYhus7GYGdA/icxZQ7A+RTtoOz9
nDFrwoIkgTMSWwYlxPUs/mwG9nJasjI72CfYHaAwQ74gNtKkSUjsur9TJ758aBFpUe1G7L88XXkI
8HU8Fl3/anJaTxF2YNtWEe/hJOzNuHTVJhymsE88cbLN+vf+nu11bv0PUMMKNyLgXEm4pJ3kTvXq
JBD7FqO2o6EV5cFgkJBUce1IcrcbhPGU8lfr+ohCH1GHzH+YS0CpicktgPSzpHtxjYh5EaXlS8e1
ufyz1rkMaMOmAgvCe7dXjg1ki6AyKHRpJSS+JB3P/zgxSJQ5b4bdgFA0FVeSMp98Pwm3KtQ/RRZK
G00/F0M9HpvQGH4mmojGo68uZy6b3jNFrY5IfqujnVdAx9fZ3LJ7ZbPOrtar69w6SUy/otvJhoax
9M4Xix1LqVUIdAg6/s8Lq7TN/BBlgAAWjejyZ66T9Q/+XewyDbKMgm+mv2iY5qVHcT0dxao5XWfb
mYRXnpmT9/ufWa/T38V1zlYG7K0Q8PLwLuAEMtGWtr/fid6JcNcJ/ZRQxzmu18E6iZbFgRLHdo6a
87qq9HXMHQKLaGS1NehXRwND6vn/9kVxnypNjfuolqMBW1RjP7Nmpw6HBMgXInnO6cKHqASmretk
XYwjKMRKJH3XhJTDCWPI1pkbs8cVRYrHk2kVnoZNV1uMkxNkWOuG+FN7slUxilFlf0fu58tOx0el
XMC6xCP4xhYYziGlnyidb9SsRzeaXLKiCh0YZRRK5zI8G/TCXAK/c6m3N84wZddM4RWR25Xu2VBW
T3LVujwySkroZBbLqjuAG1iGtrN8h/pe3c8DDkKGhSet+dLWbb4VFGHoYu96vFiaYBu1GFHiBC71
GfUR2gQ9Xrg8NOIboSqGOymTtPGlFluYXt3C/gdPNz9pIj3kZUn+DkuiqBFv1VDhWTilW/BL0UZH
6Fe03TkMatnh5YgyOSwKr0GQEXZnwK/0k8SUdCWZ0msQk1RBS+UCZYu2Q7V4RLcaXbikKChOu3Op
DvgbW41XgqhoLHKN/fjdmJwYq7exSuHzc2+fgymJ3QiDLYxlZLimWJRGCunqXgZ8q+F/PmGaWfXf
sY8iW6aTyh1n3dr5sG6kst23ashJgEMXCYMzLUK04s0g6IsZnm1rSV1iBEk81nyZvLqXZ4uiwI4x
jUOe7DRpQggs0e/fDdKOiGJ2qT++EzyHG2tCv19KRgKbiDYdayb2FGhzLPBotG/yhwe5Pe0T624E
gbSn4imfaabFPcPCgUHO+UeXqHTRzHcBwGArsGS8tjoBcwrVUyh9tz7eMvV4Wa4gNTbaSxrOf3U2
unnDi7JikC2Z/rVQu88qg46kcou6ytBj1jQN1BtDE8ccORYeCdFzkTQ44BroxFBweynpBE0gCp8T
OXWNdkGKwFp2RrV98XlfeFBeHXyZ8QfNKOFYfJdR2RFMiLl36cqZIHrpl66StlnQ+HcTxPW5sv6U
Ka56gRx8TL20bS0GgoPSe0sA2BtaeKJXbqvb4ZcEh9UpRryJlXF+tSsSFiQgFemviUUiXCMtOmgK
mTw7lu8gLliuNqWeH/aPk2JtMcKlfSSkFUsSMtVWRkhS8plUSredq7HzpjAtt5L1HEp57uhx5m/q
NCc/0+db3ZCK8xxywKElMxgpyk0wxi1oyunQyR+M/EPXnsx+09UPTYJVa41fF/n8jWGXb0rbg2cB
kGRpmB63/TMduRqwozh0cfHMHKJBxZ3hrzo2hqlOO42ZE5vhXheS7PQgu4xYPAMSqwRNkmC+UuKj
SvbyGDcWC2KorHR7RQt0tk0vgd1/+EFVA3UqvuL5dVYT4Gtp+ElzbuY16hMWik89/ZJUXaClDicb
ZOpS22jHzvLItY1TZ5IyownY8NVv0jcgTIy3eNCvxUjRPrXPQmW3TBkumkz0zzM93vS4Drdlc/bn
DgPZfNphz2vgLpuH++kPztnkqx+TvHtXOgzl5Xa6FTGRfzcvuN6CRCDW6BT6BE/oHMhkR88wYMOA
a8Ktiw4gWPzRc5KcusQUWNKkQzkSZIVCqdx2x7mXvdQk4Y+lwEkrt3Wm+3d4G7YbSjuxO1bmkzFm
npZ3PAgkMLRp+orHfeopNgXvpm4jp2myF/pFETm2jKHHJMIvie5No8ZIePGJpTN63DRS+gzM/w50
muU0L70Bga6KEnT3w8GK1K9CSr6ySP1sKg2zwBoyv8wYigz3Lh+6aWtlFAsihV52K6WPKJyCV4Us
6JgB+xum4kGOq2u1JKryaSnE/tUaE+uFgR8c0irb9MKBe1dvRslY5M7lTR/GTlQYZEuWRt0qGA+F
wksho0fIAN4H64WnphG4sXKos+jGpBHDKdPimiXFd6aZh6oyPpqIgdcobkMrzTwhp3saVcgH+S1+
LYOPrt4aji1uZgGoaq+iA33TaTFEnqFPPEPCjV6V2smR9Hz0fE36tCAbhX5PI3qkbQSmUmprGrtp
rB+xeaMMnYkdWYCdPpPJDPOnfJS3AlfvrRUa9A/TsxLpXGZS8WrLRXzs3SC0FobYfa+F0MbT52lu
Uw/+zGNYz5/FaLyoxXTXG66aGdXWCMbLDJozMSDPNfhPKoZxKcBYW0UDZ7BQqaiJ5pD4Pm3axm6I
JM+K8Lp/m6Ly3Q7SR6PszqNBT6M8PIdtum/owUlGrom4bbYg2UDT9OcQcCANbYDR6lT3kpIRuFR7
Ws39CVVeT/dVUwwkcSeYcfChgQbgXRHo71M7vuNNnTlmKj01FiCbNlLfmiz5HMDpadX4hr7sL227
9MVqu7mPDp3IHidk5G4qF/dlB7w8gsPUJ3RUcz4eBCZiu4IyAD1/GrmjZt5RgASm1hyCrrvD0wgP
QYv8+NCafxvRgKbgDYvHNlbvuQD5C0DZkcSA5aWcg21Kz2qb3yWgeRxlHvSNsO3daNiHt6wB0Adt
6FCMegtvP6FZfqI9IsRHEzf2E6YYxRXdMC18Jth0lTuy9MnskBVu9U85a8+JPLx2/CiGfi8RTRiQ
PtNnu5ZOPPkeaC4rna4zOfXBVcGZvtDVXRsP+7Hwt82+GfJtw2nhIcHIn9rh6FDbi4j/B1DAZnmN
yFLtW/zU5AZjsdE+JwWsz05LqKfk2yHi7h0s/2+aYqGc0J+Wj/WL0bVn1W5vOyt18XO4K9vgXc8Y
NyIhw7phSN9MNPXwSYvepTSDy4PA+nPm2qAiADY+J2yolYGIZtxYmkyDcbcTjDMONqPlIrtiPVoT
B0QyuSpul+7FaEkqz6k1OnB4btJ4bJzKhAgoCxqOtCx4LIz0b9mOtZO16eBVdodjJKLDOpQPvWzf
mxpB5BRCzs6D/qQ1RNll5793Lffd3KlbA5i32fQXjewd5JTEA3FnSCnV0MoHJUrvFMjdFxiENDoF
pNA0cod1r3GSTU4jliczD3Ql8zrVtBH8W5bTx0PmZQ9NBiOqTyR5q2owG5o6uscAvvVh2/OCI5K8
s7/ksevOCiAyRmP63vLbR0lMYDft7l20kMYnKaLvpXuvG3sb9CBFmwiPYjuxvZQUQU2BI6Ux3stl
iZuHIKwSsVsFZAQ6Wc7IWCf7bO6tAyaTL2YEvIc3eNeXX0pLbDwN3J4FfJ04OgupwGFugKEYc7lU
0b3C48dDnURXE/49c1Sdg6j4xmQ0dITSUVbSnvzGwqgk/6NArrPmGpWEgiOYH1n4c+aXLqhOBsFi
0ObX3qZoiL8IqKsLAqJnYu1ni6KFqweLV4Q6fk46I4DE6serZfOqMSYvsbrFYZC3uYGBVNzAUa1e
ErXi7hhco57lG73PRoLxNHGERQxmpPRtBNF3Tz67PenFQsjSR3hv4/CkF8NGUfWRwArTjMiE7WB0
t9IwlodISm61gIAcT9pc1fOdRmaqquaBgDbsd4i0tcbIPBJCT0YY/IFvBTs1oWcvVCruAC4a6Zuk
30dUJAff0EacgVuqldesBGMG4l44Kd22+1kPaq+BiGkPsRvP+qXubHpTu7+6dMRq+RxhzJqThAb4
SO9dUm6QMt7GvRBbOa/egCwcu3yG+FwsiOb3SmBcPdoKYv0ifCqFSSRED5RFksCp5IC4s4jATNKC
nls7mpZ0rCHNwY0NxD3GhCpE/4g7EJD9MOHZbqhboU2Pqmycq5g7MOQMJwJTCaqSf3XT7720hTic
bULF2EXG+D6PRzpnnlI6Uh18QapNpnCesBK/osSgbWRmvG6gVWqnJQWvv0iQ+ZbeNhd6yKvanCRl
a2B45Ni69CAKse0B3C4PqcKBg4oUaqKBerfQ5XD/SHiwSdoJdOBbH2p/VEOatr7aA0tGQgrRkOFp
moK3IyLUba7+QkI7QGCCbWKIfoUYv41CGEmJ9q0Zbe4YI+l+HWoSz01SiDp4QVW+iyxZhSpnegku
p45kc5WYuvpBwuUvHsrlqU+oWqsU7iesihJVuQfYl3m0yiCg1BRPTgp9+cAmIkfsqSqFfSvZCR0u
rTKOe1PpLeKAuHRBzTXQU9rXWKnAUbcnKeJqK2rhNGn5FKc5ciTjCBjTmwvi56G1cfUlSeEYabgb
cByH2jlfDVrYS/E1KfZnmc2xRyNbyWXa3Zn58GY2wyck0f08Ta6hKu/FGOnQkgcQvYgv/LHW4ZMM
uUsdRC7FQ5+Yd11jIcuIs0tvdRRQKplCtv0W6y2O9pn26Lf3nZBBdcMQxUEMxx3Z9L0xzC+pLs5C
Mbh1gxY/J+oYtWzelIw6+iIfvDCSbzEceVJ7XDHtLt8G4XQf+npPL6B5R0EFA5fYh9k8v1r2vWVI
NImoC4sva0e3bWMCbAJM8HWBF6uFN0Gxxebc6euOekO4k8r8kqdPYPNsip3+nmvSrctQ24yxwkis
V9hVjfKNpBqaax2bAGAnST96F/AGtzt6TnJzM1Tyq5SmlFo6deePMPdGHzO8FAxaZXZu0LefYUXr
va4diC+aPCXAGExHJ6pk9DXcyMmBSFqHOpziUhXZrlL0Bl+DH0JqS65Pb25eaYprWfHXZIavIXXK
aeoyV+phA8a2Oh3M6aUQUbrx1V0qKEjn6FDRoAYbAx+YQnSvSR4sGWpG/n7Mf802apcXArWSWiHT
il+dtIsRkU5G8jSOvL11XL235UDI0RstZcKG8nCISbRt2jCUv0ofj4wkLK9tEG41jES29jSeykT9
k0oIdsMY8vvCG6raTzqSniiIF1uJHhWn4o7f2JLJ2NDmVhqG5ppPWxsK8DSRbqefq/L8JIDOViAL
rFAipFS14gbtX+qTC4mir8JPz7IpATWPS5yFfJ3SU9TsQwAbDk1LplMX6teggZ1KnxTDzHHcUt5N
Rdqb80j+xKabRyu/igLUKbzuL3gzH0TUw7ZSw+sMchiyb5K4uMFCIZhv6hAL19uRtym3IoLD/IOW
GFq/+2/8La++jcVyxDNKweg8681nWxlPUw2MBM4cXvJafdPX4iPnnwUS5S5KbHUnLZbLYTmdU12G
+h7l3TaKGKfJxP5lOTxzj9IGQlP98jg0NnUw7fgcVfAuAHwbHrAVekoUVfJwwNo9IyT1naHy6R76
sseXytJeyG0/mllHtEljqj7TcYZ1NdKJU5rYDFN5RPkaAS/3Jk225HqrmvaaN9lQ3yuFXqqMngkS
tvcFJ8/JB+1OShNShkJ77albKsHQe7j/LDwVOziHungMZmOvpAToIsCUj6cTEQCkPcawlgq7teo0
Go0hCZOwurXD4K78y4PXp/IzoKwcw/4uFYzUjBo9TTxgiyLk17DGqGFSC/yghkcApOmWHq7b2OzP
lBUQ+knpVaRB6zEIPA8LuXXSHpSPILc+zK55bmQuzER/xvviQTVyTwT4FGIBDAUcI9np2NTcLci6
6BDfN5r82rX6H8nsySvT6dZoeNfFMsmYmPe/OUcaion+UHXXpIIDzgOANrgF3qy8+cvg1ZKC8wyp
EKT2OVGNmcRd81lW47YypecUS2LHDLXBHQoCb1mnm8HnaiGK6fLCRiouZEcX6bHw2z+5QEIRdjNQ
Stqf6u7BTMVJy4zGVaWOmCqn/V4GUD3GkuSJxZ+3s5UNUnCs6OPiM8zCPeCKYx2FWznRv0KrJk9V
UwXESRUrxWinTuU1MTAUrav0UPZYpnZyuaEr/CNRGtpFVRy69WgTJxSe45b+Nz8HHKxv+AmnLrwx
o5wm4eGcSwp8J0MJHUSP/qDd+y0SCt//nnPpUcVKaDSK8FFK3mEm5vqsulIg0401qNcJ9pintcqn
2bUH1Y4eioHKOgrAr9ZfTnaYvk9K/5Lk6KpxW4B+VfA3R8N1SoZLEdOe5wcfhBAfGKuGjln0W72c
3rty0eXJvMilzKYjcC5gj6t02xGbL5nKcUcVL/S0idSsHKkYwKtkE8J3W8eRImnyc5Zip1To95k1
CCro0tscDGe5AiFt5xeVR7gwrV1bFJabDUDu8nYTDdFrlNbC/a708lPX0j9+WdJrqRZ3GbTG1sx4
uBg1bkt6Cx7vNOfDxsc/ni4ntNpKeUJn9KBKPc3pKH9RWeynASxhiDdoHMsk9bq852qk53wWmidT
U4XBFaAFyQdXdtt5jHFKjJLtHJgnFJQfhqje03m+6eF8UVYzLtwhL0YCrU3qPDsv6MG0gp1ax645
dDQcS7hFxfMV8dIRau28q3Rto4M34P2j4EeZupbK3dXPcr/H0wGKPm3go9UBWeePKjX7fjRJ3pjk
UxyNiI6rOL9o6XMnEg8D1ds6bF/DnhL4cgnOExZTNJbI28DgQkE/cZ1Tf0dG/NU32yuZ2xsfUD6j
BHRoaaVscCE6pSJ7aEP1LRsNwUAvJKxFT2XZUJ5Ey4sxjx7WVoFAJilD8rjcMxp7wFT7tWzjT0a/
j6hA2wPYfDyVZ99D9/Kql+e69N8ID+jHCAlRfBL1Z4lCTq1gttJNerKxMnVPlxFpvXjSCBmqAH9I
6VyYpXRlrPkyZuR2587c4pede4VuDIzpR3ubzaBoZpEm+7y+5IVEgYADbKxE+mTc60xoIUTkW/tx
ltBNZiArMckKRis49tHAoBFyArV9yS1jHdviSd9NTaYcpZQKVoUSgUqEyUDNCmXkGcpumuzqgDwu
cuoJD6ZR0bJ7aWqAxptJs1sXf9aBoY+5L5vU90wkHID4S5V3VYvZuJkVeBks7k/jqyUiYNwYWBjm
OLmVPR0KE0k6Iqd3gzyyIug/NbVO2vP3bGeFQLUTPpk+IPYMbZ7ntG52PRF6PfAO62sSkFH7gL/w
R9emi7KLt88sDQeh9PbO9L9NPDvdKVU+6CPjXdPQ7hbLIsDnOH2TOoCqhUZobwzKXz+3uGmIsDPf
/6PFonNJEVke2ABha0Cc5Zy/yeCxZFXHaFhCtlA6hSY9fL75GdrqZ9/Qvj3xEPY7/wCJGUA6GavW
Vl/sBOi3vi0n6VItXxctFRjNoH1qgHxvW8/w88Ae5jhLzLnbT/F5lo37rLwpY9E7cTo85AHV59Sy
DnUpSGmaN4mKmty0vupRB+IfVLeTnt7FS+nAljLShmN9EnIwuE2tcUfYuMCjKjvij5F7VVCN1PBb
j+B64LbWDnkvMNTRGb3ttSAUwCbo7JANiASKWcJETTQTQmNQb2K9vKnj/nXMFqPFMe53vpZ9D9Hc
XFpIGwHpbVlnpKwFNi/YSaM+oGkbO5Rfo8m82MG32mjUZGv80CwGnGVk5Twe44dsePa1CLqQxRgt
DLTAQWLtjC0sh7EYXcuOGTub+uBQU93Fkay8JDZPa9ix/8PXeS1HjmRp+lXa+nphCy3GpvcidDAk
dTJvYGSSCS0cGnj6+eDMKlZlz/YNDC7goRAO93N+we6WEMuQ4Q+lRQezJfpid+aZPfaDrWbPdeam
a6UyI4AWwTc0RqCwu/oWNpO6BOjBNDiDDh1sh4gcEqRql3PYc93pkNV1fmN9zrZOCsaQVpJsMTLl
Kv1gkAvbqK79OsHkz3pClX5HcgUJFSjuZNz7ZmAPp+C75Oapu0xsW4PR1D1oKYKAqoHkS1eUwKoI
WFnlexILtF/yfpeOxJm11PL2urlvsqZdjAGJqXoi+OQ4yWtLkI+nTaEsckAPdVqE+yDu5gW0/mJB
cVkQrQyQOxmqq5plJFZ0662YU0/+d0GEZaklCmvX5lgTswQmW90EUANbFiO3vs1dmRcEO1sV3kl3
7uDXLcGolGsvt1BJH0l72LNjTSuI+EVT25Mv44ZBGSHZViEqFSzvFkOVtLcCz/RVjb3RLMh/IC5/
CiyxTFviNgOKGlpPWJO1VLmPO4HiB0+EUJj+UrSRemp6dZOxplyMDszpaMKx3FQvXmkaW1NtxQaF
yP0kYmdhJ/k61DFsmQIeDkFg1oeeeHviAnCPk+HJzgGZqs0jWTN+/3wC+kNE1o/q+CYtCKuzb0Wn
NraxXuk2aDGgIiHy6Ng45E9FRdC+NAYFUix6kKmXrafG4GHc19+Q6Fnn1rz+LKDGTd3eSphJ06h4
yu3J2Dl6AZrZLMYbs55zQhVwGuw3wPA5ScW6NsVPHO7G2gy5LZTehIBdEwjkj8Y2y7aesrTKlo6W
+0skV3KwnLBey3iJZVuOANT8l7ykAy+RjPyFjbSylqZpzn4K4miZ8XNj8936WmPv4igBwMTfHprP
U2XziYXFS8InIhIT2ExrpGRst3u2PAtgcZIdkfocDkFxqxJC4Y7KFz6/yjpMauS+64rtHq+tleMG
o5GOrDOrLIdcz9p2y2IZB93OZOOOvXCGxWpr5luSxQYaMRuvOxUh5i1wZV9V28TuXffXXTw+Gz2s
y87pHmsfricwoGqbY0TDFN1chmiik/LTxCWIsE7wVhp2u3Lc9iYgh0rg0NMRRglGwuZ2+Y5+M1/R
GF87tVUwn3ZhwHQuths5xARRgqfVidDpmI20OGzm3MmWj9wafyRY/+XJHBummyHX9wiVFBPLCot7
ziy19yGwXlX9ZzdM70jPYG6BULglrlNtqyjj+MSh/VfEt7ja1O2NmsKgIGWIek0NyYS4h9J3554c
s42LTxx26zpUXrzKdNetVmG4FiXFicyfs04nF3c8k5wOaa+lqrHSYZ8DuZcVK/vaLcI+5hJNjGTF
Y3sfG/54Y/squQ22PmYOJMcJimGjoAUPDvm+UVJ1U7lXNC5YGKrjUzdou6lWiQoP1WPTkRGx+2ap
B3m9HHpPY6GYTrz74BTWzUtqkyIzfupddHXZ7bMJ5qnYdQNQI7YD7UACOvQU1uy7Ct74JcCPRCkw
s8bcadXXyntVdC9GgK9X6p+SFmyl2b73LgH9MiYED7ryoSEogN+bh+5vbhP8MB47n+1hjHrDGoLO
qzKz10JnPAwO1gVZHN8qZol6vjVyy01lsSiAoqy0jj2fM2vi12X+oRr9W9OprFjsfqcx92xn0e2+
SN/AbuBeifop+V52xrpT3fGJYu6qMCb8YqXbEAlcwIarRIl3mYqhc+UbV1F78U1Rc28bYhXwJS/G
0gMeSBJcE561Dpu+P5fu2gA9u3IHE7eN9nUciwtP2JhVsLEwS+hzVZGDAyk3YzwTdhv2HZi2AZCf
yvcYkhVbhfheVz1/GQpCr2FhRZwROEmDor3kNsxc5Qex9v67EuzIvqpIO5nnribNNg35D8eZtVlM
tkZVDbCu41fR1GkbeFN9ieaDRfQtA0l7I6vsVGBlROShTGw+bT1b0PjDLgP+CCZXZy7FWN1VPFT8
q25clYJ52C+1h7iNYu4D9blGXmKl6bqzDIyda9vWypy85yAKTVhuxLSLOuvXlc9GJuvhQcSLaijE
Xgz1Q+eU01aPjWjdVel5ADJG7pjsnFGlYsufB2Njt03QER7I1ZKJYwnHHAtLH5kKosNro6rbc1e6
d2nOF5pP6SIrterceE2Jh/fG5aHvlmiyNKQ3UB27VP5IkJ8wYxMOb32roSLukJaPW+3JsEEWlvX3
UqDkAqOLpVC29irnkpERW5WTWS9ZtK59qIMdKVY0c2ajjf4jrsaVb3cN9oU3SdUOG4S/QS76Z28K
ToHNXoVt2SbRy3DZKwnxGK2/0fAfYJEzfDDlIh7luFfNqG5FmxCGsYOndCT/afJcClCQrpTx54B/
cOwb2jmyjG7V5FmwUVKcEYTm/nQsMJpZ8zQ0nb8wkUFeOqO6dOqR+dmY3s3B3VUGNtnxT8fmBp2y
9IcY4NaqTsPaT8HEKB+DQ2+Uj1UCmKLh5tLrB3gcB68C4RP44dqPKlQ8Wn3heOaPmXHCQhx1ktrT
jaWvO0cd5HVK/mXdBfbeA/JzA1HxUZttxoNSIdte8AU45nudQraER1QQfN0MvouoTZw+eDZ5at3B
owgtkBu7GC+dQfbAMv2X8AoChVll6ffTutWB7nfVaWyTdAssYz92/gW7EKgvxCISbQCq4zBmMI7P
WW59VNNwMs32wioV2eLwkPj04O5UAATVm8Rsubvn1Rl5lIsdhybL2TojcmLshNXstQEf9Gy4V8ZJ
O7VggXRwwJsi2mUVS9zGMz70xGgXuV0/K0UzEedKeBjwvekwMwWgp8oNDw25NGJur7rZNEcNs9g4
dMeN0jTeqp6KpWeG3C3RbYoywzJgri+qLbJKezCTPMoTVYffX35PbezE/MHAcVr5CKz2NTGTt6YK
J+5+fdsLfhczwrwQv/WNPdXfA4MgZBzPdPqYDJqBx5NeuMHSRKKMCAMZW4uvuau6DcAnZtibuIkf
+f3vnLeqrLxVQLyAMC1B/9pTF0rPtsoKPoZ6uKt156NMm2d3rO/JQvhLPVbQyXcwzvJQlBI+2wFT
m9E75FEVXINtE0g2lgfuos0mwZZfJevs+MYBobQ3ze/dpcjBic3ZrLyBns9OLV1hu7PvBhvxh5vR
GLcO/6A8KLYZE7dvK9+MNvqJuFlO5FkM20IF1gb9Paw+cqd+xmeKaHReXIS50XyenMzpqCt7u8zs
UD/O3/TEBZs+rFs3AlKnmiW+DPBOy9l+RhkB2Pnau6N/kNB01+HknQYgaatcQxoB6HUkVDC9Xngz
WJO2iKPwVBYKrpVGdrRhqyW5yLbNaKlrYHMWq4t+2eb2VuuHALWxUmDBIu50BkZhjb9/Yt5UbEoD
GJ24O4YQrz3RMMNvxzL+CAsxi041eyNX+Ny4cpo2URyWt2zCZg+0sX/SptA7ENlYDjXe464VaevB
yR/CsroaLUYQyFTzNqJVn4F1dYmWw/e2TnbCVkiQLl9Go4pxlZEc0dS7Bf6N6N9QkrEaSGIMmDuB
nNqKRinXfXlpJlU75Fm36XMlWImERVlZ74pcY91KTDjKI369IV+74XSKMiYgPxT5Wi2bm8DFuD1Q
sV0AcaR5Sr32UgW6cvctHap11dUsAZrgqmgs+vu8eA9I6IkYM0ovUKKVMuqvdiMuptrsMi8d143G
ejdtEpt4kAFZKEWRxe+vTWC8leYhMJg18Ql0SIf99MA4FKYFzb3zPvBIeSX4ZQr3iQzKdsAGDk7L
wWBTGgYsI4ZAv0BYuYS9eon6FrSHti+DNNtohAfszL4OujdDeViOlgIjxRGsa1npz/UQPYCwZDmK
DpXVdBA1cvucT8a9b8R3JnPKxnXabVJNW6/Ubnye5JBFl21BggxrynUcE43EsTOOqoUuBmMFjJKS
G7DYKcHF1BlRc7jcURFux07bOE3DqoRgo4dnwaJU0qM5VO9+3L0nNbmKeFpo4i4VbcufBsqfX3zT
Q/s9GqyPtivQ69dXhpqWW8TvyZeNCCsIdu12+EZIloR9mVcEz5SLUUwPoeU8xc6wU3VjL0KWqkqj
H5Hfge5hgtFpeSBatdsujj81U1kLteSBgTRE55kbS/CEVfu3Kkc2MHkzDRMftmRPUPfWdojEpU3x
PPneqhoncxs22qOHD6sQ3kvYzoj4KDwqPUAKgHa4QGTD0crwPS10AtyZ+6ii4tb6xQXBow7kVXcv
OmIxTQAZtnDsE8QxDO388i6DyLDwpvGYt94qmixclOhCxuRooJNCmtXdWG51Z1jZa1XjVaaoDlr7
ANLU7sEzCS8bHrQCy73vG40Fm7ViyiUDjUYCMFzzMcGgE7oJ8mKWUb3martSQKkKXEOHSL/YmoNn
KLqBMTH3tvR38yOPvMDzlCfWwgxzuOlQfXxh3QqjPlvV4C7JNbLtxrRuoQjjmrZ2vc7B9PQuyMeh
Oegt2eCAdEql/EDJAatHYquLvkJBElyq7vDT9uTL01RjX+rsCcEzN0ZayXNt2rZa+5SphMBQRZoZ
6VsFYnft2SxKWCj2sFXmNCB6UhGyE2owEhxg9evX34WrbdrKPLaOgx5KiTNkwpyNoIVTENBsm1Nf
ms1JK6L2RABiIq3XKzvgI/2iVsphn9VmeRebSnLHtno+lxVFDf8RnSIem7aPFqQfBtqystR6+6uZ
jsrQrbE1FBdZBRyAPIRlvnwNEvdBzDzuDmtrqss74jDiDrjYfaki3iGrDOxdz8JTd58d5l4pBqYb
3m24+hqIQDos/V5X9rIfYOvhdhDY18+jygPckl0IoZK0Ne9M1tV23SxB2FnIuPxRl0buUkPU5yJ7
oN01gnaJCWhbSX8xh+7Xgb3drWvm/c1v9SZrA6R0ehJaf/TXhI2KhXkkT6qfv6pTrNXOAQgjOais
T4sR66nQurIX2ZS68K8xnp4Pwgc4VZR9cyOLtlckswfctI6GuH3wqiA96IJYYh70LU+Oxr3FA2GZ
Qr9plrkznHqVyVdeOlZevQwA6+1lMU69eAuxwVx9Dhz4/RGvQoJm88tWKapzifbZVb6U65XPZF3M
k3ylPsKycfLdgIAE3ftWZDu208pSFiOYp6fe0x8zofA+VPViCK2+l+NoXEkooxJHOZCVA+oTuedv
ZGsTW8sRTC+smrS4lQcrFdUmqfhrIZUVhsvWLtC66LN6KZtBNBe3vGC0q/BgZhaf+2TRFIK6Iqn1
NU5SjwP7gXxLkELfNI0RXQixh5uiH9IrKfgZOVCWt0jUOasiiLq7BEnNVY2qwv1YCXvpw755YO1V
LYPeTp8aom/876z+OZzQs3NSy/mWD1a+SJW2+G5W5QemstAlq/zZ7eLsx1Dm0AZj4z2fALKnbvGz
GVhRZORUyHAUy04tmTgm9eoPrGgW1ZFoFZDcDBUa046BH2BNzHKno/dUbENyIR8kIg5GM4n3tHJu
HRD+b1Efv7h5WL2q7AlYvdXei07udpHE6biJygBrFE8Tt5jJo6uZOkxBs+GyrAuSEkrlpLD46YS4
lQ1aoDlMEn65lkXZUEUEh+IgVVjuMNRnvzIY1jYQs5UsNvMAhaO7625wUdT78zXwei6AT5NHs3pR
hMupctSNYmioEM995PgeOcHtIKzu863Khrz2221ek9OSXeT4g6KC8+9C8v2FAM8GI303dQl2kaRA
L7gFZbtWWDGWoGV44m+mrBtliO8RMYiWlWY137NUOetW2QfkiG8n1w9/isx6BeDtPfe27mKB3ECb
7Z2UqIonDkpeGAdH790Nm9eO/3+mkxc3um+9332zCqRcQmsNe4AfaEqm29wp7ZfB1otlEPTTnadF
xcazM+R2srq7Ad3vbnFt9i/YmtYrQyTqE4jCGMGk8CrU5C6fdP1slBlCC4bdk5ogF9gmoThz45Ao
CorknLB12hpoLZySxEy3rUAlJc1JcGVJP54Sy2i2Rg6qIDdJ/remlp20dtS3KNsEJ83T7S1/FOeY
JBABCiZc/mU3OaCTbQm1f2dYcXjLaoQlnebYP4L0Bl0J+71hH76om2C8k10ja1KIyvzRdejq37oa
0JzvVDy+t11jMfu2yT3oqfiI99m299E2RW2ZcIasI+C57UTZh+seu9BVWalk/fz+NtNrnJVjf1rr
0dTfygP2ss7SQE5iI4va3E/rYOIGRmltS6Y2jLtjYtmo+gR7PRLD53VhTFDZ1f3qhiT4+4SbH0JV
RPrB+l+b0kP2Bp4Su0F3V+CiAsayhwwML+HWQFV4BWhnWMu6vnD9W1b3YPRR3CQnRD9Z5/TGqh+R
Z5KlPvSzMxJlO1mSA8FP83Yx7nnAmRlDHizT8jFu5j/0VQeesyKVa+v79s9+5D9WOtJ2F1lVem6O
pFu1Kyos1Ic0bVaq3oOuIIDSbJTY5LfDDjJcw0aEj6lMCbEsvb44PBYAAsyVxCaT5We5FhUCfMRx
P3vKIsL5hJrmw9cQsqGwguZik1JHc9pFBqavL5o/qjsZuM+VlDfBjfn/qQwsW90pGiF+eaHsKA+y
AR4q6eD54mkqgY8nnr0P5g2oCCvj3BH/uQSZANaCauB3ooY1SR6ruOolQhXWBB+naEk4Gk7+keuF
dxsFEG88QTxd1meOd4/ch3rvzctdIaDFKGFL/7w4FCWqUNaI27Q/5mIt69uQHVHfls9kcRzEiQbs
VWNSl5mF5awW9sqhdribFvK0GXEuzYcOKXNLOciqKk5oleXPU1n71d55ENfSTPn5W70s/lZn6a62
z0Sy7l1iqPhejYdQH38dVLW+jVo+62SCF89Cx/qmxZAP1DIpv5O0e7fM0n5VnPyp0bRmb9qGuXW1
OFx7mYHqBxrwT2ahkT6D4ZHrLvNpoKHLVKXRM46XmBozYYLKUNa1MR5cVLb8MTZWoMKZ//LhPAqR
fYwlop5trX8LrFoFQVq47Nh75aZ/3ulah6yoSup+ofZGsPOznK11A7XL1bPX0tNe8CdX7hDMLg65
jsxg5EwAEoZ2I7Iyfe5UkmijkmobBQrXd9tfMkC2bp+7KihvNFGlGxWC2L5og+zJHcc9wcj8VeuN
AtaT7x+ysIvvfDP4KV9u0l1+QTEUF6fIurMfkGUY5gvm9wGCkpxWDDYwtwNzi5zkW4wk6UkejHxo
T8JsgddaLhIHCrt0AUDyZOiROSxkH7ic8ykwbThw5uFX8c8hZPesLJ+zLC12X0OnBrBgU+madSug
BgzDtEe3xTvLUp5AQHM6ZO9lMa5AsQBP3fdufXZICDb7mggI6DA1WhZCqZ7HjrxqnJvixZnIW0dD
Wr8WafYMzKP/gUXzqWU9+lF3NpSsPMDBvpgWhQtNYKGwkZ/D0V4AvyUbQMi4gTnT7TN44g085Vlc
rnAECnO6Vi4irKW3svjVkKRKhg8yOMuOcPclelI6bMQNBKmPrh0Kb1OXQHz7wa73odHeyJI8yC7W
3E8WxcwuMvuAeFnj3EaDquxzF15XBkudXXqHiIIO+WoVzc2yT6X46jJNiYlWlkUfHqs/2NIrN5+X
6Fq6rPTAunx25nc6azhLWJXl3EIYYpA/X+Pz+t7PKu4sXqMGUnAYyqbfLBtw2HdBkuV3/rzliNQK
rM6fdW7dNquEEBjQHSThYK7o10p13aPQ4+oIl+WZPbH1oEKrQm/Mvpa1g6RsDJ7c4UY8ykYLVfsV
OJByp5bgBJvOKLe5A941bYzgMfILZ112iCPo8QCPCnon5jkdVLchsx+mFJSNVwTKx4b8mv+RdyxJ
jaqxHjLGWgOQTY6DZYSrMk4hEIEUuCeauR4Y62pYhnU/VT6BU0dnhwnJjr05ou6G2cQL2eoYZDrH
xvGPpOcRGI2i9FzWdnV2QKyRQq+iN+FkN1UeW0+VUTpwKgLkQKYsei4VAghzB+fvV5JLrQmqu+Eb
eJHPK21mrGU51vqV3BIRd0ekD30KQwkBz+g29n10o7SmIEWSOtt+tPVDzDMCOEzWktGOiyPzW7Md
M9U5m3w/aydJjNsixf4uUhXnYZgli9DjXQhhutu69adxkc0eDK0zaidSnSmBS1S35qocBP+pnA+f
/ZrKLPC2UH5dIVuaccQhuTd9LAght5PjXoNIbO9sow3vSxvNigiht7UsygMdTMdu71jZzywghIe+
Osg6Omgm4UAiIP3e91oTZ9ouONh5Wp36sM/WSZY2T3oU/5A/tWb8jKw+fI+5VwmmjxhdzNe4SBUd
zPma1CGmUMVm/TQZc/qg9z/M/POa3Eu1he5mv64RNriUJM0PUKq8g9aM3oGUJ/mtXichIeI82CQ8
GyrcsGnKZdPvpyyCjZXSRpt0EFmLSYEJjw9X3UXNp0flGR/1MUCEYWGpLsd8rvg6NGmEATCo14cJ
Iu26HXBcr6PBOBa5nqwjK1aeIclfeu7CdyvqrmbdG8/wFnLS4vW/dfWz9iKXrmY4XEsv+tX1t1HN
ScVjvRAJYcRXvcqNR9Wvyoeg+0sh6l61ztY/WzTvLy2/X1N6Zb+tKx8QyiQ6nMVrdeAZC+OfhKhq
ruVpoiEIEM2H0otRmHQvKrpdhyqZ92vyNEeDVsFT9e+1sowyfHUzGYSsvVG5ya3gAGXE3Kakim/I
yis3sh7iO8FTWallg4su8tybpJ+XL2Sv1tZaayc71LJWnsqDcC1yZU4bL0qUM371ly2jFnxvvSo8
jMzz14C/xi4dCMxpmcivfq7lV3nGKvSpIZl681U/+IG2cw0S9/LSv/cFbfqrb4N27wKNgxbZYTc4
yYOF0Cf3UWauHZGhXdK0cL/l6VefeiTd8Xsf2WyrFmItHcYyETDD4EFB/P2Q541KfHo+1RUQX/JM
HuqAZxfwpHDxVdfp7ihOX+XEnpJNnKFjJi+G4ohS02/jEK4kSVPXNtOVS47sL2OwcHKW+Tio4GtK
uFrI9XVedEXIIL8GaphfRTo6cMR9Y+WNevbXhl3TIeD3VVsahrMi02qs5IXygLRyfq131dxTVtQ9
+DCbJccWnkaG08zzRLrxhBmCWMgiVKZiWxsoLcmibkIZVeBqHmUxsqMVD0j9ofR0/Zpk5oOs7iO0
WxsTD7l4zMfnWiPVyxbC2ctWxVIvOGlOtxhlm/d1Pn0O7aVme+jjtkRPiYvIeIxrdIXYj85vS0tR
EywsxTj3+Co96z7OJP/+bs353bIMCzdkkobnr3crh0x4t1mNQLOApb+VSugZj4tNUwTgomex9E91
9FlP/aso6hAmmgeERrbKhmlImdllOVXzl1RL850sjZk4MFVC8Um1tRez1oUWGEVXtN2GVU08ez3U
zgiUKcyWPkIF54KlENZJvkX6oUI+S/b+vNAxQrDTwp19PaKrpdTRFbxZwNaiv03wvzgiIH9olcF9
VnVefvQGWEeedxVd8ljP1bkHz6ZKSKc3beI+D40RLwnER0fZ2tgxnhhj8hRooKcbE4udoVfc5wrS
2Cav4mEjr9L1nnBkG8dnT0m9pyk+ypd0lU49ovRKBnB+KT+OSeRWubKVxTEZXyZ8Z9GwqsuHOvDX
8iW9htyYNuF83Xap/mTCGksi99SkBhkPVYVcjJHVCads59QLi9xLrNk+uFDzfhxTE7mhP5sHBQzD
1yXTNI1MokjsWzxaDQvWSdjdB2Hb3WO0ROgwBRzqBxSRvMFAph9fv3porf/Yx0Z6kv1xPam3RgfR
UharecA5izuPJa/pq8xaoinibT3D2jbtWF2GHL49CwCg9pXCv1VFJLM17OA9vG3DrnjHwykDJxjM
XgMmbNupcSH69/GjZddvnqHk74mvA3+xxTdDt8S6QZnwSDTSPpWTJvBA8pzvsSJWsqtwyfPpvere
TSnecKMa8SSxqv5uKr1uIV/PhqSYdrZ49UugiooYWIwpiXWoIVWui8h2nwEOnGTXJtZfOleFg6jb
Gm+KiI78DIXfi6XDPuqPz5Cwh/r8DEXGmkp+hgrW0GOUizfgu93GF4m5SdVk2gEOyFY6wh6PsthV
Sb7SQ1V/NJv6V+vkBcZfimqiix1Jo2wD25k8iaHETyo+6St1VKszYPh+L7Sk3iGbjI6oEqUrB928
b+PYPQOBNn+69aFOlemjEUwTiJDHEMq5evL86lwTzyxaBBd6I3/tMxFu0cvKkL9L+/JIZA7LqPns
t2KLyDM2w2azZB9AbyH6EXYENtB+k9nnVDPW/qBER9JG7jIl7rqW9cLVwQJBdM6PhlWsi6bHMiJo
ucLwIoxfvMH9HKDfG46Jq5Y22+s5jno0TbCgc0nEASieoho/G7sq1NZV1aFIMDfILrLV6/TiQAIB
Ff2YBBVKYJu0CqyTSXzzZM8HWQzT3j5MmEvKkqyXPbSM/BFJHwdl6jyG+j5f2xd4HIVWtglxvVlK
AXaYro8lQv/3UQBgstbAWUghdGeqH23PTe5Jp4ef9WXqLFtNr7+jtgHbvHtHbZxnGPCX26A0/V2A
dNDWDdP8PulJcjSK2r0bvbpEALp9VVFtWiHjqJ2RTsUBrU2jzSCU+qlStcegSnokdTDKGnPv2Yrx
UIk1Jzm2pejxADFGVPvH4MoeAzJ2HtxCK++Pht7Yt9Z8MHVwi1ZxO8aRPSuKtScgmAf4f2AtKzOp
9vrEsuKrf1vX0UZt2LLJOnlZF4LCH6M228qibFCj6gPZeuvmq5sDksqpi+wCedO+TYVfX9xOWX51
QFmGpVk8/vgapjYcsW0mSH3yItnQttGwStLQh3LBQLJOa/IBs+so28tiV/j2Jo9K0BAq3jheYD27
bOkOvQcIQBbrcQzXKNWoO1l0kuKxId11hUzl38NQ39RNaz2XYwCBzbvThtg8kbpAgj9QfwLDUrdx
VbKlkXXyEEV5fYRzBW2ZvupUGBt/qsp90+UvYIGhnnu+vtJUN77rx9y6mvpbS2wB4gx2FXtkzKC8
zo1FVSR3qhmpK5Xs0FrWfTb45Ysx6tpBlpBStK5e/ia7y5rI0tQ9i9a/jhOnhQoqolHWldN1EEmb
+iWAQ/U5BpsL4NpieoH84i4rj8x0TOpfmyegCL3X+6+S73+W5Fw1oHLx1db9rfTndXKS+7OnvI6c
U3+v9+Sq5wnwz56frze3zYI7/8t13hCAfgz6fdCPyQlmY3KyEv+uzcZuhxxLcvqql2efdWIgYdaD
bKD7V3VeMdMvZLmeuh9pADAff4aTn1nFSZ7JQy1GNFX0tMVA7I8GX1Oj4S9l04l2hRpkN3GPD+Xn
MF8jdLUyrrV41u6bx5cHORaLgm7xz3/83//33z+G/wo+imuRjkGR/wO24rVAT6v+1z9t7Z//KD+r
9+//+qcDutGzPdPVDVWFRGppNu0/Xu+iPKC39n9ytQn9eCi9H2qsW/b3wR/gK8xbr25ViUZ9tMB1
P44Q0DiXmzXiYt5w0e0EpjjQixd/XjKH8zI6mxfU0MwePEJ/N4lca+d61/GAAV4ru8iDmwl3mVfg
fcVCiXqPhQomAekmiBPzXE2W8XnIJu1sMrXekBvmu0YtyTyDyi+3iha0i69+soGcGwaaRYRkchkR
FLXyncjd/mTl2XCSZ8afZ3MPlFNylnHgTkO2Jidf1/ZN1Ba3ZQSU1jfHv5S8XN1boTdu/vM3b3m/
f/OOadi26XqW4Tq64bp//+YjawTHF0TOe4WN68nWs+Lct2p6xt1iPoe9XZPfmGvE2hpxJgO2MSAd
Mh9+VceVh2ygqP2TQnJzlZmqheDNUN96kVMhoUDd4NsWcFK1C2H1/VEu2+qHSKsW95nwSQDXv0Rk
w59U/SlNmvbRgDR1l4DllrVu28QnzYdiKIupRlJlMBTE8+drLLgH6yCtK8j7rfUE1iJdTk6eHmRr
XiR/GX8o/zK+Yqj7vq0gWvoarqe+3yDWUXcnos//+Yv2jH/7om1N5T53TFeD8mWaf/+iWzd3WbAG
+QcRkR69GL4/+Q0HmceXaiFlAbEPtTz5HX819wWyqHWe33z2C+sWpjA6ojehOVVHwjrwYRNuuMwe
W0wz58rOnfHD8tT3zfnU0X/1Ki37oxOsu0RQens0q4x15zbTa9Msxpp4+IRBzEbN9HbfZqb7YPna
VbZn7HKImOslTE7fPlfIGy/rzp1e/Tp5GIgxPzAH/DZgCvzgTvUMgIbLIUW3dLKGa+c44bHty5Ms
IRI4Xn/Vd1d8nlHg68rcX3QGyo/AXIyVb3514dLGzD8v1RWzWk2sT3ZFDMojRDoECftouFN98TAO
mobBW0csyW3mzxIo3xxnPbaW+qKi/r8DLGR/Fu0xOudwWO8NF5OgqLAyDFO5+n8bdb68MtBC+M+3
hmbpf7s3UNixNZcJ0FY1w7Khafw2/TmZkiOihbxGye+1zMbaPqhdlANxiTSOn+e2b1kH0NfqEngY
KHXZ9NlBNn0eKgvD3R6qeFWHmA5mebqWEyapY7F1mxDQ5DyX+ljbbgsFI3A5zdodhG7Z+j+Unddy
3EjTbZ8IEfDmlu29odcNQpRIeO/x9P9CUaPWcL4zE+diEKhCocmhGoWqzJ1rh7gGXxynX8pWmR19
yjiO4qypmsfSaoLNrT8HEP05ovvrohgPB+zXTaLpsAUJx+qaqSkLuCjA640aqDYZX4jOJxsfYfxc
88rhxelG3kJy7x8jp/scJo1We0h6CMpu6sj7rgrlpWuAV7CnpugTByS/AH3sRPnsE83bYHFB9H0O
nsbdmrdPtqdP/vKhat/u2V3bJ6evj1almtDCyDxLUfesl2zodIod9hghORBvpxWZFCYvlVYeA3g5
35uGZdEm9Wrv6jKTItabdJEGGuVOlbfq9D+tVUayroZSXYimGKY6FBLnSksMzoXJw7c6ObehnZwH
zFrO1Mo8tnkvb50ms+w7zcz7tZbwFhNDxKGeBvtm9th0mby99d/Gis8khMoHSEb2+XkhMGDISX45
M8c4umrRoMz7Cp+P3DHCqzioSfBtTPRhJ1ouaPGzG72IhrjHt6BQo6eo7m59Xz6nTyN58e8PkKEa
/3iANJWqRkdReIWZhvllco3Qvieun+XfKP5NeOmn/kF49xCcJzGVO87cqIwUf8Dfdj9fLotmnRuv
FdKwHfRVwgvOCexIexWNiNfjXAVmuRJNqW9IG7j9lfnCzWcIv9+LzPL2bWkb60FBMeqCuu4wE0Rp
q4FWnnflYK6LsHkOWAGwU4csUjN9oRRDboEUXXu2U6Imos9UMucUDpKyZzJbidY46M1dTNoCNEub
V9cBAx8d6bOjX9DvLsQvxbSdUsJv+gsCNO29mzX+pQtR2mRedy9GlMCt0SzG2UY0C8u0t13BV0c0
qa+b6kWDDhjImO4xNpzXmj0czXwYjmNR55hK+TJI7AZ5v28jlJ6LS5Ukf3NyW18PDsbzHi5k62zA
gcLre+XqWxXgBzlWSKAN1PhPZ+HUBylEPRDAUIadFSnOFoS6slVj/yzkB0KIIJQHot8KQ2h56BVG
CBKxHzo724ys8yhNFUo8RRVxvmVLbGKl4Iy1Y61gbvwUukUMi1/kV2o1jTa+gykm71//XhzA9l6i
yKoOonUbQfGFfy/u+v0ZYkTgAfTSeOLhAP41L4rJjvJSn33nzy/domm1kLe99vPabcoU06i45jY/
b3OqOCv0Q1vZpXmcnm80p9Fes5CwO3SuzdDoDrKSJUvPjvtLa/kBf1QjfGp8NIF4DWXfi6Q+E3J1
P8z6rU0Hk6A2ktLMHNWfVa18S00nffVQpM9S09e2uRqGc3UKvw1qaB3CKUQXUHa1SZXoYoNgGfFj
pk9cSO1704dL2MoSIezJVHaWtqq3ui2/+zReZlQK8i242BQg//h9EnvhZ0/418l0qVask+RjLmzK
sX2QWN8Avys7ZKYGxe2iEzgKv0RRu/kSTUZwCULD2OYy2jm/qeGZVnBA5rh4OiRgjerK7FNewuEU
S/aqYHGxv81/BJ7NZTAyJ3xOfS2jfRtjKyX0Nl0QUdkyIqNw9eYN7jzIPsWLrobuVFtLRs9flGnx
bYpDiBFZowTzuiwBmkF0OpquzkRQWOpGsjHxVVlx7/IkpSx1Oojm7VAW8qrTYn9z62rMqFtpQxmM
TwolUivD8ha6LvtHcn5w9C1NO9tSCOAHMPuqtXQqdTI7bJd+YcozcVmfBga9H+5l2TtKQRGu7IDi
PK3V8J+LS1DpSZoCkiCkSdkiXx4EWLPKcK3nwjJ+gNFN3/OIMi0HnSDVuMNaKsr+LZICvIiaysUF
WAdc22blfQbLjrwAURBK6O+xoAgWchNRcjZd1ILaIpLnLMVF0YVlEJR4M883oinJcbczvAlr0kV1
Phu7+DGe4rRjkafz3Ki0aolBXrIIMGrZ+TEEclk3oQmIU9EpDjgJQRefDqi6jewO6Niv4aJTNJlu
zZWt92TIXB/1da+XwdYPwhfSPc7JpcT51E5nhBdJvUX5sBAXuijr126JhYSSjEDG3YBpxe6HF1Vd
FkCknvNWdXdeD6oSyR0qdz0cn8ZUlvniquFVHDzpsXGR9UptEF1reJs7ZSi/3a5rJQWkXd6rc9Gn
ytV3O+tDFgpWhwtaPIBS67z8e21Qm+6gLETLT4KbSGI345uS/PgfI3JPBhCb6y+aPmRXz4GzNIVn
RSs0vD9a0zVWGtrntQyAx601XRsoXcGRM3FBhTThmdIDUgzT81bEVbrqLZDv4nljb1hf06rduXq1
5CFNjkOtSE+GDRMLOgCVtFV7lZV0E8eZ9IQ/Yr8vNDLQ3TQqzDuccgqfItPpahyijfSrXLkjB+rc
iY9Wszg+K3Xz+dPEj2y7NluVLsph0QypIVlhXR/ewbmDDTSqxFYsCvjTAbhVCx5soSCcuYoDUKpj
n2cGPMTqZGj6yC6ebC1kzFqlQp5l5WcnkjbIhGoR4TEa8goDQLIIKLo+51qbsmmRuhNUJdFz674N
9RW8HcWFOFH6aahsTeX4OYr4dZBRKNb7sOccyMvvRCTR2LjvVmIDXTRrRGnxZNSnNOO+zxVlB/yx
b2YsEqV5VqjDNy0Oto45to+yZ5Xb1rP/6Nd7LTxQ/v+WeIl25eUzk2PNeVD6wnlAVzhzgi6/ihYE
7ReF1MpBtFSsUGZtU2T41zC09ah4y6UxXolmQPEYtAZLnYtPM4dy2FrqpL6m4mDZKlm4UFXKZUe3
NIBlDMaptBQ2nRSrvfHsXVol8h6B7dlrOGsapL2sOAwuAZWsTkmcS8FPKyb2yBTc3LujR7LJHwaU
5mZ7paS6AfjLkDBqKV5ltRF3Ev8irV8fRoDrq39fTer/YzFpyZbFLh1JhgGI5u87dWqyU49yz/gb
Dpd3Zls0lHpK1ZW62mibV5BQ0dDUV9GXW5XCpB83K9EUF0ZK6r7c1UvKesicWro3EFuk48zunQR6
ZHM70U0jwcDRUxFjI+egXLOuduJA0K1YZob8fZSkapd6FkAKMEXVTp4OYohogiDnPnF6u/mPe8Tn
9EP5+u9/LkWXvy6+Ld5D0MZNR9Ep1fn696pQ8yBQ0bpXFXwcSmUF5dC0nlCmgzjL/ZjXeiDX15LS
zc0t2feZC7Qbp1pZEuIGkSAUmcNE1ZAqtxZboMxjM2oqpy9nrRqrn33977P//3GdWi5rwxtX8qQB
IWRgEzkxw53YFoump4fRTuyhRTNCqvxHU1y9Db7dW2egF78MvjW9quQHQb2byb1i7e0sy072ADSV
Qt97caDCDddDR9NWRuH49/HopCcT1JKOEdkbdb8SzIC0JnvQqrC22UT6th6xL9A0FHutSd7xruJf
+6cZAWZL4j7c5gpTspnD5KM2O33xBqZ8ye+VlWimvfUgZVZ6SdWxuPqyRlpLS8BVZYBGpKZefDbD
EQhC5w6HLmyHJy19D5MxfUGqlaIZs6dvNh8t1Ukwz2y52oqrg45lmJ+Wj1Se92wn+A3Eh8lJQFX0
9Bt8NvVphmrTS+OkxbVqjWPiobA3jBCushcr87K3jF0S5+45CAe0IlERvPFwvCJJ1O41OdQ2Jmip
ZWWE5TfbepNqy3/7ciO2sM///v1Xza/ff80yTYKkpmqosqrb2pf5YtSYNSWU/k9mz7LjSVdsfVn5
IUU9Xjxv2sbdSabm7vy2uPjgTVaiJfrrpLHwLpmuinZIsQFF77m27jqdVBAM+buUKiZAIhQ3ohcc
q43WGv21KMz8DPxkBrR4uIou5PntspVwDxJNcUFXnXuzbNS96LKsrt1XOLOLljj0rpJDSCSqglrf
WYSq6y3J/lmrDIkcQIdce2aRCfJeRhdiEPt+7gHbEU8ZHoNW8zZFaCE8aIECrnT8aqlotmyUvGwX
Ph958SgHdbbS9XLnNaBODV5Lq3AqAUDt+OtAXS0F0TEAh9sFwHuI0Kc7rOkOMTjNzTdFc00yYDmS
otZrip08mWnWv89KcUW08Y62beiXFoU4TrgUA6VePkLGP3+JA4jmrQ/S8YiUYS96Ml5Hh1tEoca2
fAfOD8QDZTdQQW3pCT+Zbzpz/0m0mvqE1639CB0luciWf8IqUnpSG7/fyeTFKJprpCdlaIIVMJFF
1Sm84woysFfm6vBS8Q+Ca7NxL4UcCr/LyL+ExU70JbmzyupkWLlh3u4kV2ogdgztzolVO7+7tcXZ
bYw9jRZNtn1H34kWKoZT689NnE/wYuu7+eMteyLOdL+hxDbDUfYzh+I51R/jjAzVI7inkeWBop8U
Mhkzs2QFpU1NcZBrdLepnl8yJKfboTQC665ucSgtoR58GRYWEOllcMGsFEdX30VV6Z/EAfJ3dLSH
s2gQDaQow9b9p6xRx006dol+J65Yge3PFV2BKjDd6vBl2tlkDJhxwivCHPTOFHyIVm6CyPGIQ4qW
OCSxUywBAxUTGyO8ioOeU4zZ5MD7otY/pOXws3Jb7RFMvy1aIkcTSuMfLf+vVoVZ2mMUuX9ca91M
nRN6TeZebo5bkCXyVpzVXT9+nom+aOwgR3YxWocmLraWYWMYkSmuvDCtBuLP5zlcomiVQO0Fftiq
G7tAAd8nDTh4SN6rQhrcY9Ml40IiN3mFnhjM9dSvH1ODdJ7bleFr3wbvIfvJH0aq8HXu4eaAV8FL
J2DTUQHssiIvoU4qxuelkOw3068+4IfbL6mTYSqSK8ljRvR+7gJM+Y9oHsVef19Q2Jpmy2wemVSZ
TLk8Tbh/ZAMj0/XTrqisR7yz5Dvx6u3yBpE+7ImtCF/3EnhSRELxVrx6xdUkqH5dlRU45OLq7V5x
FRD3Bthifvlf999u8NXaQxtSqsMuLXD4SGvQXYmle4dQgSAgzswG02w2w61K6e8UxLJDh3JKNahm
7Je7xxxR9Qxfte5RZ9PeNMNcktSTrgf582gH47a3MhniE00ihfLC9uAmiKbpWSRti7o4jLWSPRtG
NqNCmWovA9G2V/vmWrOrYmW0qvkIie4qNoJDPSLbr4PqHs8PY115oIa8OrQeYWNcA8ms157h62uA
dVu5ytJXQ8J+g+yrctA13IdA3hkLJzPbJ0R0TyLK/XtoUqW/hgKJUj6H2iBjsy6X5katWgedeoFx
jiUE9MOs2UFbYLHXYN50UNUwOWh1Z7+pyXg1eSjfQKa9W35vvlLq1tw5iTs+u2SXZrlpto/gIaEj
OWpzH4fwroqGIIUsAdnC/0Q/pSlSpM4q/SNKXXnVN3q9NzvdWqtS72wdGy25JmU4x3advLML/I4H
E3chJ8iCVdPn1hFKooRaZBjPMOa9RZZ1zTUNs5h6WLt+qEqVvbyadk9MXBr4i155CSxw51XeSRQe
jS/8n5Q/WAAcKLGw3o0Oj94m87ceSZt10fG/0yK9Pg3ZUFzSvHiDh6Tgz6vLgAeVYkt9xCR27O5E
f9LX1qrE5nvZU8Tx6nvGGpCY/9A1p56HG0HFEK4R54wXjHBBCVVt9EMvgIsVEZZrBSWkjdnklAbE
3lJFPLkDiohy1jOSBea93nPUmU+dMzbvUhQumwa+m5mF6npgTwNfOGquSeZqS62R250VDhETopdT
Ne7n99i+Ml2CUnozinGp5MhOgLpDnKf8HQWkZH0eRBNwEBXGpeHPxQXFUpAUilM5CTkVgz5Pnel2
alfTXRT88TFisB3U+N3IWbxRJQfjxY4MpTsxVxu8scB92MkDHrjg8yQ9fdf81270xx8pL2Zykql8
UYsxXVP+Zq91yVPPEgjbiaFdvFVeibCNe1Lb/mhUOXvMEz1aNnz1doaWdwdJSa05kK6ecHQp81oM
E6pT+ntRoyhIS9q0ShH9ZTPe37pu/dWo3IvWZ3ljHFSfn/H/7BMfIn5C38YviUZpghnYxtySNe+h
aYvqWCf2WZVC/0F0mUa9rSJlOGGU6T/YTpnMDWwqVuJiaNjJVg9JBogmnC/iceZKt+SwmlUU5EOi
OGrxWJ/MWqqBo2J9CZiZ3FuL7YkCwLWdolpkl0PUyk51KjCUvFcb749hzdBSOek8a5E1rHPCdHje
kmxWC5sMtDH8OohmEg38+yFrmBM+0s6ukmEmEGxlwyVeKbrgqn3TZKf+1TeaPOguPGmgedzAKiPf
/ccCXf27xkG3dcNGWoJwxODhVBAT/f19UiC6GLMwxUap9knGLJlr82032iuTuNulmMQWI8Ypjl3/
ak3Xbq3pmhhZT6/1/m8j/3mfGIm2Xnv8/RN+3xdEUrnqynS8w5OAdIrbdKRXnL1ctcaht83hKHrE
YYjzYSUhgLr7cqEyY3YBIlBs24k8p8CdUl3DPQAzC6884OCvS3ctWuKgVxA1mSjKmWL4CLba2m5g
ftgDNeV4WJmWjS1145ysIXC3gRZegjR0TqJLnEkB6ZrGG0GH/75AdKtcArWiftapFlQgqriRsmBF
JZ3PqQvHJtdKjXufyrId64cI/wv1rSTO+xAo9vsIouyxVKCnD9B7toobGUfgh/5cjb1qk2edg1WY
tyGMYVxh8eb3UZ6uosTMns20C/dGQ2xQNCk2V5m1oCWXfZo/D6MazKSJSJU3RylOkaoiuJ4TDTN5
zDsjw+QF6/VKP8aVBDsC3dGiTZQuWw3j+N1QoQgOEQV5RKbtxyZXrxrJ1h9JSwoFVGN5b8JyXSNp
5uX6zxHEL+FrgGtZlV2uLEf8i3emmiQH9sD5AleO5Il32U9RiqOqr03dVGfKli197Vp4c6l6bhC9
iY1zF2fKNiRSAp6yMl5k8GV+byQ/FIlKLDGC317eNgNVYZZJ+qrKAbv4ScQSPM+HF0LqiIRL9spq
HgQvgzYLJLvbuWKZ4vqNtw+Gft/LXoGRFlmUWqomN60Q5ubQqR+eoh8JM0dvJeh8zBYd99mGsDZj
URo9DG2gzF3+Z85x4NTL1JHag+Enw7qvZXU7BK2/c3sjW2c2taCEG+NlWHrBhX+xZt5qJJQHLzGr
JWvw8aAVwzjP1EzbeLI0vGDZNbPy3iFm7paHHi023nL06y42SJrfM2yauPoCXNrvYXJUgG2aZjDk
o3xajVuCGBZFmHJFzgev9uhZ50+oaGP56sVdvIhNGyFJWKA+ViJ35sWN+gaFPfZk80cg4w44YhB7
Mj1H3VZ1GfDLqsVzhENQYkbmjySO31OpKx+sosj/a+lr/F0lNE1VjqLpqkI4TTZ0Rf8yVdV9pFhY
Mw2PspE4VIs92VrDxJvCLzJaB7JhHBWvSRDmd6ZUN6cWFv6lV5Vn0R+NEcQc3C/yEqOEvI82YiMi
mkFl/NkUV82s3hVBfnFGO967StAt/bIHuIIibdYT7XjVkpEa4xxWj2NvcsMqPioz/w5kyn6WbIVC
jU5JNiR/Puq6kneSXJG8aUCr+1Z6rXRHvS+nfh9FHuBFbfjWYvMCBqiTCb2LHT21IvKyA3U7E/t9
sf0nwdUfAthtGzO29JpqDhmClqGFKytuWVkakAAO2JCXv4LpVqfMndptMS9PkeT5ct/tRdv1sm7v
9UZDVgLy+ZcLYoiZm9wiBtbw0BaJ3SOjNc9Q4atLmerlpQGpierIPEthW118qGP7DIOYeS6r8sG2
ahBp8rQZkuUcX5yg/1kH1MhScvph2cU1dG3pJaEGZBaFpXIeral6EWw46cu/bqe489ft/OU+bzcN
T/8o4ZGM2uCdYGZ3ayvo0xPQUSplPDN9KcsAppRlJiuprNIX3zJfGxdD9KAYg3sHH3PRPTipvY6j
yl+Im9KB3Z+ulu4e8736OcjWuuYmLw5l8DuyxCVsWpq9NNxLY34SSvC0dI9WaBQPHmTkXaeAMhT9
XuqdXKUqHjSs91IHtBqEqqVe1yzBWcnvq6H783DrA2HYLfSs1O7EkNsF0WxsTHhz8hLztKsQfqtJ
fHFAxSxYbsi8KCfntzDBEaoAHhyxLNwmKBd2Gg/oWgub5uCX8DNkr4XnE2IbNCRhf4X6685yO60e
YUy7d4i7mhfZh4WbQLX+rrpTDjjPQKtUywGfOahKKNkND/8bbXDvmsjDjwjbtR1s8PpH4wX3Wjum
4QcGHSxXp/xZX5EXcJvoIk+tzA7AR5rRRVwjo/N5TZskw7+viZzcP+9zotKft12qLrycSlwcI4DQ
ZGjc9KlOd9LPbrPcb4FxTkW8eIJRLB3ntXvHN7K5x957wzLe+7A48d0seCUWAtFP6qNj7MTaVtYo
40hC1bq3S7LYE37nHacznn7kn0ohw9FNpautUGkFPTnY9p5rH72C9WahxsNrVni7wInrQyVH2soi
kndH4NP7gJiQpNBQsF99zUguP1tNlM8LuxlPmpUP61FT843mUp4aSTFQxxD5f+xXyk4rleAgw9hf
IPqKnrUuBonC74TKBfSJ7n8fIkthZzj4WE/2zDQFNdRe2WoXy49wCMKy6s3qvrFkhkOL1Xl3CHrq
k9Al5N1uyk92qd9DSOECiqBfZ7oy9He1Qfm7PBjmue3q1zJ3+pfWHoallerEGidFSa3ocxjEzsMQ
dxCZ7SyYybUevDQZJpgaX4+1aDpjSWW9112xVKphe0T36jTKybR4ndTU5IhRBO+IfEr+j9TomiP5
BP4UOUjxm0hqBKpOpjkglv9bbAX9f47TUHcSXUA7AB5hxkSuQMOTpTe25IKclZ5XzAwydB6K8ZoH
SufMO3hr3bfayy8h3w4P5NwC6Evm32F9sxu01nurR6XBzj3QH+Xx+LkwwFWVifrJxbHlOa+Vcd0k
KRzRqek4wNQlXB92n1f53+pSzzz++zrd/Me7z9Q0AsSqYVuKI6vWlzi6AmjWHMxCeqByEZseFzv5
oRjbk9wl0bbqyslH3c8e3Ixlia4m1s8cXaBX8xDfxg4G2tUBVE5hMJxiRUh/fnyXZ5p5G57I9q+P
jiXYwJ9jp4828NW4q9xaneHRaMUwAbHDieN4VxPxfafuYNs3WfStrlp9BpEgPVNgoq4z9h1r3IIo
vLSnMCiWG9+SIdx5LMrFTdg2RURB0WmM6CZEgUBuJMEDcKg7dcrO+x1ot6gj+TvNIOLa7xamZl+v
TfehcrH+Q4eKZO5L4G2CgGgGrx5T4z9d/iKjI3zj6sgJrQeN1O48aoYof44NoMv+GK0QilU76snG
HAceTsuGdGQ9HT6vpPrgzERnF1dkIsfBnnmJgZLUHA9C5yLkMOLsiybmS7PrDOwkxhqX4JqnaaM3
k8kx+bR7iHksOu222SlSYe1hSoLiNhX9MUjw0pl2Qe9Jju1GZvwUNyVSwE0WvlIQP3/dVEUej6Vv
a49WnLPUj08qpN+fTdctbLXiKSm8bEZ1SvoeYEVhwT96wQ0M1IEmG1eqKo1FFgXmoQaRtx7zSN5E
cuQfDOQCS30EfuL4+pPvElCLEdnsCdFhcz8FYaRk7B5S5IK8K7vhHXB1WOt8QdDjofdoAbris7TA
O/rXTQTCg8+b2LYWv28ahFKgxJKopHD28yZgyOV+2jZ9/iRXlboH2TVJkSAAWrU62HuwhH7wNNbe
d8WwlX2nReF2zEOHxS5RxsplLVv1vbcWMciCCpQ7oxiczxhkEiBEQZj0mOOe2snoNyVJwQiu/aji
dvhGMVW/LImnrG0jtKbuQguzs6dHLxgAuEek/eWmqtTntO7do+gSB9F0knhJ4D3cf+nXK1WdNUlX
LtLhGjUwaISgnQxIuRdnt4Poi7w2X0fpnhnKbtm3yfcpLmvYd7rGXplSu5aJnla1UxMrcVN9FFeH
Rjb2pXPvlX21UZNIe45GZ0mSzryXe8u/lH53H6s9STC4amuFumSqx1VtITV9sMzyMl13xN/n4qlV
7CFdO4PdfDbF1cQEm6MMKyOvP4xpa9a7Mvp6ZFx00ZRC5VCg/7y62U9tsKR9hR/1QSxwfWUZWHJx
+FzzqjZmpETn1XZOcJrlDN5piw7rOTIlPurqbvjGLtObD5Xv7/PQT+6NMfyzHxewfZ8ayf003mgS
51VX9/Gg2YekltPHqPEXuviNgiTfsPS3553WymtzNPgHSHwAQ3VNOW/kZ49SjT/cNHZIm3yTEB+e
dZHa3A+9n69yWwuXIlHoRolGobmOtyt/suc0POeyMkylFw+fIhi0Xtp81HApZW1sbRO3kXCCr9le
hnXxYtTR2ZtinW2Yb03g0K9dBCMMTEhwKtzA3YClrVaB5+jXOI2BgqNV+VnjJxlVH6krG69pdiUY
jMHC7xNwQ196/rxEjVAKDOePMWlRW69YxTyJlAPalylHRMWpSCqkFSkjNcAhS1xtyw3Sy+HNxvts
YK/u8s85o6qxPsaY6+wbSsgXMS5zr01SUkGOl1WSwclwFIrlYxZJCAFNijypQ3pM6vZBjMAAmg1r
ED/WOWh1CkiCjYIz2LWZgm9ihAUmPzfa4ZAzp80xA69O5XToZLOby36izG3FB80VmSGdlqnh3WGF
j0kfHDU1Ls7i5ZPR4ob8LL7G07VbC/rMH63f9+G51P7Hy8eRrX++/ye5DZkfhUSd4lhTlcQfaR/N
kCiklvvhYXS2paR0zSZI0CQ5jt7OwRqYO1EYIc68xmUDpKtxMA8rV0JL1rrLJnUNxO5dMVeITewK
OOpkz+WHyIrw72CqWoElCZemmxIVnsTEQmQcjl51wn4XI5ac4iJ5rHYmM+sTpTxPqR2pJ9GSPUw6
0vAhCojaKGbqbpm38a1ILeN1oA7cQih3yZ1KOkZj20+0MPU4OBJg8ai/+HVbvSV+89OA5/5aEllD
u9AOzyFgbAxE43M0eN0xC40cKoydHUvHcteh0lWbkt0p3lwStSpFe9+r8riPAxzZR7W9H4pUnYW4
tS5Nh6xCzrvup2NWoH9QG0VKiDGvW78NWCBcEz2BfaZ7VHIpTvld4WlP1dx61gcdRy3dTFdmkTcX
38wPMVLe1zgBajwJDOW682dDl/lnKywuneSHm74PzJ2bUosiDrw+USgCYGWd6fEKzbKg/ehU3rdk
aILCefGpN1/Umlzu4JfVJ1JivEqbYFiAvyqWZeTqp5LZiQKswl7iI0vywXZ8cKBNZF1tF5AoMrjv
CoIZoKiTl4mFZRqLi2Um28/YkrRvth1kd0VXVotwbMKVSVXxjBmge3ZMYB2l7rc/PGNYlV7R+XeN
9tCmuvNhtNKFnfS6Jjs/HywqFoZIndW1AlA38e0VwChnl4FQX5u2tIU+nC4U8DdjjPumjLoaKjDG
AS26uGXmNuzA0/qk5uj3KkSHb03UnW2Sre+knIjZWM4MKD/2xHDktzAEkHIb/pEBCW5iWetjZjm2
lC3E+97zw4s4FAX4bilCwjd1RZJUYiEBN0jwhzprwhZ1+Utv5+fCTPMHhLcPSunEJ8rP5MdMUp4y
T7GOaphXh8EozxQCIOnHgoMt3HsoN+leDrwrZkzDxrOSQL8rg0zfSwSgncWIs/trZxI1zhu5XIqm
NJgnO2d7aKptd2zMusc3N01fdSmcvFcbf6c6zQGZpo3++a86HN/hrPC1n1HueysKV3/V54gam4gg
JuGaaYhoO371TbJw2Wjd4ZHMSHoq4vCR1Ul1HMBlzVg+KVuMe9on2WamRhqerAiS/OS9210Su9UO
fW+tjVj3IUGaJQE9HQn6dBHH3u7S9pa1zcfojRwjIzrFGDZOEKG0E+1AtTBprjDdwnOgXeRElp9Y
xjQLpPe81qamqZkAWR2loaJnzJeBkw+zrq6kjFSclu4+Ty0dZxqXFZc966beyOMFZavSzIed2PnO
Nq2GczGExslO6hW7z4XuaD+zDgMxOazfOt1oz2Od5JMBQLksg9ex5DkM2ekMTVh9dPo9MMDusYp8
Z1+4I8YpuIXM+whP4SZkSg+kxl3LXZDc5TzOZ4ye83M6nVm6ck6Y9HeiS1xssypZddD5ZqKJuCk5
Skr5RtHlLpsoZWUkt5uuwvVVNK3AG4m8Rd9DKTUfgmborglWBfHUyjMZ+abXwqWUewnTMw6oyX6d
xZHWrlrf/H7rug27jXW0vCC1wU//faeFiSQq3g+QtPa2L6pwYzeusyN+mawDXfEOXRBUK7/UoiOp
RDyNcq04jXZpwTmUoc503tnhzbzOkizZpfZYb30e/3UTZPZeywY8WQfsWvuihrSO7uOKKQQwZb2T
H/L4Anwf1YE9JoBqw3Dd6mW5CT2nPgELwGPAictX1U0PcsGTjp3ZplHS6ltYYq+LUi85a6Rd1wip
5HWbN9GswCpnoRBF3Sgmn9YZ0vTKAMZh483xnVLmhSqX5rudJ/cKa4hZRVDx3GnSosPa8EOnqMxn
Lnz1Wn7Dzo+yM0aUzboc6qPNo7SKVLtb9QZaGdmyiS2YvvosG9WbaibhR2oeUGkSyOVhPpvknl8t
H45+0SrVdYSbuiwAvO9trOackJyg60nVmQqjZpZWZAIKjNtwuojfZZild07KmsQEh72kvDDbjaNm
HIBRKXPf6ZQXHRQtMRCbRKWjMGUvKxlcSeAbIxhLudgSprSQi3fv1FYwUZK1Z0dcmZekasKdFgAI
t5N2OCbOtH0xjLdQyT3KMuphrfh1szI9lkhKMFwaVLo/HGRy2M8kw3VIAInEMQjZMm2bZ8ITJEj+
j7bzWo7cWLb2EyEC3ty2JbvZdOPnBjEaSfDe4+nPh2yKoLglHe04/39TgcrMKvRw2qAyc61FRLQ8
OLtVkT3pA1pC3djcqE6Q3jozNKPaDHMc/5fJcVJb+8EzIRaJhiqAggx48aRHMNGXtOOPked/tEyz
eXRg70rKeDMYcLJXC6vq2KaXaK70IxXkdi/NXWjAFDt7iKpbaf3q4qU5AxztvXibDmYdxzI/qmqf
A1ctSJkiQGbVfbo1zH647Tot2M+uln8DiPEbVZfxsfKAdhRG+Gu0fOda6PqWvVIi+0IeFg4s+7aP
+uk49kn+HOiDR76ya37aHhpFUIT+hsr0b5UaOZ8q1ZxhLE6+uRP6rkVueI/ZMkwa3Fp6zBsVuQ5d
gYUWAt65dsp96NfeowR6ng2BaGx6m9VWKoh+1BZfLMsuEpZao/3oXve+bpba2jGgq6Ef5i9wrYZ7
tyhzoOIkAMEM8vzcG+mdF3vfncTwLpHB+TpsPsyGEW31Wb+bG+9sZrV/cjwXXj4AKtt5CjVaT9rx
xksbHcnDdHoolyG6yacsP3A4jm5KTgo7kPv6FxsdCaMex9+pz810KvOgwmm7VlK0rluv2A/kvvm6
TIMZ5Uy+qE3Fehr5HrlRJyXepZWtfbLjwLnxE/RPecvzedXSr/TMpLvZbXjgUlFlnn26RzLDcg6x
bYy7wUpQuVAn566ouq7fUJL7YMF2eCO2ddAa94+QxtXJq0EnDACnQcqsab64zdCg9WpGn/u6KHZ9
ZhmPiRdyRKUXgn7uY2zMQAQAJNDfkwY3g14NiDC3l6E2OAKSofqQUWfaVBBf3opNywx708/QGIPg
ekTFyfmNWtQOMcLWD9znwOApOdLVH6qiTEDMi/lkKjwIQt/Ot/u0pCYqZeBBMPkKaVX6bVBDGtZp
B1oal10S4OGJrvT+3M2GvU1Gt97b9NBbYURBMsiQ0SzH/Daacz4PpaogozQjbhF6/vPkDM+BHVzA
RgewhMcKCZakO8IaXzyRTwOSrECYqWitAhKDpyYgtfUnhIfiy0heg1RIW39KysK99xLzI+8faDEn
0DzAZd0uSB6cjmTPlF9RtIIHqzjF7aqeArCAasUWw2Fw35Y/ZWKHobovnCFZKCjnxyTwQVJp7Qgy
wZgfrzbVso966tJ7sYSIg9OC+WApd2IpB+i0VQsV31bpaJPwnOqu69KXq9Qok33RU3eFf6JZiOuJ
uV7yTcT7KlX7Q8ov4aW2kAxFiQemb83zLzLwNvBuO5BWSEPMF6u2+QHI4iekadClLPhaFMpTbR5R
/uIvc2stnKdia93ipCfQNRWxq28rE2RXl9pU4cfkOKuochUVxEWmbzyq02RtDaQenkJe9XFypvRG
4WhZ6cEMGm1aUggPdLDueks1+Zmmc9MrdbA4sfmtB9R3CftfJ6Og0NpBR+K5JG7LKHFOjd/wLLZc
wfzU5FejzGVonXuqvNOh76J2T9qUEkUJEnJQ0m9+EibfLYUkP5IM7We+77VtG/vBB3pRor0Z1/6D
rfKmiJIfHK4owHcoxuidxU/LMpUBmQK6ai2P7AC4Nlz66NinHGLoIdUfjeY5MhuAjaqdAjHnDxx7
MQJzqlent76N2HA+azDKlzP5ADOxUoRKFONJhioEEsjTVndAVfHFVrcdCKNRr27HtDavcYOGLthI
KgruYe9Qwq0P/6pmnpBRmTeePxUftdBunocG6dYxKz6aTr/3ElV5Wh7U/a7Rvhh0rN6RIPCvU6vM
kESbhviQ6WUMwWY/KvuyCJERVNOUWmzxE6W84hzn0DPyWYs4MZvjkwUTENL26Xy0PN89J7XyOYyh
7xlASJpd3XxEj6b+WNCNVBqwN5WBUn/0jAGStGnq+IZl6lIHPmo9qRm/9e9RSRouQLf8+zy2f9Xm
Of4SZHF9G6mIJVVekKAuTbnHHJroRrwgIlCuCs2S7hW8vmLtyLgoH1TXVJ/5/aCNBfPo9OAWQ3ge
bA6aZ0eZaRjsLePGMhpY0HzVBjGVNDcZDUw7cOD2p4xUwg2d+OqOvD5edJOOZcHPu5I4FimWsD6a
tInuZa3u9cGx1Mpuf13b0XTGrz15viWYJ7wGMUk648Wb9OT+TDjIrlPatPjBgtbxIMH5kFLfHJE5
lmA1QNy0RinqeF07jigqU9A+SrDRtzoSNa5/9aZ2gzKmnVU317XRQOGtpyQk/4RkRoaNCmtyRNLt
xnK8/qEPJueA8EV55yZnuk+ij0qz7TV1+KhoTv8xq8fPoKi8S2Hm403VA95UjHF4QF35FhpVD+yQ
EtlXW6v9QAmivL+aesgK7k2Kzb5a6ii7c2Km0Tw8Qa05PMgeeQ1RG+fn6Ojm4zZz8oFHvMiBbTdO
z0EA8BvU28+c5NSPsgz1DV0e1kPmW/FNNLqntp2zx85KPnVqEnwBjwxRj6kheAdT0pc6QS+JXPt0
EC/NA+h+VKl3Em9h1h+ypugfg8g1Pnc/mioLbvQQmqhyQIIOfs4a6uYKVbaYIidU1vN08ko4kRE8
dv64RLljOpnQlOrbNwFvLs1MQ/9uIn0QWM8+IMzPNv88CrK08Y5e8Nng3fbkp8VJZoo1mA8xEgky
i+e8uEdx/afMav7RwLcjlKJHKNfnuurO7kiNTnaN2xmaLTpTdrGtGA+Tr74MpnLrKEPwsJp54C9P
qR98kqDVDremtg8nKsXvHEUQqwi8gRZYgyWEfARnHdu9G15v5/ccGK1a0z6Bhz9EQzt9c2fb380t
Tc2TlqsXVSfdRe/0zo05I4dTHSJGBghehmphApErSM1dPt45v+EOLCBi016v0iKDeLoHUPLOIcHi
HToleOMF7BNQwh4ashLkXq+7Ng16Yg0053EHqJgEyzTnSBVFLwN8ivkpXQa5Wh1r3Op4F/cvQtbt
ZxriEwSGuPG6TqZrzHqnfxHybqt17d++yr+92/oK1pB32zfI27y8/L+907rNGvJumzXkv/t7/O02
/3wnWSZ/D62fqkMXRs9iWl/GOv3bW/xtyOp49yf/77da/xnvtvqrV/ou5K/u9s72//CV/u1W//xK
oXeoeTo0ii0EITzaRcvHUIZ/mL9xUYpiFarqL6uu885EkEV2uc6vC94s+8s7iFG2ertKrH8Zv951
jVGpO8/71fN2p//r/TnMcPQezJin8/WO112v91nv+9b6f73v9Y5v/yVy9xYMhFUN6KW//vXXV/XO
tk7fv9C/XSKONy993UI86XLTdzZx/Avbvwj577eip76DixfJAzOemvtuDJ19TUc8AqxMUSCHMsDM
Gzp3mNKjhbJJ5fo7xW0K/Zg2SCc2tccT5eKWwHEK6ImjeQUS2bY+6UU7mjtxByjGm6l3oecXBJ2Y
+tlLz5XHU2Cpl/pRn2D3NikqobNdbSkz0HpJcvpskXA9DyOc9Rv0BamHI1L8cmmNc6JsxSqD7rws
XE3X1cs6H5VLZVs36Q8/QoMcBThrm2dZcqQmRT5KzYpnujJvzCpv7yFbyp8Vsi93ltc+ik+iKj65
iFvV4w5YeP4sYTrMr5uQZMtJQhDq4BEp59GUXSUgLQt6uMxY26wb/cu7o0/z6Fi6TxL1L+7sTTAv
6f4vQW6QgVsIF2c6segDW8gWZe7oTggJnffiXh3ma4htKoQUIyHow12XyVoZJM573cWqEmTkTMC7
WgmixahjqgByKQNZQicGOoNrHa5Biete6L6cjm/W0Hn6R/gbK1yLqbsdDXXYKE2Yc9Y07fseMb17
uUqbdNP3KNG8s/NAFO14PuU99G7B2IZ3fRLA1vDHHhIhQ8nxFhYouz+uNrkKU6e/AQb52zu7bFI2
7rkuZ/skTjE56XDI1GkhdR4seiapE1rLYNSw39u1d7WLU+xytQ6019lnmc5CgCeXLsUUv45f1sqy
xoz8XWTU6Exn2XigBQBpknjWvQ38es0jMtskSZC1UHjX0kJN2s4eD7FXtI9DoLaPtVY6J6d3P4pp
tUO/9RFKaJezBqEyZLQjH2wz6LfTslJs13vITqtR7uM6wXS9jzjUcv4Ko3ODsgowXbmCFOrpBa/7
DroLCZ9Xbq6+67VgdgW9G7YT3Q7tzquiS0gN96S2hpHC5F9lzUmpFAThN76i1n+6bpEoV7cS7rd1
P55bDSLIoOlRt4mNF+x0onSeS3YDGPU6GGUzHiyy+WJ6E/IeeS3+IHaBY78JNRR/kOUCxIa+YBP5
XfSd7F1JkzFA6SZ17XO4NEUgbah+zwrYgYYKiMNrRGhrGkrKQ7bVb981/SQZzecHMTpzWNyBf7VI
gOyK194gOI3OiDlROVoygHxSniOqqGfJ68ngQKB1Y6dtfyXNK2f0ejhSpM8t1bBrHK0Wwx7Wkwbq
uLJ5WhgKDlFbx7vQiqExpVMwpx0EzeXB9+qncpjqJ7Fpi60D1B1uG3K0B5mL+90+oxo/oDAT3PZ2
M9z1YJ/vvGGhUZZ57IfG2dUR7S3GfHd1kHyiH2B0ul9Co40o3Ov9VlWCcrfu0OXxy17vbMipG2df
v39nttVIOSo6ysLLT4P8XLz5Xbn+2oAmmrfkELQ3vzAS+Q+/SNcfmcGP1G1A09MWhJ+z9RUqphkC
Y5CtFqhR1wnlFYb09Wqi3b7ZrHNx90NyXfHOLlNO0P2Rzv+vzdC5SFqZnHcVDxBzZkbKZR1yv3mZ
mkG76WgTuROn2K9re9A422Cu5/26jKy6v+vLSttCpwRPK8rNSArRnb7TTSOKaALWEI5zmm/GBMvo
qc2d4S6Pcw6mUVPdxnNa3SZG6qrPg0XuQEWSZSsx9RKYCFRhWoR7Oqpu5CHvxeSGiEjyMDpAD9Jo
arb1IDrezKMz3/Azpz0AZtUf5CqDWF2fEfJd7bpFh1ymW3AXEeqpNNVutLG0jg4vG4gfxnUgrce/
hK7vXaR4S2VgcUcmis7a693E1iy3HAuFkgx3W19AWMMa3jfoOP75hYV5WtEdY25BsOq3cxpVcHzk
qPB1GUSVCsKSOlzUYZcNv7hoImxrQP2P/mtsZDjzu9jB+Vpzm7QK7+1AowTQNZCjpV5DOikPbgz4
moaru7IjMpJ0OrzYCoBVxVilB1lxXSz7INZIUq8KUfJY9qrhMdN2sqM9hjcS8n7JsjfQ2ugsK8SL
fNwu1R1ntFEZW9QDG7Rb+a+zf7VDcCJaUv0I7RheD6tJH6o6aU6jHiK4Dc7lo8QKXcufY9V+tijT
0Pqg6MiyOBo/SYIZaPReAQyTMF0ABSpa81evoA3E67g0OohX1hYddcgXGl6ffbYmdfINAmU64GGT
DHxF/9Q6FW8FBcnVmxXlOapNGpoa7RjT4gFZM0qNEJWA4FmuVsdqCxcvHRza0Y5BK0icDEPrvDjA
bvw6U+Gbh4Ei6rpAbvFuJ7nFBNvJRhwSvN47XV4U3VfNpaKtyXBMpGsn2vEie4y/gYPy2kn9FvAH
oFgYmXsa8LVvlaXRZFVOH6ZiAJ+nJJCa9QGUwbnqUPxU/UuQzuqzFvGGXZbLrnmb17cj+d5/t6uP
Krc2KorjbHl4vLUG1zpqfg8ym/4sRM6V/i7So+AL2gO3QUW2v3Xj+WNRFdtxIUYDP1fc64izbIIl
CtAiz8422rri9RDV4J/CluKVLUHlDXfijUz1zZb5lFMoZg+3LX6lpJBSYfAKOuid7llVkva2c0P7
kJGw/6zM0b38Dq8RKY2ft2XkWIewsVDMMGGnQmR1tqqjPCfPyD+fTSffvntWBlTJE/isqsbZil+8
LzbxRE39xjON/Pxsro/qFHxujKJBixquBSOFkT01mxPa9Mpw/zqlKBpcZJhz5xZwdHmxFY9etdEt
bhrNjZ5l8GjwKBN68WQGt4WOmGN7NnqzSeBZzsZj1g09X7IsmPn8PzuorG3bKNKOBVR0yXZq1VPZ
ds5FQibdH+5tdz6uC3RUoW74BgVVLwt8tbC2rVVF15jrfefkoSyK8LqJAb3jQzhR+JRX4dCGf+NV
vrWRWBnomk539DYNB3PZflZc2LfNJPigpDs1htu16JrhwxTU+jYarPBGbCMdt3d0Rf2KQNzwQUxV
YUIVlKkXZzENdKcjq23zFLlMSw59z4b1VXwSbiIXt/UyIDut6punKfO/wR0ynD0Ejc+TP9KFLpcy
8PWuKO15DXgfhY7ny1KJkalftEG1kTlUZ9Fet+b+uucakxXx5G/X1bKvVU8vm123kHmZOR/VoQ6O
70LsRuUXNfA+hVZtQpPsmSe3VyJ6B2eVSxnWufglUtwOVFkvkTK318irS0IpSExbLYBnRIJkD7la
b2lDY2ds//JuEskZNYR1kM5EVW/GBweCwR2Smslepr0XYuuN8QGadWczwEFxeOfwhxT9oTi9fW8v
xlNYZtq5zuvU3sgmo/tBn8rhPtCDluakzDl4nCyfbDWrN349D7cylSHpXPQ7+vhOZhXqt0+dNe7y
JAwfimXmmUHwBDBzXVLBwnHpEJbzJzR+tl7XwjLgZT804N/RFo6XmY+IDtmfLF9uPJrhcGiijD6l
qoYavh2eakcNPwAEoK/S/yCDEdstHUSWf0oXm9vQqDrPcP6Ll2p995AH+qkyvZcFek8LA4K+fMgx
AUXL9s7cQxu7LKf3Nr/rC+f3NR5oIO1ddvMkAVVfTdugD6cbmc5t2dGMZkdbmSpuajzn5ecsSV/u
hopbRfrSdm6NtE3ouikMkjbuopYBlyh61qj67KBYLy5ii9BQHjnK/zE3bw2Achcx+MsiiZKpDEZk
x/TRFMHunWOdoqFlHkIL4ej6s6G55WWcjOAJVDHFJlj5txaNj7t2aOYDVfjwg+9G4ZMauRsU6LL/
8Mpas/M2EpsabvBB1gPuf79eIkLIaa8R6x1e7y/OdQ+aguHypQndsyLwASEcXkmdQPRvA965uEq7
B5kRQCRgDT/rNg5O8dJjvZHozo6c7RQa46MMLaypl9Jv9nrdTo+5Dcgji32ke5Z/IRTT3/zGqu+u
M5cyWqNY4yaRP8erV15d9hfelJTYm7XdshZN4fBDjljhDbXqAIRTCvQmKesT7YJwS9EA+zyG2zRa
Cv6LpVBj72SP+e/iugYtet1p5Ub7dU0wFOlm6oOXfcQBuer/x33We4//++vp+lndoglf7avUQomz
0Y892iy3rW/wvJX2vXE3VWzDo1dq3KW2EZ9GIMD54hDTIN5rjIRXgHL2WuuBJVmWSKTsLVNlnFVa
BAIIn9qkmvZiFPf1jhI+AkLaA75ChN2Nkpdv6XKiz2dTmsZ0083tXjWryNyS1DBPUZVZtG7znd8G
/OTdydyT73fxk8uZ3H1Zte3Ny3ONP0a3ZPmUez4gwYPbpS6qkC0SO682dXHYUQ0yp9av9hzmHfN6
mRXz1163yltZL6tkgcbbZ8c7BVqUZb04hj5z72x9UhCVHMFzIFRGr0R1N7/qlr2bikNsE6zWyDcC
rf3fY2XjNAp+ODaMaLX9oVQMZStXJk0r16t8sZWpYn2Qq38R5zquQlcwyUw33b/jxpKpThuvkkc0
zL5yZom9DvvgDY9WSmtBiuZlgkDdRXOC8gtY441pZvQ4j6ZBA3P8wVjMyLomiPSSEpWpVQG9hyNJ
oYF5Lr7oGkl4skAQji7BPNFf95h5pnmMnfBDAFjpC0PCx9bkOQaFCxuhcfVYlM5z49v17Zsp4JDb
PoDQ5Kg03tUbQFb2FNumdSd6JSixPlmT0Z1FwsRfREqaSIEFu4r0nSMaJmNsJ3co/V4XyCoZXCO9
LpWZrB+tJN47tNLsSrdKyXV207HQIuOpBGi170ryZKZlIWi82HwF5bqysJtriDgmNkAD2stPpT79
1gWWdiI1bDxBanpS41C9aF3rohT+ZQIr9tQurqlrlYtmjzet4XjRlq/Q6ZQo+u/XSBOwFt3pZrGV
e64vJg3g+o5piynpYT+LPW29dlsh8XG8brW+GHHLC4yd9PpC1u2KL5qXOLd5rAcQJnBiNJbzpBsp
/Q2t/uC2FI70m9WoTTN9t3JelHB6vomEtP4as26xOlbbus28bDPzOUWuePxMCu0LgErlY1tM1rHo
zPKmzer0ozLDWUbj488/B4wRghd1QFpGqIAmFZyMAZGXkAGqoW3s7Cp7OzWXqQSLV4LXqXjfrS1s
2tNbeqy3w6LXliX0A42++5X+Vs0/BRp06YB4YPmqS/TbRKyN3K5xkehmRIq8NoZz0f6eFpZ5CqF4
OoMk5b+qUkoIdpShQAVrsboGRSVSQuKdlhC5kqFuAEldPe/ndtQaJ7v/WXrQ2rcSJ9vJnCRSBxQa
tawpgK49SPoMGDSDMWuhcjNWJOxnfke2vYUc1u9pamZnuoFLUp9Rlp0bOqK26AAjyrksatzU20dd
F/FslTuKealKFdT6MIEAXKSklimsUdODF/pduHUQAxavpfb10wxV+QUA3hdOncXXLovnjVZE/peu
ox1J64vpi19F1gZBvfyL76TupigCDxWFBhVcC8xuZ4BoomzgnTTHQPJtwWmbcexfp5pQPUBD82a6
eiX4365N0yDaOgNH8nZBfxod7TFGjRR4FHnOxV7YTiif0cU+UTM8D0G1F9tIy+WM9u7iXpZkfYGY
5LKDCaBr72l6vXdrpbyBPsXdJ8B2v+lJ/LkBYvCk9pX+gF5muhF7nvXmLlNpI/eWpl7gzzyaaV/9
uWpP/AEalEqy5BvotmbTBJ5/Ty/g/Fwq7ZPYAz2rDqlvWiTGuEnUtIfOpJ2ohWfzS/TdCOPx12EO
kCvga+2pL9v5BvWT6kY1s+CZ4yA99HZu/xp911v4TyQSerPpyY6hhXl5soZvEuRTPoU7KCxSMFAp
WaN6wfCJEahBup8mJ73Qjec85BUKl0pg8Wv2ehXkpErFFr1erd7rVTwWly6HHCsK7KeQp9db3ovG
vQyA2M17K/bVo50axSJW/dYh0yn2n8oyc28ldo2A551MmEXPaZ8Gz5D75R+0Oo33vkrbf9EAHIuV
stxavZP+bMd4O5vT+D2I63g/10i7rhHNUiL5xwjhiUrjaJtF4fTdDBQAHzlUm0fYbTI+RYoaPvjL
CaQJPWdnoYW1tcM2JBMrhxNnOYaI3w/ANyiRdfbgDO2QpcYhXi91+dAgMD8pZQ0oZDnTvFm27E0N
eDw39aWNkuyn3pPwNSqvfJ5oTLwdXEU/jHOpfCaDdY0wAP1ssgniITsGEpVTH9YWvnXk535QetbO
MOu2z/AoTvdwn98YOS97qxZTcUC7bthJrAyGmv6Awg5xyGV51UUzmEoUFjmUPnK43PZzTVnSz8xd
Oznj17YhD1cYZEfmpp0+OXq+Ewg09Kgch5FT2QnK2dUdbePaNvJ8CAamodYrHyJ/mvaw7hc2SBlo
cWUIbVU9KdYy0Gue8S3CJb21pg6koPsl47uRSsHikfAF0/53l3kwQfICHBbcazWNT9HyfQ3Zl0UN
J7U41gNcyH+b/TY/NGUwQeDKMNN3e56RG03dybkRk2HAIg5/5Z9C8tgYz+kUmpsZFo7dunaNk6sg
aY7x61bvwhL3QfG0DHV1KFf0eNdm1q5t7fzRKlMOmmYSH2sdheJGjzhpqinA+U6dby2z/mUoM++g
9+qMFAH6gMmYNU9ia71+3q7CgX9rU5e1IPyApq4xsldaN8O2Q79tJ4XHlSD6WrZ8U8cMUS86+MPw
SaqWV/eVO/o/r6/lTdMwAAnLll3R2Ye+6D650Q7yy42lj+llmPo+3CcKUE+EB99PkwVljFpqdoc2
31Fmr6Ht8j0mX2avdtlRZmKXiNd4sZuh3jy8xsstJdT7blcQMJULa7UMRenb+6av581qk6uFP/Oi
Fx40thJjufASgtd/Wde6A6AgiRySKriMQ+Lsi2oRFn6NWXdsIV47Uo36FeUD+1RV1v317yFTWK+A
RfMHWP9FVNmuYWJyc4fv89el16l43tnI+P7wg7raaPqg7puWbzZhFygb41ca6vuHgNZielgRVFzI
ypugylBfhidUomSRE/SwLyze/1zUNsnlpVSiRdq498wcuFuZTGhIBcW0SUp7RAmVeYA8zqGfKCWK
TVlsbwNBXe/5tlrEU/GIm5ywRmWR/Bu91wbEQ/FvJpW3WyWfjEcZ5rZ3ds6AlPxqq4HXUUJUg02W
qybH4j7YDYtwmAxkq+Fbrcl556MPg+MiHBbaiXFfj98l4I2567UDdLbZVmzrHuTk6HtqHOe6hzjs
XPMuesCj5nKr7vV+dAGlh3k20cv8s4Nnjp+UXvvbdfPK42NQmh1vPk+/gUEJSpiFVg1Sw/rJ0Atw
1o750OSQrFXLsASISQJkiJ23JgldFtKsbF0X/nmvdfs/7zUV7VcvirWTq4cbx7aaZxlirTCPgeZ3
L7o2bQEpkj575m23SNr0feY99lm45KjQkhmCwTz6KtHXOYkravG59hLtAMd5LDjKvI9e7ycr1GV/
sU3m6D2O7C+zrtS+RFn4ZUwi52kceNyrEiO8lalAd7zZOYNCay6C4cliDyls7SwTCQphpgfLaH6M
zPYF6EO0f0x6uqZqCzDYtkM6b6c1fHJkhawFgfxyq3Wr5VYOSdyLhGltET75NTi/ZQ8V5NXdwG0y
b6lsqX6OHnhIkwV9+o9h1qOam05nMclQwup0dOZEh8yRMDKPdFrExKlWN50TxalO1WjGTnXQit6+
kaNEIj9xcikDHI7+rtU0bSPHFLHJsUSuVtu64p1NNjCp+m1Ut+j2IQBQWoagBXtDGgZY1Lmt1RQl
hoVODLjrC2FYMdV7y9KhyOwRFzwo4CcP9VIgnZMyOwAzSA7VUk1dvVOg/xw1Omgo6UVbcErO/l2b
vEzFW1JyvHrXNnlpp6dKG17XvnNct1q8ycw7GW1DslugiNA0+jyXMHX5Goz+bq9Zn/1O/44gU/4g
zq7VN5Dk6R+rDGXWSQ+PYg4zhPiMARzuqEf257FQm9tcLZOdeK2gUfaBF1NHW27gO9XLDa5bjs67
G1BMfHODyG3cA1SmdL0Cc2nvrDDZMiXtItPMoqFv0vRtmvQnZcrdu86fol1jRdEvFUCOWYf/FCE4
8zDohQ2pRZF8GpX6SQJooHQguwiMh3Ul8oDhL5XGIdjzza/pnFkHxF14W1mw1qdjBj9MxNuuX5pd
1kFsOcIr0Nvmx9XuRfVwqGiUJM+FONi7pTJVpJlyWQtOF72o142n5zjizWR1QV1uukWfQga76EhU
yWUd04LVLsPqFts0B+FuHkgEieP9Ftd9yppCMVnonaHX9t06DF3fnPqS1qVXe0A30p0xQrS3++MS
yGE/N29iijYaj0nr/SLKw3Al65dauaoUX4WH7UUNWuxVdpQgsciVKEIjFK1feLZZzQGCknDaUWT9
06Zv9lvtf9o0QBCrz5vIdbY6yKnlTCEHEMt37eM4Jt+vR5TFLlfvzh8Ahb8i+kU/7RJBf5l+iOKR
bPEyXWOdZbcqjL5fT0DivZ5n+mrY0eDknmMjq0jp5PWHJgXApyozYJSscuARrpyPkw0yHcKa35Gw
cz9pfH+Sw9P8uzmu67Nu0AiJfpHxgb/5sAmVVv1VaR9E52tZY1X6yxpfU/y7Jojq85wUSK4P03bK
Ck7FZLS/t3w/b3pIXB7qpofOQw04fYXZ/L1x4H6AL3Lapg1cjs4wFTsqKvEDrcfjre1OylF3muLJ
1byKkw84LMODbnkhD5ui4XHsG/3ru0VaWyuwrZrFU1vDe+BOunNrDt6UoTrBAyT4oNo5JFZufE7q
8T6d3PRnYiQgKXl6e4ZfswZjSkSoqMbneujvJX/2VxGve/xtBCA2xNlBAe/cLvkEL0X2KI0O3V6l
uvXZmpoaAFj4URoqilC1TyMcW9c2h6w0aPVEDeNgjLBXdfDtHksj77cFWu8n6YSI8+i6qaxvd7Lp
RLekbCo9FAA7neumnYaoe4xoCa3FPKaozvAYqFV+h7YBJxDEya5TMPTNk/DGapjIncCwspjEvpjq
WM3vZIvXfcSEoOfWiRWNPzP0/TZNjwCvIPkI7mZbTx6aRUivC8P8Z7ec01vP+47Ysb9LOWhdI6xW
7TchTToenXYHu4kBUL3mU6EDaB6KMtVwICM3Sf50NVrwYCNzqXB0kdUUbaqNDufD8oMc2LtinEmv
TVn2kJVwidYL31tXxSMNVf/pqG2Fs8TiCMioXVckvce7eHEEcWne6QY8xJeRVFVWNGrz4SW/MxhO
dhgpUIve3c7vJ/VHm3xBKRQOoj5Ut5E3zfca/U13ANihCHsJyPtoX6cK/XxK7B6ntjtYauuc7cm3
nB3pkuSQQ6RIl5EWXd2RojvniH8P9EPoVaZA725THRC7/Mtos94bdP9/6UaYPlY73Dh7M03CL38R
by92PfIKOhsbuMgK6D3SpOZTuuQkZa66Qb2hbGwhaEfuwiu1cWPaWYtkbGV8aai81C1JSJID92Hd
lRth2ZzcBEorBb5DmZq2+c+LKs2kOS+fLiSpCuhvl0GBp5L2QvQz2vkP2+KIkSlDEWag7UlFBx12
41Jzq7u4maancBny0do3ZQG7+zKTgYZ/M2p46FwsXtapDx21YplB6QgfB519SCIH59UUj3V2Hnr1
m5hksDuvuHVVvb2ubKI6vM1r6zckeroz3J/IGHVj0iMOWnRbiNAtakxDSb59MYpHIuXqGi5zM8h+
y1NVpV8mGe84Mmn7au6HjfRaagPoG57L8chcYuRKBljS4C1I7lYz9L1xtym77mVB3SCxXc3qQ6I7
SBkprefwnazo/OW62t9PVeDu4sSYPjZ9SB7V8p50lV6ucCxhD7U15SzOeVBVAJUIrYvXda3qBtFq
fytel5+aiz05P0AWTx8tuKA/IAdQ1HXdbYtaeagGuMUksrBAZ1dTrt7KPnrNR6exhmkvXr3phpMG
3hU2TF4RfRzxY6yXJ9lWIuiEhLBPqZ5lFuUQUXLkrO5kN3JWHST21QSNlo3eqIkenqX1HMPmUP/k
A2al4BFBE4US6c3AG/nWgEb3Aiqbr+Y6KD9WkGNs1AFltoI/mk/CJ0AuqNmpQTzedEFOw8WSOuU4
rW2jKKxgxWOa6UVobOhmSC78KMHXUpqAbRTT2cVtrG1TP/tTYOggAuBX2UHNK1SALapvylKC82dr
pN172Hr92N6LSZx2A4GN6pnDQSLEYXcQOcl6sa2baFZHj27W3YtdbZQBSRo0s8Dra3d1V+U3Zeg/
+bNiQv0llFZBpkNkpcGR+j+sXdmSnLqy/SIiQGJ8rXnueXC/ELa3jZgHAQK+/i4l7a62t889cSPu
C4FSKVFdTYGUuXKtKUy+53iXg1xF9wgZ4BRaMOnGhXbwgozgboY7nc6uoK4s1l2HtBTkqVdB8CLK
dry5hgBGw0ZZQBgbOwocUEcs7QFC2LJZ4QHLb6kjYxI579J6AUFGdvDKssCDL2BbO++CS9VC1yB3
YggqhNO0NBsveWmVXy68KQ+/1n59UQoB+cUwvVXY8OFbLVtUkPT1j9TOnx2VFm+dgX8t6pfHJ+wH
8hUgvvKu60sEBGzHOvtimHZj5HWH2gwUVHnZv65cDvbnKzv6yoaoLtVYIs5SZm9I2n++ct+lz0mV
m8uksHtIfxcbkJiBjXuyja1djsZXrnCfB13KQIbd+GtQ/Acn1Pz3B+TRISqoEvM2BaHZ0pN19erI
7kWDtjH+J6iNkOmc0q+GZZgvUe+lK4Yf/W2UhcYW9dvJIU4TeR7aZFo7wVQ+eiIEYbSwrW8Q0nj/
GBY+hhFG0beOIwj4x8cYp+BfHyO2/fK3j9FgYXPmWCcvuwG/51pBvgJJiPwRVLDlHW/xWNEtOzBx
AJav8MbiQiastuQqkLzbUpOGiwlYJWq2fJiHo67bk0s9FIUBqDEHKbI32fGq58KBQLyV32GrBWBC
6zxAT8B56CMdhIEI0pFsTRRp1K/mugLJ8QMQRvmdG74PhyQY8omxg2iC3ZmnrrXfD1KfpYC/u0YP
dKluuXE/IbaScQROdQ/IeaDaY5l7EyyVKxJssC1EF5ACmU5gg4WmnvmdzFAXhVSM9iKdGvIqpnE8
VbV5h3VLuIyrCnyYo7KbU68ZVOjA2r7H+hhk0DHoH/fXDkgjwNv88B6HZl224Q5ynd2SI362p+Rd
loL7CgwTPshQgbOmXnBeB3tK/OVsghyvD3pZNwzXM3BgUkIswlD52zK2Gr4i8XdLG6Gp4G9J2J3E
4umMehlY3Bat7q1bYGc61UJ1HSRhN5Pgj4xYanVrdM1HorClPt269mlP88Pz93EQGJ49K95wFJIB
FhYqZ1ynLTiUaAk4rwbJOMQVdEL0YpFS5XSYve2Wo8oXqfnrIRiNcT1WWP0q4e4S2+AAKcTjG4Bd
qyoL0pcxbiqU+sFO3LRpHIDJos5muz9qhjE/HN+0/epvMfsHlm8KzzDEXgbN2E6HNmWoFlFdjHAb
bNfeSPvlXjsB7EC7xSLLxSWy8OJqW4VKC53mCYIwWg08ZwfK7njl7TSN8uUPL+UlOrd4yLCDvzPw
T+u4i8SFH3v2yi8EEpxamFVxOdzVI/6llNboGfZslF4buOHdZbbJH8CyszbwvoFmitOdjAz7NVKq
YZmF5RwTKCLSOjaQfSkATRfySL1t5hxG0FbcR5GwaQ4y95AWPYkcc9CUHHEw4JHSfJGLMoWCVSce
qrGuQb8DoFLNY/FQgrgfZC3+chrAPruseQ9NwzD0NrXtvvem2FbTUDL9bbz2oE4PBXZrB5o0QbNs
vLbSf4qcCcy90q5P+FPkzFluOqI5Ue+kM+PUi+w4nHXe/NpLvyZqCo99Hvs3Z/qt4amWntSxiL1h
WbiB8WhE47/OxoG929TH2R9+RgIt90E2w1YWKT+KwQfpjr5pgYO4H6thfHD6lh+rbsygaoibswHd
N8fu5ZOdbubwl79KwAU69aVyzXXleggQgcTkOEnBjiNr3RUk4fmCbNeOvzURS2D1gsZdu3kxuatW
QCH7jw5Lz5/hjbtqfQ6JL8MSN3TIy+wR9aseEI+/THQGXrdgCU75bF2SXiYZq0SCNsX1QYH2u3cs
AHbP3G9XMx+j+HqF3Cvfr+A5wG5p1rhgySKRrWnE1dk18odI5XvDAMsmqpeSRZ0PyaaFyie05Hy2
byezvpg6VWuIPDiaHSAGOtOLN628lwEo3rhTQ7dVe1BHLu29hRqyeRDKi7uVhLjZaE3hBXKk7cLI
gupLWyEd6bBcHPOwr16gRzbbmxEqRRAkstd12tRfKqxVLass73kRgq0oH4E01vZeD0cFVHQdXkNy
9SFyu2eIXJQraO+lD8pEuIXOyKa0bdQ2Ovv/8TNKhBcKE9TlwyCsZcAn0O3rJ5qznfqxfbWZGI+j
CcwyWdMst5aDwhOlEhz6FetuAgl2ABEeAwR5m0Ym1paELiaPXxyrNO/TfEhvY8n+ITN5+bFvbgvb
Hl+1lxl4W54DD1Ma9gPWmqhmdvAQQD7eeSBbKcRqQJHjHXegT5JAqHnlAXW9JQ8aYI8Id2oB2Aey
6QG9C/bWOQ7gsygGiC9dg7VbvAAu3ezDvmFroUNfHuxO63y2l9gWvWn/v9nVlEF9tg4XYhDdJS2U
v0lZX67LQuRPoDHkO+hSBksRtvmTEg2Klr3IWxgBmskUIiihdY7I2eLg8+lzdaHOtEqm+xQkZBGW
Tgo6W6s8Ktkj61R8p7xW7frU9U2E4dz2UOFlmS2UFYV7m28tR8r+H+owStBdHXM2tIfZHbJ90JuB
CBXAWDVYWKZquNhx2b20K3ew1YtpyBaCU0MGNRM0o6rTDJMGZGB1E6qkFcQVUMpCzXyAglnkqAdk
poM7v3PPZMa3C4aiCCD3Km0wpQ8VtBxCMDvq9azxLbTHdpNm2N9dX7eIjmTjIkaEBFoAn17D9La9
vnzDYa2Lej85UJ8gBRZ0TpB5md/VNJAhBh2DDOlkg90de0hLbXqdZcu7ob2Pp3DTdiK6IVNn+tA7
Fs0/1Eem66Cr7fdB7TDVR6tT/5D//3VQ3AEtBrYHfLRO+oiTesNNkESAelRS8frb2ERHI8Fq86EI
2/KxSMOfll511V4TL3wsJs+gE+Rz0/29Sb1XZ0Ss5PnaVCkqzqwsqleBsQ9tXVk8cH+6RSuiOuP+
ry3uFcVCZW59D0gIWzq5YHc+s8YNZKWbE4jg+oOSEMsJPF/eIL7MVwYAE09TDSGNsaybb34t9tIC
3nZRAs4NkgIIheb8G5R3xKvLPLZMkW6bp+wNTfvoFe9TqgmApU4571OipPwU4d6NW6lejZL1oGbE
2YgavAV0DtRrIXFNOlPa9le/kk+giQ1AWLoc2lxsSBssRFjl7HqguKhBnLymZtM1EAqHIicphZFm
WJUz7/xhJ2kxFwEMvIzTBGvBs19ANniBEzvE+2cBqY755HPX/+JjAvBz6KeYb6KOdysxeeE+DoLx
1YOcdafK6llaZXLOwBC9GKDr8UpuMZQe9+AIhs6m7S0q1ge7JGXhVqBYcYXCZHsdqwr/6yqbuhUv
M+h+UHts7Q60Ira9HiAqBF1Qd1pz09sCy/RP6IzRnnjrAbpqb+jsw341kX1yrNmfKO7J5GjAyAA7
3qrRnuxkos7/av9jftzjnz7P7/PT5wwI0fExt2LOJkBV28YyXKiFfxx6ENmOrLvpihS877Xykboo
km8N98J0DWw74j9NB5IRPWD24VMCoZfEgypMgqf0v6e6Wj6mm4cnoPR1hxwK4VoNwS4dfRfJahlY
frYhG2kndGA+vajMXPCegRcbr1JuR9YeqVFzxo0pP7MXjvS7sweW+ae45u8v4KR6d5thZNotaMvu
DNYQ9yn95Ta1w79m+92NhpdhhH+xi7ufT9gYQ4Hppq0caNLz2ruLZWzfAe2pUD+MG700T1kLZgvy
lDZvd67LfXAlMmxKtH8zxaA6FA24bslnNBx30Uig6RhyLLOPvgLYl51PVzBXs3umwukE2ohb8qZp
hwDPLT4nh0w5HAYPqBU7NPJdBh3MZ7NCSiL0wuhMTVD9bZu8jR8MKNI95CNfjbrGNc04Q9WTLBfU
nCaL70DGbM692SAAhBmKYke9NKWA4MaZmnrKMQMnH01ZgF4n66L27EQhaFGMAMEKsWQUN9EH2eSA
iUMO7kSxlC6qJmjixdGGmlYq1JGZ0Czqa1E8RsgbPdjZHEohh6YG5fN1uJS1uQy8bm21HCqFURLc
DTVK1ZhWC61UD9oJrwXQuOvB/vBvD+W3x2bAq/4PDyCnEBbXKY+/zOFh/74aYg59eKxZcrYGEgch
FZfbOE6adr9PjA0R6c+2uR+k+iDZrxuwwDqFYW2d2kZWgoHVFBXB9cmjJlImc5MQNoSpEcqZTVdM
zccgQuuQ14eJWuT6MZChHOEkIpRSJ6y86bL0CPlB7wHQYO/BY+wZZVzNGSSxHiTLa3+N+Pawps7W
M4LziJBVqzvJVBTZpfQyBlZajE5jJ1mjpL7Z0HDflBZ2os23ebQeBCmNLeD98S2ZTL/HogrEz1v6
BEPvd0cBPeAF9dIcDDm4wmT9HZlUZaCCSHnpjj4C1LXrg8NcEwCQX58IzD5Q/TLuydKaOVSfpm9h
Evd7CsBJEORup7qr5gCeinl7wYv2jjrpJkM2FqLvibijG0ykLco+fh8u86paCZeBvrlI/X2M9wCw
u/6+Der80WFJ8ZhjncSHdLiJao573GH20mFC7qgTCOlpx0GUsKQBH8PxvMpB4jp6a98tkwvnDwSa
YHgJrQDpncC+A777tEZSuVFD/A00uF/dDvo+IBoJ9rmAGqOXZdYbBlI/DRwrw185CUAzxcowE7Z3
NATfMupxh7S4paEX8g55YWcRVk228cFaoCCD9NqlMQfbaYYMhs4stlrKRduBrGWf7L/7I2d4ZkEj
uj1KlwdAWFMgFXTk748YYOXF1ZLHSGhcOz4FCxuKBHoKrJpFjGd435fg0lDhHVS8wjvXQpYFy+Ng
20PG9g4cAYj5uyj9Un5wIg8WJtbt0H2dRsdJllkgXE0f/iP0lJssHc0O3OgpyZfmoCmduoFmn75C
3TMEbzuod4c9it70zg7PJRcyflG7p2bDzJUAK+xTjJ0Hli3/dqNXRe9AQTvI27+61Xo2AjJ/uOl9
zDwb2emiRmfL60Vptq4Ho3KfKgAnIEy2bac0PUIXLDvmlmFvR6AQboQqAWMvLf+hCxG6rplTfmGx
+BILVf2oE+jdpd4gFnwABLoR5Y8uqL+Mhii+5HWRQBon9R5Ghh9zZYjsBgIV71epreHzVVw7TtbI
gzWgP36rufnOGgOlaXUEZos4Yj6ZoQ0508r8zUaDNAWHH1mQ2Aj8dYbY2wNEYsqDg5QNhHkc+4Fs
kXxtld3fKwuvg8CB7HAzgQvr6g/pK0AapYlVamM1d/PhpW8niJaW9q0zDu6B68WqC+zGxkrHBGns
Sd4g2T4A7fq7cRaPJyPXnsnaPgzS9/8pU/NkguXkeuK51mwJfp385lMmwfgct/UbrZFptUwL5bGH
2LwMzT3ZVeDfCO4D+5BNX7oIsgPX8C6FgbXdZhA7t91oQ5UHo3quIihVQCrCWsXIM0JyLpkuPJTm
khyc4Dlta3spChSrNzLKlnIyo80UO/bFAOJ2PlgBE6dA2us+DxHeog5yUZBbWhb4kW3I1qP+b2U6
cQRhuk7e9Ap0Ia2TDpuykPj+6tJAAFKOBywax1ew53qQqHSMQ6ebjG3qYPBeKtDSHB0f6n1Ca0db
+eQtOwkK/8kzCjBhVT+qkRtv+sRPq/cTC/y4qYQgiGMhu1hYmfVc+227Ep20b5QFbYG0ifMDEgZg
dAinYF0xqCIkVlgsswrkO5E9NbgDcdb5QHsDyIO2aSHplwymtf7PPuRIhyQB24nQ3tfJ6EzkX4ui
DbDd4ifacvalmG6ZMZ1IhixN2Hir+2iHSX0Nw92iN6cfff/bOPChgOV+sN8ayDIsQHwkHgQP/c3o
A2OjQGN4ZkkQr7taWs+l0X3NyyH8wWLw4GFV9x10z3wx6EEG+zUI4NvhjIKeBMyahvk8DcM8CLKq
86CmREALcBMj7NNjXDvGMptUskTMKT1G4QCSduppw2R8P6WuKTURQHHy6cAHJNAKXVZZGigEjy0I
r0MLLD4FIRg0jFw294adVMuykuJtzNWN56DWa9Grr7302x8omfopfMd/9jIOHmZ/sG9Sz0yh+yTF
Ad9sdU5HztbS9r0HlsiXOIy2k84f0UGVYwBsjUDdOLUzjnRx6gwHizJQn3w+uoUvxgO1WhOK8+0Y
TFuCBJUDdMr7BhG9GSGk4UOgZPm7TbpgoCBRanImv+FjLKGOaD7y+4/zgdsrOvtpewL/BspTTM9Y
XSMsvW0+giUdmBsdpClsgAJLxwVVmUZH6wMNCqHttL7apiS4WMZbjW33IfaDCrtk0xjwHUaruTmo
3L0ZVZ6gcjcOEC4AcVKsD9QBJrtwwZ1CbD95Y7W8asasP1+dHU8Te6fVwyc3CLnH68HJG3CBv4Ag
JjjLsnL4okU8YB/w8KViLLyMEvuWFeD3G5eDfGx2Qc3VtEji0MDTZcxXwBNB1OD6fBpYVoHMek0P
ppbs9tjZlyJr85XSztQTZsjALUwJgGAiZ+c/Hn40e864BbJFlKVrtkNX0yNGrEBdJp2aRHx47SKj
shIbqD5gM/QQ0sD75Cd6qxQrcnRiC+VBvPL4ntlqts0z8LHaNZBps8Uir3LITViWfRunU71z4jbb
F9wZbyYIQUIjLqm/DJB79IzI+OGreueWzHtrvXxY0qDcTeqdyiwwjwTdeMMx5TwoN90zPRHsot0h
RuTOg0Lg2m6DZFwzKPQtcl2p4OpKBTpUQ71E0Co4c1tZwNXorT24NgTor1B6AELGdz/smsBcIqsa
eHOEfBYfg80yVlvoo0HeGOmcG2CGh5s8VfWZuVColyx3Ib4DHhUzbsZDGZh31HK1ic7AW5LtOleX
J+ihNAl1FEaUbswK8DsvbIr3WYIsa1esQyQ1tvwwXhc2NppDykBIeL0Uckv4NEDQ7Gi2YUx2YZLI
iwSpwtr3VbymX1Spf1ZmXDxAyY2dqNWEQXsu6g68f+ijQ1Cbau0CcbFOyuDdhsrVu7A0/Pm3iKra
4lxN/Ib86acI8ni5joSq19eJVChvOWSLzzQPgsOg3xi9BEEmUKpUmv/KSuOfUiXerdNDvFuGYK0n
u3Qdb2k1Fjs2UTE8sURs29G3vmTKgpJ10YxbckuRQs8sbOybqWeH/zTtxIxq4SrQcNG0eaiKAydY
YGN0fIeqwXCdO1O7IRYyaiaIrX9qCt0kyjKzqcP1tTdUCEqYxc8Ir4WnHppCB5nir6SmLRAtL10f
hQi6N3E0R6SogEvUTTMB9lBqmn5qImUQn9OqTedmNCrzHFXGj3kmZDwuSVR8pVYkHefSt+azN03T
U1vI9saAjhj1CYuL2yYLLtQ3ALl424wcnAG4Ihg16jsssHYhCFaeYmMygCkaN9SX98y6d0EYSOM6
p2sexjZeUl81RfGjm/+scOdtVQKsexcW/YPKixS0XFl/dDW5E2DDfJcwu4KWDviiZhdU09Tcce6o
lRQZAwYwtjbU7K2hvBRpcKEWDSqwQF8gQNAfqUlTen5356XJ46hpT7K+Se8NHbUtKmFvscDoIXcj
qv2A2v0LuSApIy7QoNhfB7S5NLcoBACCQk9Chy6P5TxJlNf9ngO6vADDRIBUduUukjoAmrmybWPB
DEdAZEsGK7ubwtsqK8NbVEtmuxjyRguTfGqGMrui6i7USwdyHg9FELm3s1Pa4OHS4B6Y500DMCWZ
ThrtroOu1yr0ZawEFLZBWjgrFFwBQxJEJjs6+HI+1gK5ioHWpvant/8Qj9m68xAEr1pzm3RZv3NR
LfQQCecfkUz598IMkDnwyqccdGl/c0gb7ykYy2p2wIu331UjNl16hgybpXsPPDKL2IWmfWFF1dnL
DP7C5GYK8/ilqof6MsQRcNra3BVKbFMAxzdIRvGX66D3JlbrCSJZ01Qe5zfjwAL8RmJRorwP8kif
Dl0IwJvoR6j8oqPR71Y6g8y7d8GGJ+ZDsCJLwBjWOWlZbsOsgBqeYweQdc3k2pEseZI5loJxG7X/
lIhVGcy2f0qksSpvTL44LYIaGfDZ2Gl32B5i+X2wqgbFdnp4CLGbefjkm80TUh79Osmw2m80FsLV
+AjZ2Hhdet2FWp4JNoWpTeXSGi3gO3Rv56v33ihCuXztlEBM6aEf4wN/KDZmAAbTGBTWiAWgEL7X
NSoZB60KfiAPyNv74IrCXqD3mPnWqUfqD8HttmI8mI40MNMDWypumYbHOovHg6fLKurWLy6OPqNm
5Ib4nYb9yZqgtQ0WDvAz1qU6kRt5TEZUbtsOZLF7gI+6pe/kNTKeozHXBoRZUi5iy1S3Vu9XF2Bf
DKBZkTp1VVXi/qy0OOmvETxKgzsQAoLDPLO/e9KXR3o5dU0cXCCDtm0F3vTLhkX9Bkx6zeq61NMD
XJW1RzIp0PRtTJ8DJI3wqEzc4S3Mqj2Id4wflmOdIFw6fZFgFlh6qPe/AW+WsXM6s9+hvBSoTT3I
c1C3mJj1fhpEeTOFdrFIx0KcM11xmsaARytIAs2tD7sjnUKucpUfCg4uxSvJDGCh0PUxOg/sqmZx
oI4Mt9e6zGzk+FkIJdfOHM81GNJeup+VsrqXiA0ROHLBihbUAX+R4P/aJJYaNuQE1tb3Mcyt7Rfr
ux1lO1UX8V1Xc/HAcg5gfGaCvqpJ4odMls0JT5wv1DkJUZ1BUX0uBjc78THNVlDGhcCibgYd3oAL
OqVDaCR4hOmecUjR40G4Uwv1uGsy9s43QOKyO3v06ksG/Oii7QPzVTSDsSprVuypmSJjAXVM9ZRa
egsGnO1CgBnmNUzqAdgK0997wk+OqDp1l1gOLbpUyucpj8TZNMYABLqAAUBItl0ZpR8dSt3UblK7
mVEtzohXQhMtapAMAwprBSobcaDmh5ulZwNYDNxoBCqYmm+o7ADDVlV+DVzE1HXEPDEbBaRV51+G
oChPqIhzVx8eSEmgBCBRaulqj7AFpTx5QJOo/BrV73OQhwHFOXARgSMZDyTzvkUybT3VqAEZytq6
Rym9dZ/JYNMgSnlDHnmccCAOgmGB6BR4dr3EnRZ42ox7crY5CrPl2ABzhaE0otFzIhzZrO1STfmy
co3N0DtfGDS19inomBatZoZxprA6UhMiNfzJ6eR7MxrGeBOjVHk11NLdVQUEw2iv7uKv3slSxSva
yFMvNWm3fnW2WxUeEdRJFpTVau0WVMFJ0W/ixjcAUs67g7S5fzSB2pqzY2kISq4BGVYaQHZKnTXj
EG9HYIDmma4D/pwTkSKoEq5SgWUPywB0E3mf3gYp3mjD5N3VYQETMATHgflvV1OfuJBEsHO1jNqs
S5aeyOUqMdp0M7eraNKc5THfz20rxMu3LosLTVHmbno7Dh32h3ow8Hbz/BlKbEFSNxyy+JhHKj1h
tfN+mPwEYJ8/26KswLzeHMlOI9ow4KBRNYlqhl88DTaf+hCCwR5qKXlosAXZHN2Bf3+5LACKWl9p
QOgMYXSkUYG0E3H+MDmj8zhIwGTG+KYD5dwjWbgx7UEf0d1Kbeq5WS+SqvOO5FEgI7FqJJTQGqNx
saJCqaSswSFFQwWkZA8oxgoW1ERJrHX5L1fyeN3dxoC4NMjCB13moFJ6qvNjqw/xwNHuRpEDMzTl
Rzqj7tLuBpAT8wG8jR9jInKnfvKspgp8Pn+eUr/R9PUaUlrx1s6idEW64ftcV4dVuE9WrDHVuQMA
/+xkWbrKTMaPg1v+kGHanSzVvR+ixO5OZHN98Os5dnakzkl7dGBrQBztw4V6BlTQgdIZvGq5cXdN
U029J47mWH+RH5XlNtIMZKI0FR2MFhSV2ota5EoDJ9HOA+eM1q+5rtP/PhfZP654nYv9uiLNzIqC
H1GLjccnHkZ1ispbQvD6H01sd9hT0uKxcu3FcuJzk3qREBcZa862Y6jzwGS4x6vt0LIEiB2yzac+
ACr7xLIOZKND4VaoZ9YHlBmApPRFtNhBgLdLeuOTAfi9nxgvVVuX3wruv/i4Eb6BCno+AZ50Pvmt
ywwH7xlSGQfdXeiR/2WK/3cfSIChygv83Wunc5xTPbj2gogecpGJTQOd2pkdgntQdqkq07m0+JOf
mf8YT4y//G1Q6LNmZof496AhqfhLxO34pAoUX3a5MdzSoY29DFqZy6tlQiDu1o31gjwVWvTV1GyW
RWVtrRh7VFdZ46ehWbc0wroM5yl7C1wd5qCDEvoKOqZ3W4fC2qYhiGDJZiNDuWharwA1aFGte9TU
70NPZs+jMW2LmgHUqu0mT4OrXUXlu90DY9u+Br7u2Smxh/ywX/1/t5c16tcoezUnvnT2CpSX0GQe
52RZDdraUxc0j9f8Wdazets7/rC85s8UUpiIwsb+5poU6+zoSxbZw5FMs10syxAVZZRzm4wwPQle
PV4v3eGBs61rMS6v0zRh/3lq6hitbJ6aJjJB5XzbuWw5WagQlO6EwGAGSMolq1x3aTQyRx3AEF7m
Hjyhxj3qWp5ybSO/hoVQUASCZEszzGNpgo9ZFNh9UNCkJ/04YHk6z3Q1Xees43SL9413pE7gwO4T
J+tOPcr4V0PuYcWtFzLzygMvvmq0kZrVJh8807syG0HVpZu0XHGKCLk2FaZHsrk+CA4ACr+hztlN
z+siFb652gr28zqtMfqfp6VBgYFgVqJkin0UlkE0bQ9Ga+qkQ/sxbSixVRgrrKqG1nD2VYuVHa1n
/Ag4CGrSeoaart8rFCIhNXFtUi9q2fB7SU9+hF1PjwribThMX4MWW6LIM/sTCMWxxqO2p410Roc4
LCARmzZbGhqCZR2vDT2E2tcZwhIE/7xv7v+wzzN/usiYBfHC8wu1QYij3w9e9MDs3nzzIMQahE78
Pe+SftkMiX+BBHB7Ao0HygnHMvhq1WdycKBKvCw9cMrXQ1WdC+iIrKjD3XJoTH2DsnO9cmsVnwMR
5RcxAXuA1Fb83WWPfWVNXzmK0lfQsS30sjncIkWM2IOEcCfeueNbbtpyEac8ui0K175QB7YAqK3Q
HQZK7OaOygD/cshQRzHUB88SoFZ0NARqkOqebKp1gLIb+/G+RmRwwyND3YSZYDdWY95JvahNkEqi
lmoNsTHAmA9FYIg8Rp7HDoiq7Kmo5VroQk2oOzsHkJ/PneRPdjqMSC0dnNjd/WnX04Id2jiUVrv7
5K/tdIF0MsQRBTlz5x/DUb2L/LGp5o93rbchN0Aii+NUZdvrtAyY+nPiq2VtyOHsukjoDMDk3/Qh
XtcoNIvvZRoA9ltCsWFogmJp2Vb14skGZXyqyd58HygApYrvQQrypMLtfnZ2sUrT3IN+6D2SQQl2
KZlcVgEPfyJ1Bhh3ln4b4n9Qo1c/2V03rgUejafaLMqjhezqZvJtLCpBPrCIcr/9zlm0NKYs/wkO
7ufOGe2XwBgQ3Efk/eIaprmHKqqx9bAnu0sKv1+q1rTeRrvfK9fKfpredOjGoH4DaBMCXWA/9Dq5
EKqfHkxWJNvQrtND7cn0xvZFtLKCXr0BSb8dqzT7YY7itcuS8blXw4jdp1WcAquzT/hll2uv98oX
r0M4ULvydtrHni+OdRM7yypKOlBgO/IY+9b00ErrATwdzhs0mqHmFNrtCfph1T1o2r6RHX8MojJ9
rc4FaOvuGikApI79lRGguA4EmNHFyIv4XFsCm33O+2+Ns3aTuPgOcA1ksrQDk+64RQ2lWCcsLW5R
/FLcliEKvBBwqBCvd/JbC9pr/qLK8Ymn7IZMqOEykJlWAReLwSh3kdEmG6VBH/hXG3fMz+IFwsbq
wPV7b+4IUS0wheUttYQbluecifN1UFbirT+KGCSeHxMVSBiv8GNKNgZBRLCgfp+YfDxhyUXuN9+J
7G3SfJxV2o3HNl8UjqZ8m4nf5iP50OFTuxqi6SiBde0s/wAJm4XjgsWjzPhlxixMkMZAcCDZEMYh
Kpg8o0DjmTrJ5ArrzHj/7i+BcEeaLHKORuM7S6KjsMvmtYxt654haHb6i72vi8/2hLWvTibf/WsA
gJbEXoH75jUIE3Y/RKimmiNZRdjLd35XJEFOngtuUMIkUKlaDv6FtmnBPRHat/hiyqcekky7FiXc
m3bk1uuEB2/UeeIbXmGgT5GpcRo7Z7qBSrUPogwUJOuRyOmWT4MeKUsEhiK3mkeSgxOiCIxGciAq
broEouPer5F0TdMDRJFGOsI3XyXAR+SAlR5qL6J1HjX2PRDiyQb/jOCk0hh8wxCv3nHJK+QFBIda
eGdCj5qDXpWz9DukizZj5U0RahLFGhxd1vfERmUhELPJszOZahUwxW5KFRnbfurbg1u34wl5doiP
e2V9X+Mxj/K8vviCZcRjmALcuxD3U9eAMazyKq0qYn+Rhlks//bZpo7/67NFlfnps8WGAZFdXftF
pVtikPlSctEe5uIs3QRqvj1Q2Zdkxj3qSOS+UmmqFoisgkKOwnV+49VrHoMxYDa6SNuu/UEYC6Sx
C+xaW28zQMxsKYYQ3zoZZRnjHR05p0mreA36UHSmt5ERxM69atjywSsOBiAhZ+V2w5nO6NAlJRjK
QtddXTvqOvwWSzNc5I03bHgS8b3vVeLeH3VJ2wiqXyBPTijxrF7IY7Q5Q36TP6H6Ry2hxx4dBjxK
+DWt/ynGP5+S0wQnSgF4Sexs1CCw7Qcb3YjgruP5qEEJs3WtYcWSy3ZhtUAG9oAFPboOINJ2Or2S
W2iC5tSpKkTgeuw14rhtL6126yPU8unhf3Mb8MvfFoAiQsbK656aPN+ilBt5PfzyNswR0zbXTZX9
D2Vf1hwprm77V3b082UfARrgxNn7IefZTg/lcr0QrrKLQSBmBPz6u1C6K13VdXrf29FBoAFlOguE
9H1rKOYJfEOepCrJTjoctuPWSJ4J69+GxPdukWjub6CmDcb61N+1fT6vW4HM1TRs1qq16T8k4n3Y
HHHjzZiB2Q5pbSjsrjxgxubILsZbs7U1xYIkyfay8Z1awdiIPxQRy4y3SUmQiS7BLvUMcDWMWTez
7Y4tfeWTAzNoV7wkOr4CPeP2/RPhTrMPG8Rp0tFpDiCZQF4ig1D1AQadgbMKC5DKc9HrlWk3B0vE
LwkvnHWvnBYcFhxiFXbHvC5zUPlTBgUZj/czUxnn9Xsfl7ftvKhrZH+n3qahFWEP/Us4LcgCyVt4
rbfHVgcAE8Jfat7ksGjUEmh+pO5xipVXs4LiWzPzEJrsZ6aymlrMmQekzDYvxc21vrAdSH9cWlt3
YRcAGvZYGTC8xve1edDwCEXHRlI8c+Y08u4LN03gcIa4uTkgR5VqhHT/LDfQF1LQ9Tc1H6405VHG
NjzL52as6zUwEkIofjo4mXCXtE95eoI8WLMi0AI/FXbgHkn7aE9wL3Mw1eZsjLQ758mgljFWKgJ7
kMA7jGE2N12kqRt8VcG/J6LL6whVTB6xO4kg0+e1ambBlWznTwdzFkrWKCgpcFRiP+cvTW0zVhTw
3akXExRO5/WwMX1MFWX5n1ebIa9l08cU8zxjdH5t4bbIFzaHoWSlkTDSKn4/JIhGVuDLo5z2XgnB
ofDtUpeaFtOdVSJfdZn13UQgPwQpZRzD5SeCeHoDNPsBe8eP0cxfgpvmYo+Fj1ZsfQIK2j06FvQB
tRsNcIofkmM5pAraS611BgnNmZdN5CDGk4YzKEaq1z6US4AUFbAfMYxrWBC9tUn5NQ9587kakLe3
eETusODxoD1ZE/w75nKLl1YHFZwKbH4hlxwvVzwPTOG3SPRwuJxabmvt7AprKiVLMImmFnPgGsis
AbJ4PXaDTeyAtAc5jGcAL88w66zuvbHwDyALVnNTb7UQX8yrqLyRgTve+qzH+mW6IIJWADJGOdtT
8IsfvBx2upqoxzAfq1kPRb6DOQzayg5kOlzrTLHVbT1nqbPKRwDCtaqPNQ/zRx8o2LvaC+bEqSLg
WhYVV+kj65v8EZFXwBuL9s50DPP0BJSUd2NKVVK99qocLoPArw6yqmmE53AaM582tJiI9NYU05GN
C2CB6NoUG69AehAB7pUpDnFQYzdWeQt3+lBohcZbZDfcuWlFJt7alTnkLUyrx7v42DRYoZpW0jvV
DUIGZ9OIpWs8K9hANplluSPUlmUFQka1a7A4QCgpk8ER91ZwNGeWLj5DL1tvHDtn48wpgw4B+AFK
8HaGjWEGZ+bpzBxCuALsghiHa/F3/a6XmStMF3PZtfj/P9T1I38Z6pdvcP2MX/qZBlHrdtvZ90EE
k2ULLiH5zJxeDxD+YIvcLfoZjBLS/bVBxJCkL/Psz0tM+drsTSNei+bs1w9IG2QkbQGVw78fJip/
fDHzKeabXCqvn2oqeVXSfMapfR7bGHu36UtcLzHFSxdzai4piuQJzpvl1nLj/LaBNSRDKuigJsVO
cygGBhSIFRTzwXHf67Q5S+TKgqnRcZieAGCj23pVtRJciR/XmivyBGi5XjjHa/1IwN0eU8xE5lOv
DQPkdTTX8qS8CCvzNur4UhaxP7984o+BEaUCcRsa3tp8dtoq7JJLO1lchjIXR+1zKnR0cxkqbe1i
GcVWeeniW/7JhQjRGgoT7Y63pN1dzkTavZ/9ps506T0qUjzYuM4c1I+zax2fhrmOahqudSVUQucJ
xRMPeTf/rugEtKkiKKmbYsCkf9c6sNDW0rmJph4l7NU2UcO6uWksqeff5Yi3ZKUmx8tFuoVTIEg8
iHwBIqraWt14rnuCTEr5WozsZHFSvNJWnCKBE4UaL0jqg4hTaDP5JNiKqn80gHQDQw8nLDoiAZf6
a5XpYeqzcrwBy3xGBmwIUpbcQkCPnpM4ESdMSEtTMgdrhJpz6jav3RBKZPoaIPIKv6znHg+gYiCy
cF+ldNrPl/y5+XEmE/u9zpx1KeXPUTSkM5Jn4vnSGq6J7d/LtpVnxpg8Q/eaH+pm3JsqmEPIcwMg
/k2AuQyueX04N9267hxBjOnW9DKHpqo30s310ZT6OJHnSuVPuVBQ0phGNlV9Dc0Kbjnh9lrX5W41
9xIi16aLaUjbDKSLHCQeU2fGjErYiYYNlYvrp4aiddeyhwL1dbzQTZ2tsHvgtWwPXzjJR29PeXM2
l5k/CbiIEjanxYfR7RIyvMnlK1z/BIkdpYb61+lapYLqtvdFdLh+s1YE8cyGTCI4qfjBTN+aV8HM
srj48FeVTgAYqQO5KtPFHPwRGiC1XduXv8oMKjofpntZ1s6vH0sa5W2sErj161/aVZ21I57+fP3h
ECCF7n+bbq/frlfMv8nDZzPW5d/Q74sp6jrcXIpjQXdQ2NATmUZvhQOTBCvP+pekbh6cNJMPCSwb
d4IQIHSnevjZuVbenEaswwH+9OpVAymjrZcV9LGF0J3pRLhjzxtOqmPsMmthsTybtTDgu+96+5Nu
BnXUU4kX/rgCVgTKyaVv31e8r249iF41nrTvTVVnQ9orzMJ4b+r6Liw2WZyT+eUC5oT3vb0K2taG
EicgelhXd8nWDA5NXLlDVMSemaK5wMfNYnG7P5uqbkQoMe27am0GB9skOySuejON5utasb1HCje8
uXx642qgzWK+NIN5QuoTocXJ9DcHP0lecinsgyn1WB6uA+F0kBPBHzRafXgGUmVhGk1VDovMGa2C
fmeKcizcjYgRrDNdzFfQYMaR8d5UWAIeL345ko35ApD1ILuw7bGVxJ5Kx08kdrvzSEV7W4z6NdC+
/xnW7sMSjoDDJuxRjFprAdEtYDQT3z8UVQYHPjCoP0OnkEISN2v2RRcDuuacL9UdHPjasoReCGI0
8/cdNyTUNhec3hWbL5H62HeqmH0A6rlJDTNx272z8LWLMHgy+euQqK9t3eYPBZJsm7aGxQ+itP7D
1MGktrEG/ErrLxaCnF8TBgCk1PS7dNObJh2c5zZpBviBOurM3bhbe6XT74KSS8QpJIFqIO0f5ABn
XAWDzm/T5fAopd9jXC4yBINxiwarwE1xa6QElISJRx57FpQtbAnyWRr1n+BRAS1n1F+76Yl9nvoC
aUQE1C7dOLj3phvYEe+jDVO362hx8i0wQgewPB4g8w16hzXLhtdMRECX+s4TbIdLgBLtbFP3jfxU
dvQgCjv6Cj5POi8Ajz61wiHH3B6QWnOH+OuPK3UKMwpzZc5DwLZdlyysJEGCKFTpJ3OmQi4vZ/o3
db/rFxKbYN4s0g95Nou7wx7KYJsPWb1Ljo0N9xYb+dak1y6tAlmyJbNK0Ex+5OhMZzNKWtYbU98n
6UyNSOyeiq4o1hzyA09OVlz0rHjq2UvpetUWKCSY86b5Rc8Ka2nUJw0EtB3f+jT19xAnA0sNMAVm
DMSdQjvLCTs/j7gPHewykv9LWc+TdhbEbbD3JWxHAJWR+SkbGRIutl6YBuQJ81MMD0F3kYz9Ahiq
YH/tFgwsWg1hKuY9BZtTA6ixb7Oue4i0o5ZQKetXl+IIITbKK3wlR3QPrbZHCLimB9NoDlpAMAyk
rrMpmdF6ab+PRm39PlroWuGqa1WDiJfnyJnRzIL90EF7dnUypZqk9Sbxs2puiuaAIC+EOcP6REsf
gM2pRw0BsTmdrERM3W/GuPSYLvh5jN99ilvC+7XooD0ZDbS4t6S9N9oMAdxJNxJcq2U/PRTw6Iun
WLS+KWHafU/1uCcwf11ichT7qA6jeeON9FDL3P1EIJd+ka1rVb6DCmWxCIGa+2y6BWlJDzYJ156T
dyDV86/mialrGFeUiFmcG0KafRN23oKEMv7aZse8dP0vnYTs6tiM8Y5kqbqfLjTtlczhoeMALuTG
km9linF47fDXEAGfKGr0V2RL9byjfnQrPduGmesIlVE3H2GiLN/7MjiytLBjVAsbydMOCr3Q/qBk
0ZszF1tVrVoP4QKcXVqnMzd6YU0PF3cPNKHpAFHMNlzXAPSuWUORlG0xEzVYRkDfX4xrH/PMuRRI
rU96aZd/jKgZFjVH0NX8W6ZRl5zhLDd5cN0yn7AvKbR2YaaovzhjT+atTDS89EK9aXhnbQgynTca
lPA58nLjc9n3B6Oh7Suod8a5/kLKFHaQ4F9YOskeFKj3oG7jLKwK2IZiSn6wkva97tpqzhQh9VKr
CspAFBMlKBrZznzlgKfpgZfVy+UbT38KLyD2ZXpkUbuBY0Hy6GfFIc8t/yGB4NMOM8r0FOrhy1Sf
ErwtnCiiOy4glfJz/YhExiy363KD6a8/YsHfH0fGNfyhab6WThHPStLDhMC0iCgeZ03JonWuB/ia
WfBB8PwpqDUVr3VCpsMG2Lbq3E2HGsL6yF6gzhRNw7Uur0W9KgOnmxuUm8G7YQ98FpQHW4Nvu9Zb
IhnXBNjhWWpkWq/OVr5bnZFbq5eqxewRWrZzoySzlvF0FvLh/czU/a4VwFLI5wAruU5w9+w8pA5W
9SiKx6pSry6ijK9xWa8QiNNf7CyQC+CnhlPreYjs2Xm9Uqngc0eN1izwMvvgGUUEEyg2ZYaIHNY5
4c5UmYOYosjmDGkKeLkWI4xoAV5dJaIFW3ki3BkQl6mDAAD8b1x+RCAnP/nT9Kta59mBs9wmoQxT
cmH1ckuJhbdEKeGB3tUhhZmOnbwGeCo8h7OXwo+Shc1YdvIl8fbRmNfLvlUtuN7gi8PN85XW2fch
75oHL4qbdRDk2TbMGJzSpsFMj9GF43pcsxeE9pNFIEa1EMQbNpAQNBh1c/CVKpeBYM7SFDXIe3f8
vQN12ZpnGeDiQ3M/qgDUfhlnW+Q0QDCEw8MZziDvdaU4WkGyVRFf/s6zInDxqp0axykVL1REFoAs
ause0TX8CjoOi4Xh/kukrjbI9Tp4hcHlCUKK1TlCMOZSZ4qmAej2ZuPOLQEBhI52ziNo4N2OOsWk
Te0hfFjBGuJa5BBQxO/qHhM3BELa4/5cTgrjsGr9xOsqvBesSQ/dIIO5UfTmf9a3uZsecneyZ0IE
fgkt3xSmhMUMj639FXobLTD/TnorWj5A6wX/ECmLu3viVRAcmqbaIXrv20VQNHadNrqLbIhXtwES
Wdgbjl8ogTNP3w5PsIt5rzdADGhkXupN/1ElwTK0RnAMmkZuqI6jFZIcyOt5I+ZF5MqhbgNSiEzT
jS2z5rPpETUxXScw55thsZXNL9LzjUX69W/LRnge+TKwZJjnbxwOabiI13A/Mz9pW30smlZE/PXW
/P5lrP/S+su1187dNFTpWe16DMedHpB0hRV6ue8RAVipynbvFSBhsDlW42se3BS9Dt7csfzuMs97
bFMbO8uwDw5AgVeXa9qssJZqAFPJPG9koNU6saIcsadpDdROCx49HVJ/dOeEvFw501dedQExiW1W
wtyHgnmteVbDoHho35nY137wZMDavMseKakJ7lNdQZsmc1cpA7g4lmVxBAleLQF7Kj9Vwv5mqI0W
/4ZpS75eryHxGC2sgD23HP+YhrUGhHG5uhb9ui9XsEeOVqkIwwMbQL1i/ZNBv+d5B2u6KBhOHvX0
wWmxkYnLwH6p5aWD29+T3p4hW1ACIYJHIscKE2FhWhyMDU02FdlUNK1uB26nacVe0Xk0rb+7VvII
mYtMQUDVUicsE7CuhAGtU/bevmwJlppTva44BAOG5rlsvdz93krh3cGPdgGF2zA7R+FEYGjjA5S6
Gf2mwCFeQFaD3lgFXP8GS8jHMM2rJZykxiMoX+mOF5KvxyJ3b92kYPOO8ei5c9Rdlub0O4j9wDf6
7WtU/nm5iFrANzrpQMgf7wroI/gIxfjZgTVdAPRA/8k8/qbeoYqvRVFd3If8wcluwe3eKwVjpKsh
UVZEzZq1EcRwRxgSXRvsgsLww7qFgg2UqAqg9hFcmZUs1ntTbIb8vWioh3g7fGwdfi6a1oSAHva/
XpuPwOiUKltA2vbAaqG2/rTAAhoRjmxemUVHUzaHqUuQj2qbSBEfbCw+jZ5B0uq3gOXRLdc9vSOj
PBkxBFdpdw3YaLIyvYZsfANLL7zF2vbSy1Q7g4tefYpe08r1x1jQr7j0UnXBV61Xu0tEKAEQ7ivy
FLvQhsNzHZxVVEOPG5P/ERwZ5KCCLkLQRbvHEVBxmCPW7l2T1808t1X/OfHdl84X8s0pG1w+5aFY
WmKrROQr92G02oeMwJAtxDMd1tBG0QPSJJ0dHwPbekmtgF4WlJ20s0OeRC9mmWY2CB5YrjPP7eTO
LNZ8insQZPhiadS8jK5X2wfp0arwqpiUv0x907egdkz1VHvza1dTD5vOFC8Gv5xBsHdcgzSTPQnY
iyvbi75mAWjQAlpspySN9MkDgRpQgyb6msAagBFobzgiDtY/XynteLxVmfuksLI5QoJJHbHqVUfs
QJIN661PnhvHezeJV6GTlfdpmnS3XAoAWjScQXvEXOZVQMjGtFodaw5h6H25tJKBv9Ygf+yxOMKu
hVMLlpeIkJm+5gDhuhXTyroxpbj0+eKPf/zXv//nW//f4Vt+CxhpmKt/qDa7zWPV1P/6g5M//lFc
qrev//qD+p7rMUahYcF8qI9w7qH928sdkuDobf+fqIHeGNyInHta5/V94yxgQJC9JioIwU0LS4Ru
fbpx/UlVAUz6u0YOoOG2rXhF6hzpc/WtsxaXfWyoI7kHY2UtzQpLM9ZtADVj6YmPUbb2jK4c7FLp
LBrKeH1xGZRx81MZPOJTBCDMdZmRSJYskI3JYBACZSJzCGXwsc50LrN0QXCP72BPDPTsdGAq64/u
dOiTplrlmPSgyPRna1q1nyGmn21YR7BiZxmvgEfyuksXc63pbAaAmwKZ/f1PT52//vScU447izHk
oDn9+aeHPF5u6Vrw+0bHwwZJ4BCoKXtcZtQqnyuJpMm0nNAjeNClR6tb04OD8wSqNgFM7Pe9KhVY
uyzyPoyjySSz4fYtzIqtHWN19JzGlbNIXKmPApaY+7KATsaA3NSnEaLP+Hn569QV+tPAeE9dSQCn
kTAdDuYxs6vhpo0Sd0epgzkXlAbxH+5L3/31x6EEUV/8OhTQEM44+/nH0Z4sPUDn1f1lkc4LBl5+
Tj8hQ5Gf4SjbnUHVfzTTYVwra2WmPFOcegGupc5DAa9iJ/JfEANul5xlCqppmJgiVcOsgbHms9NW
RzGtEfFSvFMJyZ+YVcAyqNDoOuR0X4vbyMqrWwDtV0jYs/t8UtMvoW0LuQMZ7E0dJMPkuimg/2ha
zQVV3K/YpMuPqBlca6uYgrfnZnMEp5LtKBRU+wMFymMfQDPD1bKa1wFYhFFzD+96dv9LX2rf1tzZ
enDu+GVpbxzmnJb5u6nR2M+NXQh2kkbQA8tfcrBp/FZpP3topgMihUXFEgiAoZDFvJt1oB7uMr9Q
D05rVyvLHvOlaTVXa51ers4h3ntziTfSwiFLhzbyg7h814hpVrablWkoHRL9hzuC+j/dEYwQz8b/
DI7ZAjRk4U6P04eZCjOLM0BKJrxneEXBPo70J21DXtnwDOPyk+3XzotZhFGr6w8hC/qTFflYolkV
rCATeTQWsBeXWGMee7GHNaeVXxTFrJnc3mKAAOG9UyYwl5Hl3lxkGkzxf627DBYSGazr2gPKZnC9
dCP0aO8J9ey9OaO9dMuZigegrZAoIhvqJdtr81/6XCpo1a7/w9zz87Q//ZgQgOKUcM93IETn859/
TBlVxE4zEtyJvh6Qis38mQ3+wq0TWz5A35m97FJfPeeELc1a1/SoqggsPU01FG4hPIs0YuGBe9wV
mxp5hmmerabZ9cMBJKNj18K8DR1MNTw+EHSyI4TTwlHNK2lD3tUh2dn2ZTwzwRbTQDLrvQHZmRhR
Asi6W7RV86QooGUT+OmZA+fy97+KL/5yi7lUECZsB5K7hLq//CpYUdFQNSm/I7DLPbqTYQakTSQg
bJPLrdFEDXmSLPriHPMxXXyQXs5haGDkkk0d9PNAjPUgJW+klQMxAAfX82ZRV4kFLe6snhsoYM4g
zwEr5HDPJsRgEq5FW4ina6+aA50mCKwb9RQaKoIEohixFW5MsZ3qtAeGUjS4f6kz/Yop1HTpPPUz
dUPtYalNredqkveeiXCk95iG4SvihAmUuni5NS1xCY+toIINl2n90NundQ2DXOofotaZboHhC26n
YpU49bhRDECVqZ7kPcccgaAiVFOw44dgvwcwPvNmXe33985EIClAREbqFjulqTS16QEOSmmDsBws
wqJQQd5Z28EW5t7FqW1iyMyPTbD3MvE5VW1zZ6pyvLoWKXIYK1M0DXYKChWxX/7+HnHYXx4dH34b
vg1zAZ9R7MKn9g/z0OATvO4Gt7yLInuKOqunpK7ir0oDdBj0nNwi8xMDngcAMPT1oq8FFDGQ3w+e
C6SVVvBNhUqG4PHDz1f6VUewgRkOfmbF4LhCi4XrpEJMCnK1pujF4zIq2vG+iwRURUK1iqEE+lTk
Vn6ETCygplMRO4xm44lJ5WYqZhXER0uP9RtTBNHofUhThBXyMgbUbOm5uMsNIygOnHoZj7z5QL0G
Wxwro6q6EIcQqBq3KQXV7UK9ZhmEJOAEZl+o13Cby28Cl32gXhdhXy9bnbWXjzCfM4CYA9y3I8Wz
44j2zB0/vJEd+K89SDzPbuvAKZyQ7ACEgniww3IbRIX9DFWRZoU5NVibbkkC/fMCuS7deMA7ddhB
mHpOm5frsG44IgI8XW6GLdo8RCi+ONQtHYEbhXXjUHbRAzTXKfA5iNZVot4ONTICoBWIOdQv4lcs
n9QsG8vgUXajswisPr1RwIZu2rxztmYk1iADeB1Jkyy884se5GT4ZHVBP3dgGofgNLjJ3nQw9axq
hmXN3HZu8/G9zjSYfj2ucglxL2N48RomVvWNFyKComibfYEA/M44QzZJs2f96D8DxMjniRgi8Cdg
nyqayt70MQL2tuO6+AZe9sWL610dqEeQGeQNwXR4HrAxgucFDK5Z3j0gzxXCzi7MH/JsrGETUHRr
U+Rl2m7rDsBxU4QJs3tb12SVtG5+RoTdXuQkFXdOmac3pBRre+jFnanq46BZBE4wrtypzqFlDeeO
S/dAp+rkFGprgrUwDYK6Ycq3JmAUmQzZVNf0AtjojoAQjsWSB+m2Z0vZ57hiCOrl9dYNqvJ758gX
Nxk9cF7rYI5tOr0tbbde07S2gAcaIdcAFueqiNv87nfjpHLbZ0W5RsCiW5YdLPFUXNwVExsFMEi4
JE9EFGXlMG2sU4VHCnXmwGAcYPryEbOUF5fIyffDZy/PF+OQD4+JBEHDK7mNXAt27FjdUhA0crxI
J3FDlhYLEIv6na6aChk43Wl5rJO8nNc28c/QJ43WrlfEcJzJh4N0EJ0HJFHccweJAp5H3ldwqpZp
FtLvYevvuwYZGXM54AD+mYZRvAagaVz9/Uzo/vq2xKqBEpfgxcBt28ac8vNEiDBU2Ti91cEw3kaI
VQdILxnKAOSmbv2otTeQCkNExNR18I6Kmu5hbHgJwxuo5HNR2OekU1gP6DL7luOuBLiMPl17AMMf
IlEdxBsxSawYnZUWIqvY/3T+0oiqtCHEj8wZLBxhjDsP6zq7rCNcoI/nLR3kqY0a59Y0EGRAbv/+
Z7B/XZdOPwMjWDdM/3Fudtgf3gei74Hz9kh7ese0C39ikuKRJ3A+hogXwgCuM0Iv8/rQp6G7oL1b
/joZmCuKFCB/8/RHBfTskClL5n//lan9yzpH2J7tefiX8zB50L/sPME0tWE0GCeny4J+DEQFJfQw
/oKYcDoF5aG2I9elH5D1n9XmHV/ZgFL9tTqEbuOlmrht/AVWG9feddKIBYtLBY2mpQlzZsKPHx0G
LZc8XQ5RDeFgpDwWStrRnRWW72cwQqAL3YLmoUKbLobp7NpPwSLvP2zHzf7hGglheKdjG0yxsXC5
TwnKP9/Oehj7uBqZ3AwBqF5s7sKUpRthtS2w0EQASdzpUcNQdyKc6FbeAvRWfbr2CCw6Ij/k9DMd
BnBtdEBliPseVk4RBKZTvHPAAs2je0aycqenVlM0hxCJ4IH34SGiBF5VP65XmknwhG37K9H7v78H
nCm68POfi4fXE1AJoY4Q4GT9/OeCapENyGSFmwuHyy3ml4gMYvv+0QkVEpfQUKmmgxzDGjrgqO8G
BU4bBKpnkkPFMWw7CPMRgbB16LjrAVrOEfYLoO5+KF/bDSfMqy5383/9FMOqTUzrW14MVRxGzS/F
f6/f8tNL9lb/z3TVj14/X/NvvK7w/992OcbfKrzwvze/9vppXHz6+7dbvDQvPxWWCivQ4dy+VcPd
W92mzZ+xuKnn/2vjP97MKGAyvv3rj5fXLFZArSNG8K35471pit3ZCN5hSv4R7Zs+4b15+i3+9cc2
11jcXsb6cMHbS9386w/LJ/+0mRA29agrEF3Rb5dq/k9OHUSjoG7i4+5gmNUhYNlECBa6/2SE40aH
Cg3mPHhZ/PEPMOZME/mny7Ee9rChBMJ2uurPP/w9CHn5F/t9UNIW/i93J2Z2l2H/5bgQUXfwSE7h
oQ+T6pA1TadE7O1KVz5h+TtrqgjGtsqatyUMe0mQfPKcIT54Vn2oY/grRVCwnYvBebESN15Cvjxd
B0UOCfuxOxTel6gcgCxcJFAVfIxHwAWL9PsAy5UNFO5ee0hkVhaweADctLiJN0LGzoNL8DwXHozF
SHWIu4GcWg03IiK3EOyr4PmXPjhYmp2R8jqAfbyDB7Laxditzrmy9JqrwN9J7d1jkzzOq0ZAhydb
g3XiHcJKzIKq67eskOEKNIxixkCrXQENBBSkgDaRDUqBkqJepCl/ivyE3ORO5sxSN10WSTiesIWF
J2SgIcpO3XOp+JvgMAuqo+4tRhp1OVbsEPtNv6Ve/VgCxLoSad3O3CCLZhS51D2lA2Q+m2dQcK1T
3EIbTDvRnGlYryu7f5RWMi9cenSwyPzq+nyfQ+wGvI3h3Aewu7TbZgtcWjkXmRwBpnUAZx+8Hbh0
ZBWCIQoVGLHF6y5dIAFAZnZxo8cluDbJHNrOMKH0oHYwsHgPoMe48DAZYpszjPtKuhuaItMN27/S
rtc92/jIPIN9CI9rIM0XXjR85VbqgB/qkyWWrwie9epEu9ZeQ3Jr3lfqC63qx8GJ2yVkWtd1isiz
HbBXZGtavJV4vQsK4Ni0M4iZ3wkYC2jgcnJ529SVs2s5IJj2eNdmdrmr82XCEe22mZes01js3Wjp
OEj5+b32lqKBcB9EC7+7rkLYVjd7SEsdkt7yDwH8qzj0tBXUhn1It0x7CIgpfqW67BZQht9RZMV2
TchOwEdkK8Vi7M7yNwtfDyBJAggvvE7WJGmfldAatFNIU3SNXtjQYN06jr3XoJtvaxGmy8St1LyP
IGw6stpdxRyJuU68qhzS7AKx2RkJg1cbaamNK2s6l6EXL2Q8xIvGjgGahCIUm9AUnS6RiERQZwV0
+BdFoh5Sbc1RhtASDCD8CvB1s82sfMtE6O9HB87TsPrN8+ApH0DThbc0T0D49Bc2nEp2QFlZ6xIv
bVZ4n2HBMO4HcGU6CEtvM6c4V1XnHuG91x0S+ztFGusI7lOwhHAwmVcW2Hc1komFoNWeA5+2xxPX
L5IKC39atFtoc6sFFICeWg4TSyqBK41Exg8k/2b1dbX2u+w5HBoNDHI6QsHIjXbIOzq+YFiOBYfK
KpJFiCQt7rrhGdEIbw3Svp5DfvxGZ1Tg0Qa9L50NoF9sM48s2o7eq5Qi1wpBtJnHud4on694AYkG
Nig5px74r3ANg74kIKzNULMNa5AyFulXxTu6TtsUpu46Beo6kZ+BoIe5SncKe3Aphi9xGvsrmBpC
18e7qyCTvrSHgc/GkswcL96zGq4KZYC7JlFf7JHFG52EcJLP3AVUHdIlyetz6ozfaUAWnsz2IXYt
ENjyFjEjbx4Ptzy3GPZ8RbAIhnLTJ/AngVbVIpRiW+Qxdu1lXUETDYxE6BnsQXqaA5TUL/K2hkxs
/NxzdyaD2lrWGQBv3egtexI9QgMZ2+ShycDNggg2UjPxrKqLYX5XwVlyNgatXDDey5N1F5ZgTCoV
bwEKuaG17lYt4986LIiwhE/CZcBLtWJtwWaDbLGLbkDGbmDejmjtbVWDqOCnslhSHa4Vtg1T5AgE
FMsDhucG2qUN/Lch4dvlIbBngUyWMChYAb8M6mb2uRgrObE1y3kGqYEZ6bsZLcdD7Si9SPNxXFrD
KwOIa9FL8GOcMFxldPAWA6++8B73D5bndFY2ooASvnjK3npfp2sI5o7bCsLRkhSzKMZmzI9djTW6
+pb3/oEEQgLObw2IcDbWgnQBfGXhYwu2zCYHHx9YbLjUqkkDGYYLsI213kaEZ1dxj3ho3gMw7Oo3
KbQPMiXIDHXshp/wzl01fXw7Vn68IP+XvPPasVxHuvQTqSFP6VbaVmkqM8ufG6GsvPd6+vnIrD67
Tk33AP9cDTBAFUFK2koZigxGrFhrNAAVI6Gb5yljUl19tV3tvabHMG4NoAPJpHATkGGjNn/s1glW
cCjFjDyOyt4Qx9o379JySN761fzSzbVz2leLvGjbKY4zTIcnMp4FwWKkHZBoPHmNlh/EoJtvChYF
H3BnxxHwaBEOplgPy+bCO9ka2zke7Apqj7FmmdM6RzyDOoJ7QMsae3+KC3IQ/Km7N+KB7uPoqGLi
nXgiGtzQ2Xu+jXy/R2tpDOJEEMWwsyoo+mLErQP6zvTLPhQAfULb70xEuMaLvbeXJpuu2kaYQ/e9
/dANcx9A9NaHPquNCBkHCTdD3sBtEVh1K/PQNtNdBmUj+Oy1PUGL896D5SzU5u49mQfGwUuG9Chm
oO7Dts6HSTfp4Saw7XHnufW7UZCLSTYhjCIMvjEeKJfcg6m9r9zEvrOQeidmO9y7A5+Jszb5G6g1
z25iPZIpuUSmNhyGNCtwEFTJ0cyA9ZGjBHWzcYQ2sQyY2btoXeqzjVgmM3qjnTxwwmu+uMzIO9zZ
5I9kOpxRgyQn0bruTozVxQfvE6zZlB9J0ffPxpSdUTHJQr826Ll5O16dlAk4gyx19aFt7T0oblPT
e5ha27z0b7Ws1S6pZbXBliXvYkHqADN8B2C6hYckXZtLP81MuaCBcQBI1fYagFPuPNjtbPPqTx0g
uvvKQXCrnJ3rVDTQeiz9LK+yejNkmAF+gTJNd06SUnvrZWly1UcP4UbNTQJ3whszDRvKPklycMpN
D6G7hQlKpjCmMnvRI5Y+vSUnOBRJa15IYDf2cCb4HiTJ5hzi1h0OcTrihrTbLpp677s5btoBb1xS
pF2ktqqaPWwQ55hEP/W1PpbD/HZFST3ypm1Fi4LcFBDfbtQSJyGhNS9CJPkAdbXWX3lB+hQMjWtg
tRbKwW150UEQOvq0gReg2ElcO0KJ+6WoJGm3M3/T9rhjDEONGySwfNulngU2HLIRxNjTJXY0RCKN
9mCnaGyIzF8xRYv6Ljc96FoHzyyDzpZClIVgHiicOQu1YgRZQV69MY5fR2zwICka7fUiV7JQ+Rxd
sBpxZkfr5MBoPhcooA3v+8o9xclACofWv49RjsZNV3YRcgltRKjsPm82YM6ylbTevbnP2im36Ihb
NnWRqpm99qummqqobEwucv4uk7H0kSqGv2tkFKKdlxz7Oc7uUm9tIG1/sWI9v+viuLjOjCcAlQ14
pUg1q3M3OTashllo1u7JsNsndbkg1r1zCp2zC01LVCbmr8JaRoD9t7abpOKYxO7HddvryC69OpqJ
UNeXWH72LOVnmaQFEBTP+jWHhuWMSjMHzj3bVHWwebyFXq6h6m+68dGYje7qyUzaeTa0LVTV0hkg
094776Bea+FZNU9xAmjyWqoNwH+fdpdQRW2un5PObbAzKVTtVlh+1ka9yYOx9Yp0rR1OX3DHIeD9
NrJmu40cWahmvxU/9HbojrdNRdsXgQ1MD1OwRvxIPhtHPRb1rAbTuXdMGKDMd3WPtHbq9HYU7zb8
93teM0uZ6Z0qBlkbvJ8d0vKwCTUb85mNRHTCGqWpuzlaZ4DjGDuXWBdzdCv8vljIbCErvvD395XW
4lVNUy0qEcMMrIzvEx6mYNemIVKFN4v+qLvDj1LfF1C6SwcmZxAkmw19hCTqr8K71fBqk0S4Q/W7
auPnMRVdpAph1AyXHr5DDEfGvmnoGNV9lB867hSC2ce475PziqZaFcTohvhi2QA5SYVx+bFbIMHD
sUPOyE72ATBmuaIl31QY5HL0cOUQ0cu/pmrG5rVQWcr2PCYfMm9JTuqlqHehXtRcWNXJrcXbwcqr
Enw5Q07n+ieRGe5ZvZk/+u+w4Mdrh3wNbzsE+q6YzVei1jU0NLIjr4waZYD47nDpMQg89UCYx39/
XuTYzWVQ5VN6ZTnx+gjUXar7tTNzj253zrBdnzzwrtU2oxXQ54dUt743JUCXdK1tIgTGM7phgbCJ
zTlmj+1t+XAl75DPJICAoP04jvAqbVvzXgMxGOZebUia8TXw0WBB6MbzCAaqPIy+KBhgvcQP6hru
paKHrrXfxuLhVqw+PkZhZHeQ6wW+TYKru/vkUzYXXTSESDIHZTYvPUz+Q6d1j2YSP/UuazctZaK3
pyjJCbpppnu1B/ulGZu3nX1ixpxYi+2wvxYY70ZVnHa/fljnh7yuvxnCgPTYmINSK1j5kchW6R/y
tNiC0ms/JXP9yRQxMROLT8Co8sc+rctLY6/POgQHDbnQy1rdk9XQBRUMqJgW1sdpYOXZY72DMB5O
E5gUnpcDPW45EZjdMH3E/C5vzfYu6ccH8vq8S1Km7ztjEwdpqOp2YYR6kYmroTO/Jvp4nTxRnw0U
YQmaPPmV9y63EIDDEXHnfdXwExy3Cl6qyVtenMnD+vLmaLBtsGjfVvPZ21/wGmenOEUbqYOMInXW
ryxIqhASoEdtSorAtNFRBFWLQrrX4YkApumSSILPQeON9W/zxHlTl08b+Nh4I22hlVlufZl8GSaM
FW3T15CEwHsiiVB2ifni5O0LWVS+XOqZ6CcZaNLxuMYnAPjYCbAWBzbC5fFSPUwN9BJ7Pj/o64dY
4CwcE/dhw8gY+55PwtiyYOgPKTbzQbTte69krrPiItBz7CqvyK772FQHmB7s4svgzO8G1/tr5iHs
6C8j5KrTEQHl9KTJeZX+gsYVKTebdUQR71thsqaec78O8mV4tmMR5GQScl8+KLYy+zCtBAyBrm+A
94PEHwjxOT/6HjWhyequIAFFsA3TU9XOx7Q57ZBdjn5+5oP/OWQQmPijnx7aISjMFRLTHCV1pwmb
KbVJIM0ECeSCB6kPL0Cj3WBDspMEUVx/X3ezeCFz0gIfSI7CZk+ApEEcxevFqrdorLa7wp5OxVyg
dWSv3+oJBuEKEeAeCUXD/+y7UxyafEd7sztXuD+boO28p7KtzkTLH5diAW3R9+fenT7BiPLCVZKz
429o6ebeuUb0J7bL8rSiVH/Y4FXCUzIFVcPKXWT7AUkRkSxPa2ljOBZHskHxggcWuZoncNaBZc9b
CGpLhFblP2Xr8Gnf4kg48RbGw/CpT9I4gHLyOpruEFYQ7IV7n4hgXIv5zswA/pH18bmHJeMQGw1T
wXVi0SPIajnFkrYn7eYvujkx+GnT0TEh+B53hgN3gmMN9tOnafAgodMOadGXkKJjK0M1cOfWxruB
JJTQ65bykObVITchq7P6uefPiw47OQv7al4gcB62gzcml83p4OSwSZHqF707e7MRTnn9swQ2HM5u
+wm3eRuCTjg2hvEDpafhkDbzY4uJFew6eRhl6Zfh1PqCqGR3WMiBDYvsZSuQdp+qGfrA+WwVKz6i
KvUveuHWgRBalC+ddq8Da051kLTJoudP7VRsod9b58ERL35KOg4R5fkgUBqyy5UEl839iWWRHK1p
7kK+UWEmBvPEh23InlkX7xLidd/4FZY1BIYWKH6yeHFI9NaX1en1897rn+ssb477jmaCMI0Q8G+w
wtNEL/9ul71A8ntfEbWECKkAtAp5f2Z5D05bQd9X8SHvrnmycwiics7d6mhACuLHWbY9DTXe2Kqw
5rM+2kaEAfuBWQMweIwjcKvviZCzVBMLGjn6i5/vX13dqh9MsmqkkJv7OMJ1Dj4yY3BGsS2rnKBH
I2Mu5gTBStwCYwX3Zez9BEa3HlmGOOGgZXAxQI0QVo4Bvrn9BNrKvmdYO2Qrb9NJ+p+4PbZTv7YH
yy7aix7HbzvGIEREup9puYQwhTN9Vv2PFC8KiPGf0I83B62+91DoQLetfM5S+K+L2S2BheowJk5v
7K78zhRzPzCQnZCRx+YYP02z94MpfQ6tdUtD4CIRqp3XPP9eOO52XEhiv3cX5sYcm2yyCb+j0YD3
6pQPUCqUTGl8SIN7hP0eh1eeBoVkxvFnLYmq+NAgomLME7TyGqMMVm0WWPpiMgwCp+927auYeufQ
bh7Ia3diPMhe+oJsJbde5sCtkFCapkWE/CVk8Z5KFtZkQSJMqtlQws/2sZ/AUa0wYtp/9dCxYWdO
yxn+pIu+/+g9PvnK8E9+Uy3Iyo1O6HFpzQjUw8R/Hi7DBMlNCkCsQ5JvPPidE6bzUr+x9oFkZCd2
yasHsAKvkn7cMyS2besNWi5ZMHeCGzaroAGBdppN92XIkRojJJ6j4HGxrG6511zvK+yjDxqrsANs
gm1Q20i376STA6PHWcqARuzpCUxgOPXtZcliiOar9XFLZvvBoldn+3LeJaORbQFQ1TZzOqVRUZU9
cIYSrbqF1b9UXTHKbg72JvmYOcdqHGzy8aswaafAdoyXhK5fGierFCdHLN+gs32HKPRQew7ozwFG
9Cn1w3kyWTP5U7hWOx44SDprbzyjR5Y9bfN5NXY9wk1WB7Put6HuOP4h693nLDOfUgJwh9L+WODf
Dga5ZFSFQNShQ2zjYtRwJzOwLQfwRk0gRhOPF86hdkqaI75govp9fNyygsk/+QmUtL2LF1s/C5ID
g2Fy5WC4XjSrfGCaC4t0QnzQd9ygXOu3+fw1G+9is3OOIyZRINrYCUkRe49MAg1kLEdRfEGGr4Fz
NOtBJ8+fd2P9it10NJLyL5381aUoPWAfzQHiSVILsmer5HoGsXxfU/uKp/JeqzwbWYcd+9j+4jhb
G421TDFwrjswiDAbyx+TDUSkq9HBGMaDY+VfkWT8uuPxOLSjNjIWsdQkyhh4nvZgZnN+HBsk4lfC
qSHvhGG4qKEUTLDetcnldaYy8w5hBVR2AlymL1bX5WHfVUenso6jASTMbZaTWebdCdUnXEnwaIJX
aGBeGEiTHK2ra1UVLo/pbltrN0rRLxfgFY8VHOlBU4HAH7KmhS0AhbGir5kY7TEQc4mF0hfdPbnh
QaFXLcl+6UB+2Jd6nuuDrn/r2hHUMe+RNBaTDCNjPba6/2Vp62OOMDoEiniddtA+6Dh60mE+GRt4
5cdlx2nh9827qiRKD8HeFCJONUQARnSYbpJ2jFRb75IRVxNLrw8lKlv4P6QfAZ2MKVLtW5G1KcOF
w0iv1SJaAW+cU2OxggbH/2GTZ0Dvd4gytWbz6G9plke9/EP1Wj8TE1lPGDz8BbnpVszLsodQQCIA
Kf9ovkIfepnBrkY6wmV79RmVi/Go2HY8ycCzbtMc1WPdGEhA7k4Iyox5pSkSPAJJskSAipZokQUX
cL8bSX1W23X3M/JY2zWrXJhdp3XBk4MhuEOFdIARHQKtbpgIuBEZUU3hjn6oNa0rnWVdlEknB8wI
VXtpMWcSZD6uhLugYq53oJbSIeLIAs/N70U56tkB0jADMSgW9rZcya+x9WKMJZZaVr5zUNg5OWu8
RKro2nqNdlS18szVLrFcOOf5uODaolC127YGvR8EawmbCQOnvFyBJ/E2Q41n+HAZyPZtY92nB5Iq
jAvCKbzafTz2hdteNIfF0b62AKLzmGBR7+SSlW0cI5igx4hMBvI5O7CrTpmTaYqsw1HL+Z2riSFq
ux3wjazZslA1eURneqR4+sI+DKPdB2P6BCoyjwC6zXT8Kfci3ZRsSW5vhxhsZlS5phm1sjbnXXIV
RD5R6jQiktztKoAtSTuJvnijtuUJI6eqoVoKWHRycXDW0w/DstZj7XRYE1qKEALMDNei+6oaarM9
1uO14I2Neo2Egiz6v2t/NDF4B0iqrCRQ16c1q0WXPRgDNwxTnvVaqM0bYpPXtXmeht2pApYJBfxT
+aNhpzThpDQjdcUFRgKsdqBDWnmNqE8akSsL1VSF2435oetfipaZuCp5TaJ+/fu/XYR8SK7nkBC2
yetQezY6QhZjMqdL4UBM8c7u+jf+vLXhBJkea66g6fSPVcJiZRddGWRpj8baysJrE4igrVZ8gQfA
6qUsSuUb2PS4tLUZb/YQj/fkAOXh6uVfirX8ig0UApglwxOZxYPRZD8cp37fjPQShJvCtIHyBqFW
dOq3SQ92hJdxnjZ3mPmsJTSCh3MG776BowJIn303sqIZoQM6FzOn67X08FMSFNhoqcd2hnGS3OH0
7dly7TPjfWPMP7SSO3Ch+EEeROMpCCHRlvTcWUTJ6BYMqvpbTTPyoHP77P8CNAIYhH9/Ij3+ASD5
r3iQfxz139An/w+CRuiYADr+O2YkBHXVf/ne/I4bef3NL9iIoZv/0m0AIL6D6KFlemDLfkFHwCL+
SweTi4PWMR1ywn6Djhj/AlzluvwSvjLP1MFz/IKOWO6/fN8wfdI6HMcSnOR/Ah3hMv6Ja9I9AYuA
7/vCM4GQ+H/CuPQqBTGIJuNd2afSMmDIXwYc387ftddt7dqUQb5lOPoWVVdH/W/71phwUr9tHYta
znI7n2qqojGYUUxWT6dk8Z/GAlTxcVjKZ6JpI0wHOKaLIcWfMQwDMFtC8Czi2JhJd58q2m1j9+tB
PRbuHqrN6qjyn4f+drrbMbczqdqqVUwl0/IZmes8uO38468uNuoav+3+T+d7vbJBE3pQSeTG7Ri4
/D7qOctjrRyvrejnM5DiPmIO7SPSugo9BJ0xlgw8bFWFcId/tIkX/dqzp2BEYDO4ql+rg8uZMBBr
evnr24G3k92OfD1c/tnf/sB/2v3HtqRuUG3C/5LCtz0B0L/ezqRqzHsPZF64p1SGb1arILCjqqrI
5cZb01xl3MfGMn/dOFk6cXx/QHhQvubbW/zjpapmrd6/l5i4Y0DFBqPbukCGbKyQTXY6aMVT4sMi
O+Z4PEoSNujUKDinBHdbQBPyQLVN1V5/p7q0CfriZIzGo+qnm9qmdleGcYfuXXFWrXJxPZR8R5dQ
mvybt+PMxX5yJ7Gc1I5b51fN15PKC5T8+4b2CFXxFOF+ZtmsqqrIFmO+TuUXPBBTtCU9K+5K2qeF
LIiWjJFq2sIbw02zmjCT1q1oyrS/qOq4QbmSYE0YaQX2w6vXQIVcVDENCI1hqPYHIwbNJbztqLZn
MkqjajIhy6xxg6i4i4rK5H5BKOnWtvrGOpZu/dlce2w+WbjKBJQ1S9qBhjIGZbPct4/71npHFTrz
yJdpfbzoqyM/JkIalEQ6Z8QMxIXVXoWFk9VRImBgC36rWtnzCpmAjDfjjcUbXxBbJehZqaqKOy3d
Ol/Bm7uJ75w6R39Qt1Pv0Cu8PoDX8FNZQXLeQMlP6AmY9BtNJKGAGQmQBKkqx9vlCyMXkASwaHBl
321lGEpFtFRTFSpQqWpF1T3AuO+dHGnoAoMoiVPvdkFwRj6FqgKutm/Ds3oKt8Ci+ms6CAh4dkSY
Gz2wOD9bo3xHpyqtt+64LnCeBrDeLRE4HKrkYRaHFnFWlnImTDIoQ4UtoWkwOJBFoh3ItdrGDoEG
prMbNGB5QnVR6p3YWg/2YzAvapN6dbd3FZ92uKOiMt4Z5Iuy+tAOdXJ6bYLLIdaZE0ntY9I+Bt1k
rRQn10T2PshYPvhrl5wWe4fZvJnPKpyl9qmabZhHEx/qRQWxbuGZ18iMCm91qTbgx56+eyNKI9jO
BJMsgve/4kqqXe/5W8Mr2pOKK2mzBRpAVVU4SdW8ocroTMm9iimpuF8xJisPRoZHYeAhyNiP8Mou
dGnHTz7pWjpEIGEw2P4uVNPbfbA0e/pTbZ+m5LM3I0uZ4pljSJF2v1dWUj5mf5iMYozUpjQZzTNS
s5e18D62SHBITMm/w3Z/xKZWPVsDEgJaqLG52VvwrrZIlwhUZK0dDbj5q3sVmL/dpWqq+21lOA5O
p9Pq9fE5K40t1GWcVt25ul2hzXRDR5VqQ9OBlxeLecllQHRC6Yfs/7w4/tZfVe9oCsSHLXcrCI/L
yf/1C5Yfuj9p8Otbxms8XG1H/vCxwwd1+k9R8GQvM5gEMmBM8k82OFpOnT4/5cC1sTZGeqyctlWT
rGL0UFTbMWxyVXacGL4yCCYZkFYF3JCSpKabT2U2ACBFIePQmmN7ELLPu3JVWQmg4DkubLiPWFqq
bXENVL8hOEcGcH6nCrcs4JzCt3ZY0oqk491B70xG6Fe5NFY14SWED8GwrlcCCgaxpECQnRc2chXY
VtVKd9C7IfJlMa/4sH19rY7w9zF/F2bek5pH/Pa1bXdjHMJuxOedGAe37fnU1OtXcVVV7CqaCgAX
nFXno0eikByminnLODZsOERQG9TtxiZjxuPxqc6tarfm2LvGkaUyKp6EAIVccqkiSYyPACVmoiF8
7LqM3qsCLocqum1TTYg4CDaqqjpG7b411TYEJlD529w71bKZoQs8hJz6taq2/nae1yqAndAdGffc
DSBFP3T3Zl0N+Dj4WNCmJ0ozPDemC7ZoYjVtGwUuWI3wagOPmiRzQW2xBW1RSlMSoVQMI6Nm1LDl
xteq2s+g8gaPfA6pLyu/Wk4t8CxULGk1rlJV1UZVtHK3qmlYzUwasrvdfqOa87M1OdnrSdQutVWd
aHPlnFWADAnawW0xTWQbkmYm1r/PlCJJi0fYIYsHAwUpa7mnUfaMqqbKyJUbc1lTTcAyvIRbWx14
a77urpTdrI5UPyrVF3M7pzr+1nzd/cdfy2+/cfxc6i63r1egfvfbVb4e+HoO0cGum6AmSHIyM3+z
yklvWJj0VDtGROyQxCPwPLlNFdPfNdXcPYnykD9WtdtvVXPauzQqnUA17EQwsaqq7rj7HqqDNehR
fv3N162389z+FDMiOLuyRM3v7793+/Oqdjv4tzPezvXHJf7xk9txYGnWq5ddTPmxGvKzVcX+d+2P
prVVfsgE7+A65mBTQlo6aW3cCtup+mPsbN/VJn1CT4F0Yvxqt0P+aKod/3Vb06TFIYOwFmAlf8hS
9sIf53r9K/9x/zQ7cdghDP3riv++UXXt6i4Q4mGQUtXXu5LHqN29AoDcbvV2jAMi8zp3F79dLGIU
HYx38keyUA9v0UZeuTCW6qQV7tu2Bfg8l4DuGmXkQfj5kCZQ3KmwgCMNIaFwR7dYwWvAQG3sawOh
yq4zmZgkOOl2kCV/+XpKdRLVVrtfN6q2Tv7h0ah3AjFCC1JPW8J20YH+Lr0fQY3bBLrmjEcEwmD0
6sHu2k5v7ceuFYSYLI2IiJr2AOAsb411OAiJYJltPceP3euMV3wOymk6KVsSrR2eBEDgPfT6Pgs2
Q4eJFZajyN91UEuylnaV81qzs1mcWepfUjn7DNK68JVVldduG/qWifxImWR6SG69yfhfKYtPuXsB
c0hHmXT6JrJQG11t0MLZHKD8EyhcpX5/QvsbCsssxaW5jtsZfIEDno5ispv2mo3gPaS7O1eudVmr
EEvKc2yGm+9xkUijobeMY9I4X+0J3nrl/74VahshwfFgGdbGsx4As+zdcmwGS2Oi2NOw1ADxG13+
ae89NLHVdOzJmVgV+Cbna9N81BmCecfySTgSu6QejKqpQu0o2wSMxQw4Q7nKXwuzTC/D7p1iNTaO
amQmgM/kIcfnXFXVVr3OHjc790/bkv7bFV1m3G/Sb5c/DzbkaK1+pvaoGoHy1uJlKCf0raikT/rW
VDW1LeuMJtD81TkoZzc6orD05zAlIu+GbsHfXnC1QzVX+ah8iKeDQlrz6v2q2q2YpctfvXO1TTXJ
fZDrAfkT1X6t7RO88xu+/NfVgtyrdqgfq+OyRDyOEA2cdjnlTnJ2BSFZR7empqbIVC32kIeuo04h
EG+HpllNAgAMo+FvB5VWdoa38EjMOT77exMPFxUbUVES3ySTAcpRRC4KNyMbu53TcBHI2sxWi96o
LCbIJsQ4eRcArhJ8bWB0qGKq8EMFtg14X5/a1wG8mzcml9sYVhk6kSjizAEUDRtaAIAZZNBFRVYM
uU67NafdTqvg1lY1dYw6WjXbWC8vygX5K4fuHwlif+fu/Znh9/+ls1b4JKH+n5y1df3j25h9m/6R
GCjUz375a4XxLyEzW11hWq5010Kb88tfK6x/CdMhb9kSnk0Onktm879T/XDyQkoFD4Uls0Otf6b6
+aT/OZ7lkGVmwoTxP/HXejLV8J95qGT3+SaxTc8Qjq6bf9BpOFjaPnqKcIWV+iUd4R2bku4enaQs
TLHWQ2ccP43azwKGJk+fUYNuCHnV0wonXA71ae2RUpNpgxfOXg0Zhv1GH7133uwVUVK38d3c/Vwn
eEU9EnYk4CRrUNPSs2upA5UTODDDbUKky0/AiAlIGgLoDM/1Jp20bkxawf6e2H7O/LQ/GikKTT4I
+9YSX4a1eC9887k0SNjXk+UBTwQgyif96JAMhjWfBEYnViBXkp+1qu6XBWJ440tOVD/cmuKgr+9j
cLkgHu1nf3uBbuddvwCX3+t3PYt0IjuPrpN/nRYf/SIUKvv4fh0xvfX+sTD2OWxHkDkTjktASv2n
PW3fpXHzMsfIp5f9GbzecdDH6VDF4oNtpU+TKH7OPRfvgpgpmwxNq9EK1obHLFzzGX6tOyg8WLXw
nIqEa05E/8luji3EmFZlwm47HPOlfhx9EL2GzUrZfpz9/FM5I2xrAEsp9kE/oFdldfkRJslrpvPY
4oFlncVP8thpg9mHQFUiekRZHFmIP5iFthJp463axYV80wDJ7S7UO64BViELBCCIe3IeEjLZ1tT1
iJh7V3t1/4rF+C3u+V02wwRb5hp5A9VdVlegUCAwCVzVU7QBkOP+F8Qah9zu21ORkqsAJuvqdi4g
r8J+3kW58zrNizxxbpMJpN42OU/f7fZjIgUGW9RRjt3qfcwncwvA75I/1ZTPQ8LMi4eO9KIwQzEr
KNrauToLoyf5AoMNC0E2LI8TmKPAgop0IpEamQMSjvQ9eY8nArIYAYjRb+qfg7X7xzKvyWtJHjNB
1+H/efQGJwCVgNRFIz72ozff+WXyLS7RkRl7uKsFqXBZ8pCgcjQAYodwc8GPledhWuX7yR49EBBi
e9Jm45vZfzOKTHtBd/4AL45Ez7Q6FOEHGAXj0IkjeyfvsBciu/jQUHi9hY+Ea13I4yRb5ZrONU5F
PpbYh35OT+fjToJfuOs/W6J0B2OznkkRA2Kn+++6FTTNXj4WGe/X4AHpDuy4vRmaRvLcjXV2Kra4
PEhi+7wjpu+1pySHqmGL2/Vqlt/WOQ4xheeDW5sv/jgSo39h1U8WhC8eTfBI4FokgNv/ETNnZtVL
a1pYrhvcE/pPVGvWYCdBicB+cUVvIQHR6TyuW/Fz9aH9NE2eSm9C9LZc0hJFKbvgS9A/Gqw96KNr
AO6/Ptj9vb3QRcTctGFF5APJvZ6Y65J8gr2aRIDGnemmZBb2Q/9pyeH10K5EdkD5yAwcjY8u9FAI
aKv72KI7ZNY74fd5MLfFJTH2aC++FngXCw9C4I5nPXEVupH8tHvjMC1orGfvsn09GYXx5MHhEXqC
j6afsQGAgYISq66dvWKlV/HdaCHwRpYr+uZe/tUyIBtibIRFqYs/ARUgy5dXKGzxzuwtLfTs6cge
OPX9zA+ybgXE5DKeWnWcQa8MxtlZyqMvhk+i4O+6ArVCxlpA+xup1u5j4YocvqqnumUEqqT+RlcB
omiL6qvGQBYiKHqtWgaWGkaxsMGaNQfnCA8fCY26BRY2dU99abxMZA+HedJNlwr0V2i2Sx4sqNmF
vim/2Qn9yi0Tj2vOYNn0/Rez8X+aa1mEJMmSS9Wth7jbgqZAVbuxtTtv0FbAIdZTke7A+OEytDpu
yE8/DAPDUSEaM9wW6z5bcvgLpmYgZ2xK8TfZp57sQCYD2L54EKD9vIckvtMzEN2k9r3VbHiQRnS9
kQ8I8No0Bz0vflpNFYdArREHTJ1H1BmsYLadIUQTA37+uhbQcXnv9cm5NB4JigastCi49bhIkDdF
1W0aDr6AklavWCMTVDkmoEHPUJHaAG7nI6o0+mEuPFBMNhBAC+yl9UaTktJaXN+bbQysGdQpOlWH
tM2/T3X51lp4W4XzaRlBD+2i2E9N2/vnbmu/toXOPQ/Ou5nJN3QtcsJwRm5g6JMQOgxQFIwlyWA+
b31Bbqw/vgjEG/R++r5O6/veLc3AG0cGCzd5EsV31ctX/zIiaB3kJNmM7hlGuJTeAI4brow3mZWd
vGphuK3t/tpBLxqoCctJeSUQ1fBGNdh5IISpA9iW5zB3sq/W3L5Zt/GLmOqfqV2d8336jF+3Cwyj
/K5rfIuVBYwnMatzZUMeks32NR50AL8+a89ST+86sKl36xCfndU5d4z2G6mXWkKWa2y6j/siHhZS
UOJcZwSOZ2QW0/g4gfrDOGKe2vUfujt+8PYkg6B3e96tagv2uvucTbuQKCsevhRksFZDD4TLt7zP
fc/kVD5qg8991eAYRF590ZfiY9/qkbEDol2ZJws+Nl3/4dhpHnrx+tcIyVqAAksSuskX27bncG7v
neVzOjZoSvbOEMRGR1LbOhJCdRlsfBLUfSK5mPhjfUJl7QKyUofhcQg1Fr2EuCHjnlqpPCy0d8O8
M1R40M3Ek/kMy3fYTet62uUA6a5g3+eBmRhaH8SMoDhe4RaFIyGIZ25ikSDrPCXddrNFUBqPluC9
lvp4qkSJoLmcDvl4QIphcZTS+iIKCmjDOM8wSYZaor3bt/ETpLdFtDaTHdY9g61jPxMVQ8RbJzt3
YqZMrQdnbKT9htmgOch6LNxL6j9YAy4MgmH6ISXD/X6Q62gtRaWm+JnB+icGuGKALz9uu/5J9Rzf
ahp6AFkC2halteYeBTrg+LtL/wSlNJRmO7ClXhveLHP8Mcsr0todFJ8efWEVdCQWl84qxsOaxk+m
ZHsfARYHKZD4HLHWI0pEZHnUP7wFOoDMcUl51OMvSH46x3lOjwgC54EAkiM+VA2mUqFhZrkFIbMY
HNuYB24756fRsF945DVc7i7SIeb6q+i2Zrzrl1nmkfc1JtPRXWcf19Vw9sbW+F/snVl3m9q2rX8R
p8EEJvAqUC25tmP7hWbHCXVd8+vvh7zuSeK991rn3Of74hbbiiwhYI45Ru9f31GBv4SVZJUIwAY2
2aU4Hg517WjroUi/pdjiGTEtz3ZnhtZbYJnkg0NHxP+EY/UQNHz5/F5tYBXmfSxXopz9QwieK46N
EfW3eo9An6b/xNBLWxrWBZncDDXXUYdh5jK/NZc2RrkMb3/NdLtl0OuTUIMKWBrvIBL/GhehfCpc
OSEEvBjNksy+NuRkbi7DXseuyWGNNUmwYHN0EOhvSKCV8B92M7PtsTGutCzUtioYg1WYEGhmGFWM
ni3pnG0m8i1qfSSNl0HyZXA8ZuR+1k66+fRMVigv3DaqFSpvtJBzS4DE1K0jQF58nrhMHfb2+6hx
VnZXJ8cwv5qSVl0DGReonLTghFLwVHaII+vUryjam+CEhIHMMaFu9VCXDMg6eXAMsNrSGJHOtUAt
83vf/CHH3L9vZtIeGqf/XhR1fyLKrz/Nt2kor0ogJis9pZnEX3mU4WtpEyGhA1aImMTsU4yNNNY4
YexGJaur9/E7X/6ZWIISR6Y/L9/RtUio+PGUaMwN40X+eJmwXv6VWiszt4Ij5L/yGGOQ3ozCesmV
ufMqTlZ37uSzpcpmQzShfgDVrB+Q4jvIsP/7ezEGRFDk4UfWTuLAMA9t2uc/jcRwJyuhdvT5O0pd
ioOm+BJZXOgcsb5GHmUOs4HRnlGQixMTU+VYwxw7BGZOgibfiSFiO+UEBFuMdl96vZ3CvV6+NMuv
P78dyicd5vBGFq0FsBfFe5G1A54bvH9ioGmjWrI/ZirzQDpfo5fkEQp7H5eOLkxjhZ2cmCXVPGq2
Yx6rLJef//KN2vKMVoH6vvzs8pCu8pmFzAeNFtP68hM0TyZGEiCZVl2ObteoZ003z/4Q9z9KXmeJ
Qf8lqf3cs01VXg2+n7Gj6Xoc4QN+JkU5YaJwrdkY7qO2Ua7azCSaFR5UpQ/psbI67UHBLuEJMrW2
l2/NObzS0SutrYHajHareEijWMNjMEL470FHTRpQzdSxA68FNPBazgBCR4scQFMkzCfGl6yzGGt3
jrlOcwoExuiU5zJ09Y6jHVry4bf+wl+NmN9x4doX+KUBuNaQYMOk5GSx6az+yeVJHYWpalF3uzZr
8q3wMceHP6MEcoKe2w8dQgpMCmxLehrGRsTq9f/y9w0osXCrEJqpX7oFzmSIyWnLbtdY46M5V1e1
RTHJRpB8pQ+KfdE08aqT4QGQ9j8wcxf+1x/ArOWtL4x0YWgOYIEvf5riXzGiOe926cQ+cdkwNp3z
MKYw+OBRu7Oh7lSQkf9fqPg/o1s5wkYk+J+bXziGGIW/5X8irj7/11+9L9v+L5uPy+GO/Aml+tX7
cgxUjDZNJ+FoqmZKQVvqr96Xrv+XCv9XdaQNBMtBT/LfWkXBEzJmYKMphEPf7H/X+0I6+ecpBTWR
9ppuwOFi9G+ZF0bbb5SraKqHjjS3ep+bPcnVhGZv7Xp6qGYYQEsLSgpJpkqYONupxtk0ZotzwS5d
iDBqWM1nEug2k0W6iiOxZmrmtM0rYLGdeVv72aMWp55D5LJXGLYCSqVdvEe2DRdr2dWNOII1RptG
u626gnVc1C+pUWUbQEi9iwCn8roa4239jQDtsEq2Vk2OVpO1dOCeUxnNmzymeMebuI97wnlGk/aD
4lun2RlYfGb2TGXWeAnxI57dEdeSFw5efF5Elb1VqdHtpFE/1FXDIrpoIguV+r5Hf8Y+S2yD3kSu
jgtCy5XuR0uTYd8RzpmG4AWsjpCyUsHenWEmZcDzVmZL76GckP5P2WZaCGHoqkbu/jV8zEPp2MN1
PTU7VSPbc8Szyv5h2MVy/GgosrS6ZD+mBK4RS7bIhdA3ySKcxjshQQ/rgRf0bBYN8gEyrbfcHOTn
ioH7vOukj2uOPVRsG69TYuqfje8/yHZ/3G7/9QQxDO43JmcJ5xygzT9vt/Fk133Rl+W+1J0HtaWb
cvmS2g2Vq8SwEkDCAi7VXauEEqMyQaq9dE4vB/O3q+vf3Pq/YC45Vw3D0VVawdz4kekut8ffzlWh
MCcIsAfuL/vdqMxfkMAb9Q7v9Q3bskfFyX9Exl+t//98BL6A4JY/a+lCswBWmsiEvyK5KVu0uaEE
2uP7O6kVrm1ObB8fbRjX67YVtDqVOPLiYcZqWVfxSmkgqdCCPfA25L4q5qe/Pw7iCzzz8ooMx6Kl
zgVrq+rS0P7tQMSqaIYsb9K9EbLxj3O6A42Dbn4a2u1YsAAqHdtDaaRyDXT+OOTpjEc1wfkxYxKD
eeciE/7Rgy12pZy1rVOk28tTST9Zj7oQRAHE93//ovUvXfbLizYNDdijZrOK2V8+vYArgO5ozIt2
6nkTNdOujdFKtr1iUZJLzVORM3n6UL1IjV11FXAdRj4aVvh85AGIj0pO+VZ3WmXVKcWtzECOR9Vj
6uv0RumL4tfyReK4aRW/t0UZEzjXJAe60UyslOkdXsNVZS4HQkQfozK2G8JvhpUZijthV2xf6X7/
wzteLo3fluvlHUP1WsTgSM4NMId/fkxjguM+S+j05y3kP4UpQY3ccBsMj2RjiJPu2GDdDZQ0wogP
Gv1PF6+Bv0pnSRtjwBlf6iM9tz7bWBKnsFqbm6jT8ZjSixaj89AvPeTYv4I81a9lyU3AKbvSy1P/
zSk1spS7KjmYiaYCeOveqmKcd7WCpIdEzHVFfzAKjLXR+/90x/gC5eVtM0SxLctQLYevX6G8qdZY
U9bp8X5p6xTstznk83Xtp+9A1rpt9TPH6poLTWG/NTW0ss16TU5TE8wbhxQ2b5THtgmkm2k0+P/h
I/l3r43XR4+VkDADrP+fH0ldOfTSaxnvq2mn1okFP6d4Lmwa41UjH6DRAYdSzPVlORC9arKBNlY0
1Uh7QBXhDv0awQSXeSdeGwue3jwla1gCt5yWWJn7ynaLFouLNtc/TUO1V7l4mB1QPfnRts2bKtDq
nSIGdV3EdeYhdrxpYiCz9IjcUiuzQxRHr5Hhy/Pfv23tX29hJvsSTXM0gi4tPBB/vu0kIDw5kCW5
HxK6nZnGN0YzO5TpLQDFGQ93BQ04b7dDqx8dn29mIKjsYcO7ODOyXQ7iafUPL+nLumJg81QNbBcq
pYxJ0sGXl2RECqrs0In2oe9wrarzNZ1ZY1tn+Z5oRgNSs02nGto2vg3Ta62ascSguE2m/dMrWS7D
3y7TyysxGSMyhLZUTLVfV7islUqtcJm2EYMI46MJR1rp2K02UTwMLlykFYHLwWEGTxkws0DpU7L5
KBEWD7Ad9NZ6TG32IWE3yw22lHWBA/fvj5b+ddOzHC3cLkw9Wfm4myxH87c7fifTppbFyK2kMa/Y
izrM/RPPcIonRdjNKxPzOVCzowVXcFeG79Yyk8IOqF6ZUXZFQfmBWY20zBJbuBPfjzRAVJrBfWxn
N4IWHonA9GILx8jX9pz1wKCUx64LK7eYRAM+kmoPxY2nWOU/Hv0vy8Jy9DXHZk1f5sPyX4av/cRU
qDLbiAySCdRg29J566djZC87zgY1st6OXEboPluIFpiHoI356LsQnRTKSliIA/KdlcTKP1wz5pdq
Y3lhwjI44Ow1qcXtLydoH8i+AEsd7YfY2VrtFDN5K2LW+unBVAHpjDGxuVEy39kMVZcDGK5oL9Mp
r+l7dBlFaMDCRs6OR1SYskf/6xWMbfdsH7XdnDabOdcW0TCg+j6rNniuA+8S4ciUYwfYpXvQR5XU
wjlW3nBa7E29b9x0aj/GxFhU1FrnAs04DRgXibjKbjvM8JupgMjWFoniVgIchFMM9Sm02w+/xxqe
dN1VzkDsOu/5HAmQrMyyfWMCfB7FgUNNtzFMdw7ajI5h9FZJ5niZM9GaXXSsPi/k9u9Pa+vf3ARM
TmasUuyQcGt9uR1TrvoDEAZlZ1B+7AaaKinZdRCpeOMpoMYbPetv/WVAaPt9vqkqO93MWVVupIYT
WgvEtqlpCztkHzNh0j2TuSMAGdWbGJvt6yL/UehGtZHkbPup0+y4nm03cIAWMAsyVoMzRHu7NQLX
T3yH1mp5zSTbeCn9B8v3GnZOJ3yu6aaenWckuRIIqACBkPv+fur14jAv8q0Q/lGKlZzaabk/jEdI
VG7ZDT+Hhr6uOaB+DgwUtxJbGjMxg/1TU78xzrqeCY52a5v9gg6pLmgcSNgJ4TyRErZu4NfhTq/a
nWYDCSil0ntD6ryagUJ0PcxTXnG7qmqQMEoRMzwd6bSazufW/z/Xvl/WSy4CG0S3vqQeUavinvvz
vqM6OTl8KUcJvyVsUZIfEui7u3LsHAQJ0zZGkFcM2EEqm+Yh/swH1N/Im+3iNkTcAYVenBOlSF09
YaKeN027/vtT6HJ3/vPubaus49QbEO65gX8psiIFH6CvNNFnLVwN/X3mB2DdVNZ2APSrgctsBSdk
M5CBuIHdlzKXLV6niDKZDBXShLC1GrM1rayZDdg/vDr6BV/WFnpE+ADZOphoVr52bCYG6I0xxpxl
tTCQWEHDJHjvNY2tZOOj0HBJNZ2OzPgIxs0i3TXjHdpqsfpc9MIq8P7+BemfO/ovB0zXVQukCVsp
XtqXA5bWpSJ6gEm7UV+SRPUmucvGxZBs7/M+V5751aZFJXaCIx1us/KHk4ryTS9etHhQV4Wu1987
eylVw2w3AMY5GsUPypnu6FsDbTfir7Gr6TdoxMf1EFb4d5apW9pzVfQaqSF9+hR0eEb6sF33SCFu
aosJGTSocs9HeY7H5qMoi/gs44JUpxaApyi4zoMexA9HchOSXujODil/eHLf6zgMT6NZCaY2NbTW
mCrYdGhtx9ZNR4VxCB1eZ197U2PY31XYIfjGUWIcDJ0RYkXgXZfyVLFDJLRpgOmJVSJT5Gzvi5DF
n0ALXEd+Fh3K2B9cUtGZRPfNTz5u8pPiXt+Iyf7A7gx0LK15U2gxWhvgYh7O/Y4ZF0wQ2zwWQaR5
VmjED8J+4WCHZAIOd75q+BtrACsWtElC1kwnWORs7STLFu91GgzAqtINvCBj7+S1FwH0FJ4tSCll
QX3FqTzf6oDwDYuWhDlP8GiG0ATKR+cimOJoqxXpi6Up4zGCE7IaFrYN2ybkgr3xkuWGSa0HjNmx
MD8p8jyP9njMCENeVay+AO4kKxaUOtDAPvnhtS+fZ0G0otjWYT/t20z8nOZE3HVp/GbN00AfaFK2
dmNMK0jYrCHS3sqB8J9nboJXmaY4Zy02983Q+lfpjJC/zfvZjceBT9LuN8KJBeGTcCvqEFlFaTkD
g++xcg0mtjcMlSpYOrAV6Y1u2d2IbSu4qumGKvvZiAHtwPkGkGQ9BZoqvanMr5phVDaR1GF+o0qE
fCJfbAJKmfrnxQWY4snB/h4aabkBc52c6AFlFL1EwmfxWD+wbYavR2ot/5PQAY3k3o0PV9IN86Ld
y3r4GKy+2waKZFZiljUV9BR4DWQOmhdnpvGBF1nNUR8TaIHT8GjMCyxsuaYlI5G+0tpVw2Zq3QvL
9NJSHg0H0HE0NLjXG2srjPqM+ig8JxKvAm4iiB254mkkXbiBKdkXlxkTILRbQu8XyPFIndqNzIyL
TvHiMWIo7WcBmKbqZu6WPyGtk5UW6q1aacewZ9vYivVn0U1i4yZ2Ovh2Gox3fNIWfXxtyxZH7Aug
Xp5fMwlVZjpvtUmNaHViXVv6COglsTf0XL75Wm6tm8ZPlkjt6CZNW/wFDcuXbj8VfRXd1oxrAI0C
s/ELtT872qQ9AeacVqF4FApZvKIRtAIbJGW4VXxPCUOxGvtAbArZbBM/8E+dQohvacsNClH2teN9
n0+SQNRTGWf+jin8zHzZuAalGiB2+N6rAwZYwze9MXGCs7W8aEZv17CI7IUugHjZ0ijB2CVvEh3d
cx8GleeEBtCtcYs3NbgS03fir72pqrQzoUvKyoiLDLcroCglzs2TmhcZm0Et2EZz/2BkYhcWcXzq
R91YqwpLuaOGuxZlYJpL9dRr49mXQ7sWgMZvlbHztOWNF3U2bLXertdG3I1Pdtkmaz+eHxNNnKgf
IeRmeX1tC15cEkT+N4CzT8qsOogJHe082ySzhSoGVzww22yY9acF5ARuJOyPvc4ul9UwIj7Z5bLa
lI2Zn6QO9NiKCLph8Cg9XY/z4ySIz0UVob5U5ACs4kTeNM5sbNm6c5xs+hOa0eyiRDZrTRODq432
92LQey8nxY2DgVSAps9djej3Xiro6OopFkfNjF/LtA22VGotpeTVxJSVQoOtfzU/GzW3ngqzQZpq
tCb8H1lP14Bd44coqgbDqd7t9UbpryOE6G6aObc9U1zOPmZTbLPZ4eTBDtq45uWTUXFZ7kwrfMiG
sb5Wi6L1jEjP2Y/r5XYJGfWv+SjTPUa0dwuJNw1KrdynHfehHtsjikb1WaOQycy2YTgZhecsT49p
JLZzSgZtyDVYoF/ydMccudc3vVvHTQN3dOzcqNvq9fC2xH62g5qfk7gUHpTXalMajO0TJKN0xq8u
zzo26JfUyPbXyTggZLT1cGNor8ZYc68amFWiEMT7VePDyNXyPDdir+vY6FpdLNDJDNesc7jkGan9
2KxwfeWbMjzOcVzfVpONNaLRD6STadu26+/rTMYbsn5gkDu13ExaPHpzIe8IOdGuQ9rhCAA7CJtG
egDzPCMTq8lWcArSggN0AYo6rJUhpfyWDrAOmR6hFbidSdMVyyoWm7yazkNRP6ZQyn0YbM9p99Zm
NG/YsSwikORqDPMOlQ4fcARNcshMZu91Wm+4XwxQEOOIqjK+LmrzlEsZn7AM1pRrg0CqavA0CCZd
pB+IvAr9PvxJGakdFWda4wys97FSrHGu2aemJ19Zt3ZGVfiYhBloh+J5dixtmYETXxMeoINXa4jf
xH85rNGlU7RsI7t25+TJsbQfnJDdgzNhqlAaqHcRy62qIgKIY5vQina01n2JZEfPuvqoMkGWDPnX
fii0VT6V+k5rlAAalaVtnNl+TEbnw1pymh0jPMwZTa4uLjsXYhTkZH86zgM5AQomTBUkFrtwU7KP
6VymsuM1pH9n66BGyfqfTQucL5mVO3J+QhD4zFCg+1UeiV1uSbD5oW5MTMMjGl4rnvd4Y4utxQwH
iUwXooAqkpWmDuXeiesnOxpeB+XbmBHys4okLeLJJd/WvE+WgQf38T1XwSI+pTI0a/+xxOWpQaSz
rF2j81gRGGhzM1Cr0X3U0WbkkkNOyi0ZinO2jHXmrT6UW5m0b2oErYCVeJwwg9P/XrHzo+1E/jHE
lc1k55IuNAOSRj4FA2GvVQP6S5v9W6sisCTDtoGRUXH9EVPINAYkKpYIgQC019ROmxrZZ2yY95TU
nkD4euqgAQZRZm+mfu5ow6Tv09rPu/eSlBNAivTFG/0lsEr27H6KyDdB5symDbzjc4e+bdWzDOwH
oLGrHhA0JXGeug1KI1fxKdtEcqxVkj+y2dom0QxBbcZwWE85qZEJqRFMBWDGCRUZlLZWR6h1vQrm
9tuA1JL1NIm8MmVpjgLxMMzPomuzdRLA1DN0Qty0BCYfKocWTeT0gUlrpH0rP0BRP8VDTRwKcrK1
r8Qbxaac8Lt2MyUFtFT1JQr1TZU0wzqtm20cmdzf/bRcDSFpT2I8qc6oQDtWng2c2ZGc3tjbMyWu
AFs3bLdT7HS5gL+bJKnX5QLoO8DukA0cZQVQa8r2vlcKLwjLd03qaDqyBj0kkkuoCOc+p2UXy22s
G63bVGG2rmMHtqE81gWDuzkAijwq15B4nbm0XIXcAcvKIF1bqDBhuJqQ6vwbIkFXbd/GSDZTsI+z
hpqPzj8atvBaB6RMQg2CwNXIxqkLrVO6NIOcUrxBvT9Xk5K6bVIQp5F+F/l0dMi2klAjc0QinPQ5
lUKXXLUY01muaxVN9jtg3jtpZfelrHeyLx9b+g1kRdDkwBLckh57VScIPHJ0Tk7AjY8gj2rlp1wu
QxV/Twgmz4DozXP3iFAuWtFL1DwgsWxNFGcvE7zHr02R5beZ7exCbgWeTApufUs3UAWnua3L8L6s
gRdNvlmfGQFySVSj4k1z/UpxxJLdm4knQ+dRRipLp5ZvL87sCyn8Am4gPhVkXZZTqizWnssvLg+5
fPv55eJ2tRafbH/55+D369Y23y6Pkxc36+WBzsWve3nM5fupUqPlLnS8fPf5wEWEsHFG9fT57W9/
annqISEFchExwglUeu45Q7wtq4yPYnEC/3pm0ZZiXv/+tFMjPBrxaJWXt/HrkZ//8/OP/fYsgSPu
4RSkCId6DO+Xl6GaeO3iICY5Znktlyf68vouP/vtaX495suB+3poPp9nedqgyx+dhmbUhMjdZLtu
tGq2N5umv2YqvOtj1AGDNb45UJepVbvtqASGW9pogJXa6ogjo7M/qwW4Wu5oF+gmqtl+uCEWbSvi
bHjOQrCQSfTWJzkkZdqgTWmqbtaCO8GgXbfh09COklO9s9dqSyhFhLBsrY39tyDMnbNF5HylDv6+
acOcpQ3SepRVGdb6sllpen+jzklNaaVk+9oPD41d5qeC2TsSrZO0s+xGd/ajtJN1rrMFYwMSru3Q
J9JRqD+b0AnuYvUdTwh74CSyd3kNIc53jHFj7+ec+lwZ5zcg1LfJGK6DoXc1FYG4jAq3otvn6TZ3
U6ip59SMh32qFWgZB/UY1/ptPS1zCL9oXHs8teh4S7zEJJTMlktuFlspu+220qq3oSEfiFrWz+qE
sskEIdsYfbi1lZtOdGRchrmX67AEhtJiQK7vAlMh9GVds2Nzg8LAU6tYFtMuDhpRNkw3u4lKNSUh
9z6i1e3Vs/XdBqDptrrj6k3YgrHYS04VZJ4fKTWb0DkabUhUrFlW69hCNQvd7oxwQnctoUTbMe/q
M40J6p4eZGqmXGVj5Vwr9h5h+pm+xpuq9dtC7Qi9QYicNeyDwgH0uNU+xrpvn0In20Q1R093ppdS
c24AW7VbVIp0cjNl0w94aCgVcSt3cUSPNrktdfBr5CBZu9GfboyUGypq3mMokIPL+mogH2+f+wNz
LP2b6JWFcUYhUoFv4NXSTtfj5oSCLru2AVEG1ZVFwOXJmHTs0pz1WHLsautnxoiCk3SaeYr5vyDi
uYFuonL0XX1SH+Gnkk4wK9FuzopNmFdMciQAwCSdVhq9B18bAD3XpTvLqd7bHS2PkEnm5OSeRfDC
KutYA0E99itbVaDKLfWiVGQPKVUjdEwUvmcihd6VWvSRjADkM5jxPqlI23EayPVspX0V6okLGpq9
ebxELUFRgGRX3vDWmnPGNCFnrnylxFiyI+tHkyJwUXzciERzIek0zW6HpnmdDuuc/F7ydDuOTFXt
tWg8gpNAZIcu+d4aPwy1Uff8p3DVjmASsq5YT4V87ftqONbWezzf1/Oc7qoZk2OkN+fJxhAV1es5
ANBtiPnNNKgkEQpep7n/kATGB1MkoyZNNrSmfWIqB0JEeJFZ6u96y1bc0MCMXgbouR3fJGd3waaw
2D2PXc6pr0c2NbP06RpV13pMqgidI5wYSXKCZ70O6wVlaFosxAh1V1NVH4VRaGvIx7ZK6yzX1nqG
iKEmOnZDksI3BGuZOy6JiozpHpomuV3GA1M3jKzaMtroUfOQIEQ1zXdVB61Nl+emntG1hFkQupae
Y3+aMJWq6tiukZNe12kzYbsAwm6ryIirynzNO4ubhhFgSTOha1oRmhGxxDHrZfusJeGxtbRx2+nz
hxrjnsmmewwZ2+hn5wdkYI7y0HdOs5aWhgx7HNxhTKkhYuNJAwzlU+dvcS5k606xpg2KwQ5i97Tz
dcEJiBQlTAnF0Gnws00OV9UEuyMXKRGp79QYYxtExyI1DrNMFTdqHfC87F8CQYBDjleCG8ZTapK0
kERPjoqBROCdb0j/26KTPBfWuCWM+SAMhy6qAS1pih6UCCQQM8XAsyris2wFN0H9YUbDWhawSZEp
zV4eiwKXjm6tuwxQP20LXGs/M8W+tVuVE803RhdY9jq6a7Kq2qQVosJiSm+zJDtPplDXDAt0S/to
dawmTduesqD65kxg1+IANUA3ZA8lkHBA8bHtKQM9cMdv5Xqcyw0a/XRjFURIZ2iZa4NmAvJ9qfFn
kqkpblCsBWdFvYrU+KksG6YT+vDmI5tYiRTU5tRNjK7n4ClOjB+imnziw6hv51ke4pyFv0mFdae3
4caCCj0OpIeQvn5quALCWnlvYu4Pg/Ws1DkbFmxQ576Flm+aT5YGprV6nVS1IsbJx9aRTfugUW7U
Kqq2tqbiWUJRShlewXhldhb6dbdVcvspDMboWKnZi6TQq1pVAKOxKOF92mXDKB8IONlpvi5XuM6p
MytUL4QLFmRtI/kf2M9mzEmLeIRniuUrbVM29P5baIRY9XRY4F1aELVkvkLVjzdOmzD6gAUQ+s+9
1pKI7AjE1zy209E4A053I58cxDKGXrmgde2IMxOMz7S2Rb64SfRylwmCO9hv2NGkboauyTcQJ1ty
MtzZDwuPMr9CN79KkLWeBn8eVtpQgMyv2jsh6WlURvrQdBtFoifWuXuyVY06Wuz1Po0J56sXz1nU
NOLQFu1D6bCvt7sEPTEBlWtd9uo2Mqj4WaoO6uICjCOSfpQ6ipASWZ6i9ikBcsFP35r3CFWsLaUI
t+WByfbc1GwiWqNzVbqJmGoE80c/g9HNwqnCnSfgbVcE/R7zHPll2Yobp0SxTrQuQjwziR59Gplg
wohwENF4A0T3Ic+Jbmp0QrELlW4et+9hcXJUgGutQD8oDeyifomCkk67NjOD4Nc+9PrlIlUdnwBC
Qin8ONsyb8UxRZiPYQe7JA4zDmycu51GMLVNHCOe0QDCtkkHhGZFzRhmlTOmO1XBjzxKDQ9Iv72O
RRmt6QndxVjRt51WTp413s+Fnn/QF0+rUHWRWQDPYED7LUiCb50BHSmOG4ojrToqI2P0vNz7MykM
VZ1uTd+Zr9OWuw5E2yMX0YdZBDZzEcTvU64uymxxpQxZuPYDKNFjL54DDfPSIZgzA2oHT2c15WvW
jONaFOVCz46vKkvu4V8AdmWAuWksohgl2Wl2vGuxexzA+hTSI4jCwuEQn6cwc3aTOt2N2GSTBJ4G
uQwS3xTbmZBF4lVEg7/K1lE5cXi0rlwVCiOh1iGYRu9KNy2Np8oZ7qaieapCxtlVKL915Sg2ynzd
GT4mMtGeVay/xG20ZyR8RxUfnNLg+6kHsOpteC25/IHTy6vY7Bfe2pJ+uPQ7m+ab32GXLEglMUYD
DPPI0lgtiCYEQuRtjPPabBCtEb7TH/BHFGP7wJwAH5PiZB59/7tZu2lr0FWGhuKpah0i7ibf62Ne
Tldau5lITPSBxrofQXhbzryU4tWVr5bh2cyGu07r6X0W9CNtjRb/9dg69xca4MXjQeuWpnQekRMV
l3RTPn/Y9YzXa8RBwioYLKXjsMoUpWSJLfXHQDCj6gJFWaEDF0xkBrL45oLwI6OA+OWwmd9JcqMA
n6gLEkU9WAHWQSOkdFrAzJcv0p8LL7RIMLl4X6zFANOA+bJmVd8RQZvj41uCNXR/VeaWOAypQrGI
Z8drsUIcB/nYRiFzAiWdX1DnrhO9s3ZagrG2HGsUaHpx+pV99AunxnIF0omGkHv5GYB1c6ziQ7Ig
Ty4stWj5F2xnhqjaELTbQjP3xgL/uNDT4EfzDn99r3eZ5U0B8AgQMnp3NLvYx4Da6nR+/i9hK4/Y
P6w+k7Ww/XwTSeqvaQlNcenvL3/zE932689HdN+azHd2F9MJLes4Wzn5TBzurNxfqH7NC4Pm+hBe
7CnLl3FE8TYKBWWBvhjv8EbYeHowKsrcdCUBUnjN1XKdLrRAOw9BJRt0I+p+wqQYmjhnotzNq5hg
8IiTMVd7QJE5ZQVnAHghdfmSNFl6mK8uODgiykDhzQ6dl9KP9o5vTVvaQbvPXy77dz5IBoXj+2zr
JTOwBdpWtTrMnDbjnTDsvh2X/eflS8xS4Y20rVYXENwlHS0Do43a9yqWUIzaEtgzVZy2guD/F2Yt
wZe1QNSgZ9fx7F1MNBG489Wg2OIlMecWnlKyQ8ttHqwkeAM9pODB5fxt22zTYUs6XL7Qz/a0zqJU
HqAiTim+g7gAn3L55eVf6fJtbZdMUlonRI3N0DNUJhbxpbdm9eNTk5aMcjC9aUsHR4TE/XWPhdTh
6s3tC2vcC3fA7/C7EEAhoulBUzHtRy6Q4PTp1Z9BwY/nfrhN7WPiq09GajDN9Hu6vOrTzL4W7424
EaP+TRPaEyC2xm19jLyZvPOjfjMtXhZFdHtq4h9FQN38Gpjdc5UxDsUSFTJGyK8tZbhFgfnU9Pj8
feVxlFQgFkEwPVb1WataT6neLcN4Q3x5O9a4GJ2SQCI0S4S05keFJr9rL1Y6IfTsqLdLBKa+JBA1
jPoySkbuSiCQrOmEQZhN3fKjX18a+lEMHUjTykGNXn6eWlW1VWL27Mvvvjw0SpeT7/KUl1+rHW6l
ejS+fXlc7yygwssPL4+bG7I81co4FwnJgMhxcXJO+KAZNfysTAgSKWqXyomeFzOmV9NtyspJebSo
AFbYqUm2rMl5VY5Z7NvHulOQnabqmYQW6TIXvIWBce1DhUNkIVZNpbcE0f8f9s5sN3Ily7L/0u8s
cDBOQHcD7U6f5O6SQlJoeiEkhYKkcR6MRvLre1G3EqjqQv1BP2QAmRk3rsKdNDvD3mvzhZSaXJUx
fhDOuglzjX2Sh/SwJqebw//VB6w2xgw39TQ0/iOvnGX+VWM93OGByqpJ79y6u1ocHhfPvxE6K6Ig
JyYgHOWDU0J3aGeKm6rOJUhCiQGXFA435bXq1tkdeXzsMZrhs0XmeaiRfLZ2Cce8to9G3T7R9vvU
dO3BdQXH3WDubTTKEYHoy85T1qMl2+kIVJeiGy4I3EJAUVzXB8e7dbrwSGxqfz8txaEFdXED+OHU
4YSMXByhBxlMx5SWhVIRxXWKyPzAJJJef7D++v4EVVjMUZ+zSZKOfIV4y4gGbjPZOjjFX0yLfC2y
CD6srBj2ODe/+iK4+l7/a2iLe29I/gi3Ms9makRJcmm4yn/r3D6Yee+eJIEskLPI6OoPgxuMJ9rZ
32UHf3+pWdRZ5fwHhsBzazvJvl0XAX3t3/J2ABpJ0RtYybApnWAfDOmn7PUrpz1/xfokHJteIk2f
RDjd+y4iJ/b9SwEJtMx5zwYM12NNdkrqL+qA5Ovb+EOfpS8y8J4sL9E7RKh+hHfiCcfJcOMCrt8a
A/g4L/H/NjXJ3/1yjase2Vrn3LDHLEMDXXAX7918eRRrloRrWwerfHE88UWqb8Kry+6Dvdq8W7XQ
A9vYyefnceJs1VI12VaxRFJj3Byyrrxn1EuVS3NOjrY27KPq1aWalnrvGkQhGRihhZndG4717sMr
0cl4LxEDuAUNJelKxEXFSYdorGV0TcCwYe4MsXaauzb3znPj3S3ODxuh39uuok+2p6fEYgkMBOEP
GdQ20wXjTOAxwiR1ncrpTRDTgRdZ3+e1/6vzmFUM7oOpx5e0GF+rNL367nSUzOxd2YTgCsv3wEd/
tozNxjF4LYSuL3VVffDtEzIpkl9ekX5RaxHqU6Une84vHPQme6U/Xl9flKe/J0t8K1byHNAfU4Gg
rXc1uxN1v1Rlt7VIQNliD7j45fwJW+Fvg9C8QUgQdgDUpsG6d/o/aGA+R8t7t58G1UvGOxyUS1t/
zSZuzCn9nshLY5/k6m0ySULDnLd8WUcBNjuLfnyeQ3uiJ5KIBYKEV3RgQuH4GwTubzyX8KVJmeUx
dQjSMZ+HwEsjiU6YOby5b9c/B70IvF0rAYgz5WeH3DiLsBu2qmvgtkEiNJ78DVqdVQYIphc4TWhW
pLt3+AVIqr44vsOSnh88780mMoV+ku3QEAlWsepvz6ki87EwK1b/L1mQ58RUEGJglQz7xjg8d8Q3
5h18bMO9I2GuPVgV0fEGcTATGnKr0mGkrenWGT2mYCvcXeWHsWsv3sRig+b6Lk1sbvW7ZrUNifZ3
x5DXS9zLMDO78tczy8Z+n8TpySRGxmMnxWhNfGkiQpGAtNEMzSGyE0Xta6qnoJcPuteblskruRsb
qWo2IAajX5w8nFY8gNKigOUvdjS64MhbuuqET1L3v5RjfMRh8MAnPFOJcLeP9zM40LlsdsbsRSqN
bww13Kk8vqkTOBI2ky9t76CfPDNgcnzzL+LnSoVsCPz8oa7nR2KPXxpNZFdoFXDNyktXsAAx+HpG
F/2jxQDLyr4QhuSF88vJsaj4Q/iJm6DfZoDit6l29n1moqhxgQtVWX+onBqVa4+U5CNBS0cwVfy+
aHPcgWEtC97K1LgnFXiTmwuCmhVd4nwymiBHHJ+SiJuvYZheBHMdCT+ULuObpDNo5SBaDtJ3D8bQ
P6eZ95utBUM0xQQ5K/T3UAN3Ga3gl5klB9W+xSYZVXRZt2ZpXKW1fAVZ+DwlrELZFCKI28UDqddT
XD0bHbdtHTZfSSoZBTYxF0/X7scgtvY9g/3tjNtZiP6VZZLYahk0R6wK2LzGEV2bbVI9TPPJtsc/
8UD/kquF5EmTXOq0NCNkMwzLq78mY1Eu1/FX0sW8lKgJZpKEaJOflv7LyLAdKbi6G3sYztYY8xAh
6N8X5WPZWRjHWkRt0IAVVgZK4HL8mBM/u2Zh95LA0994vRneJUxTN+ySPy2WAkfcT9mOCOfylHKW
CINFBMKEMjJwukWLwecpcbqueKriuNjOBbpwH5nAF6MxNW/DVUZvNvFNEri3weSJx3Z+xKmNUq9G
XmGhxnPjQbKngANdmuh+1vGS8r2vmKLm3C4EIhLIbOxUTJwWXK6jQyO2I5Uy3RROYhFWjXy99ugv
TdO0WD/3f3NLH4sQ2VNGyCT6IhuIMVrGzdIhrapUOdxkQyDAOzft1rXCpzgomscBj/+2EP14oNzM
CAxXDKAHwi8rd/7Vss+7hGLwL17W2nu8JUSQtG59scqQzGrLvoZ28ZmM/nKJ8VGcJnZiOvTbi1p/
CWrQelA72MiMvndjr76TeSrO9cSI3GyW6pw5NIh5vk6WUEvedIUK96sNcy5K68j87M6TqOd+fgnU
QjFbRmXrhofc9eebrHfQBDHWTzxgLjPhMVeLDDHkCD3zMa6S259frBnlnhGiNCcUPWBx721CvboS
EX1urCG8xEWMVsSbcBbKMj2OqH7tthaXictw28Sq24h6mreT6s1HatXx0T81qbk8Bi6AkcJ07bOn
asJbBrZfI0yep8Gayj2uCKpEKe1DIHnkksE1fjn170TV/v3Pf/ESa95b6w6/BpwBxUYLXgMkBcJG
0Z33/XKbLinMIY9qpiFqEmgOH48HJ+wCFOq7F0N2gL/pXYoFZ5XVZYAr+n7rtf0CJwrxjx874DYm
ZHMqNnZeji2iYBK8Fb4Wu0Xbw8G2afcGuXgbPXaC0pLQgrYc+NNGFsPwEHf9bDJzGcLbKThop5kf
+VMiWw7HmUv9LpetFYnRqpHhEVzsaY8/8xBnmXVJZq643s4RM9pwyfMcahJ7ElqGdDlBezSPRMid
jBCLUUo5UUhLntU0cmHBzw/bh2Eh2iDPrH26+iwx0bHEWIzr1LmKZHRqd0+hvEMeM0S8ZiSnDfHR
mKBvuUELbyXZDS03U4ZRnGCvZO/xkR0aj0G80TBX7PuBKNcR9QXiAUyUcE8zBJW901MrEoJTiPt6
lCeLwR8VlNHjXnomfYhTbjX0qoZgHTPpt3qh89OOwp/HBboTgdwBGp9P2A+uCZnq11ROxWEZurtm
EZelL6v95IMyGI0/odACLSkh5Mkqb6lJtO1LPgj0OrSucX4uCOpkMR2TSTZxwizqU8zz7TJWj3U1
5uw8AcjUfRJEKTWcU3NtVphaMt/YuV2S7YJyTkC5ib95rLvjwDQPidN068v4vP5ncbl9pa+3cRu2
LykiMdaaaQcuIYjtp2bO5rtAG3SfnP9OE2xIWXwzivqhBgQzWUmMkCVH4TVD88woUwS7syjLOKpF
LewIAdTWmAlWFoMSACeSz0L2CGod2ATZXC9XmX0VlRueaPYZoHo90dXd3ByIr7cxP2Iphi96zauW
jrjDkp2EDMG6/IbBK2lhjhzWWbPFCWqyI/NecMnI+yHRr21M+ZEqdawSGrZFy0soyUoaS0GknFot
0+GE4VhvPGuoj0nuJFQzQ3p0JjprWZrYIctkb7c6vnE8GGUjqZQPjgXfXvyJ8zClBkdxTVYSM02Z
3it3NE4xO+khIbOJnT4+pdQ6/5Dq6oAsvLwYy13JjHB9xs2dchgNk7ncnucBflfFhTFPwSlVTXcy
MV9JMil33gi6xCruYfB6xyrsSZUitPlSuQQz5JN/x33425yaN14h85QaaD3JhwxPvgUHvmaSZ9v1
s80W6uCp4bOSkjg3N3tAVby6TabLLMXVU1lAF0x90Vf6ucu7zeJpVCfsPCaP4ayXNPxZw7j1JBuS
ZXlvx04xVnQvvYl9QDR0VLbi/WaLHGOllDc8XxmzvObe7Zbt1CrMP36D+7wSJ7UgpUl+VQ3Bl75y
z0FjbF1Ey2wl3JcCRYTjjgEOkxFDdyU+rcUy9hV8NhYqQ7HLiBKNw+Hzxxr/84mV1TDu8uyOgJ0+
7rGFLr8bkjPXWMQm8M89H20EMq6PakGJWFgw/XIqKxTmuD8zn314x5AiEPLSh+DxFOizHw/wj9nP
1AMkEh7wLUQ6tfFddzm6KPpvG/Hw87sIt0OhGeJpBVOA2LuiBhlTeElQAUKCQ+OMZhohgh0cfO2F
B2wYVAUyuCXcoiarU2xaUUnSbdibtB7CkTywttBx5msdgndyOc3Sgaj11ZppJsZnMpdP9PrszJb0
yO7lnFs5xSZumjr/hBdFRrDHMBji0C4H5lUJRKxIWtJ/vPbWKPZas8CtSiRMMW9Ak6GugjtXHdId
pwOQqRUlgAEckyYyPUOQwVu8O43G5o1sdFfPpEHHLDiJHmc76L8VDOO2dJhPUvBHFg5h0kkbnwqH
Txxd1E2J0WrT44BVHppZ0vlEC6oxzrEaMzM5ima8V5CWNkXPP57GbL/jrtn1YUzw5/o7fVi7/xyp
uUsyYyLiNznGT8kA6IS0RQBaBt2umouISLu/zggZsWwJohwXNjQ5BuoOawg6q+2CxMho7T+cp6uF
Lb+3GmZxtq6cDYnZiLJa8thTpBDarqNMjpfMdT58wu6pqrvbOqWiNhtsujbnfMr+GDkj74J7Z2jB
l2S7Dy0PycxPBQIPFgme8kbOb4OiF/Matj5GxpctGnOXzpLCyEBl1vfR+smwjJQbvndWEhPMwgmF
BzTjg4+40AG+D7Y7/fy5T5bWPxVJdZrl/Wi7X2lD6/CDQf0Z3wEBpyFMPydqyakaX9OF786qDQOn
ZoUdGhFKxtd3a8s7YTnVwWum8ixDaR07DAS9GqZ9mdLkkuZFm1poAz7SAILSEsfWNG+X3uuvXauG
a83OvWRnevLzajqtNbBX6Pa+cDg0s1m8qUSL+5Ey0pzsDsNfsTMce7zPh3XDs0Ts2qpI60keK+W9
9UlXnH9+MUb1nqYk7s5GA0Snzi5Gosx4y2RujCyakHO1+C+pNpDPurN9nUk5OcYLTnDO0QeW7WTD
2OZD4w7enrPEPUPeOSNGoR6Cgt7Q4h/boH0PSXbYtr31K13pg8Ns7LTHJbk+VOaKdUiVeDV8loly
WD8/xms3RBg7vohvFsEQlL/lZQpPLHvCw9rzz9NANPlIOzkER6IAAWT57FjRIrC4a82o0GZ3mnMc
Tz+yW0uRlGvZ0BEU3x6FwbgJKRP02qnZnZ3sQDniXGT1x4uYnGoze5UjStDcx81A/fiLtNBbf0qw
lJGGhrunL33Upl3Gs6SN25pKBokDRVPh5Y9icCtkON847ILIcxBgW3TrGx/tED9bM0N0bHcwk56H
JuhogyiXEtQ9Vd8+d1TG23biDPo5iBiv1MAVnJAECq5j0KcuL/vnssL2QuXT+2fZ3dDy9vvsJdjd
U9y2m3bKaG6d6lT6bP2ZrI07v7wrTZAlOp7bowklgkoRvYgtUHRkM/VeyGms+vHFMjBcx5RlAi4M
pT4r46HZDkV3g+sFte0I/vXnc/K8V0OjTRMWnnkbx9DPD9ws07JJqLZMnfxeKAQjSlfuehgoFvEB
GUv0fcojgDDF+p7ndIp4JyOjBjM5KsQSgY4pWicGmbjqmCjwrmamiz2xkswMOLBsctw5NLBLD6Oi
6mHpAD9KBf6pzlnjEe160/np52r+H/ris6x4mhDSIva2jMieV9t5MD4m1vA881jhUYKk8u+PoNmx
9JZ4vhOhniwAlJxY+cz5WO27qr3Nw5n7Ea6vlb7iou+jSmNEgwpBWcJvgth1mEsAqnbchVtma98m
BnamZUEES5KzFzIXpKTe01dG1/PWBwezzVB+uuS3kDxMBf7DIAywuljlA338rZFgEPQtBHPreTX2
+xFRBJp9zud+puHLQRaKjpIPgwijSlt+hv18/RmpYyNxNiVdPDKJmhGcnCNDeMTprkfuyq6Jm5Vy
kZf3ja+uGYfMxig/B0u12Ij52zRmuVsqwa5/OZZxn0Yu4/ONsX6P/5yJSt/Ag9T7UMtP2PfptnUw
yxRWlNmjcy4kAgpXh9ti4m0P5jt6kvS2ZQtF+q+aXwCytbhFasKo/GR+KfEcmhqAY+2o74yBzrGd
XPM+qM3vaXpMwtp+Z1CB4rlalksmPHl0naXbJpjVI4MBVW2axU3d1qfMtdXVmcZTOdL8hZawryM1
Tlks6KzrGbq8F/KexBBSKuSbaPt5nBuQB5vWL/gDdUE4dd+y360+3coC4LHibNcnpLPU1xDOv227
uq4cXl2DA4l/CMzcu2YnTsy+aXKUxVqPObNenx7XbDmkqBLN9ST44e/GHCpOYTi8UrxxIgneFzXf
+Ct71RP5y3oe8p6gOvB3pP5+pn78VOftr2oRr8Oc/ikK75hqqOB42dSGqcYW0czIV+o/tpTXjmZC
6GTrZL+g3BXrS9RO/Iv6msHe4q5WyLK5S0jOw+rL491QduC7HUgPZvhmciKHRZdFhX/8ubBjelvT
PmOak5skcYtIsvBQ8jye7S74bECA5SLEHWifUivDnjU0X3FPmpLFw2Uq92kK2JMLUijjqAoBilYt
R/SMmWWpuHyDkUdbsEjh8pOfHmbqTbKEx/XdtWW/AN3EqWMET9PAcdcBnt0YxnCrTGpFtZYTxL3u
RYtbOajv4oaXwaxwS/eMut1E3Nbo8Mio4fd1Iy5t6c13bWA8qlEYrOOxv1FFNEt4a6/eYMKUUED6
2DeHkEMuxWs1+bdtzuP/A6L6eV0SGW4wSFwNtNPMFvl+E0wISkGcdpuVDY04HsPGs7f+z7wPwJQ7
J8JYwumAvzYqAX/UFsD1WdySXsGnIPyOA8yM/2ZiqQ7r/27OSK0oXYOoGJEKIRnq4pZvUrAxna9C
xyr6+Xetv7fngAOPRDhgAzNnBXM3Pohb2+FNUtkVR9Q6pefSSaueVD4Hpq/NOKQy2JZ4HLaN4qEI
8DQVXseXV3KHqbL4tEuH9J4A+9jKyQIPfCx8JopxsgrsPP7aSyjn3Vye3QA+Vbr29qWxXEmp/HIb
OpW45H5OGUH7aRMeCsP0dlQ+zyPwc6OjuePp3xQFloEfa25AsggP0DopJOc7zkkC72nFy4ISwQ/C
yAd+xHIHQ4ahncfWdrMN8rYVQNut44oUgRutwHpt8nDUeNKXAxYNY7e0uM9yXBtV+17zze1kHv7u
MdZYmfEr6wEoZWXI1lQoWkbIW3FHcrxFGHYU9/2j0Op5WLusovPPw0hUSQYldh+YrMtTfS/xdkfF
kn1qe2VgC++gwoWOLaesbXFxYEDqjgkSfzSWC5KSBWbpz/Oof/hI9Sj4af/+nN146Rg0WCjYp/o4
DtVM3chXNjnOY9A28tafxXdRfoIxm15Zg5qzf8FFhxC/QNOLk/nk5Nl801odhNlYhJHry2aLrCG/
k8wetoVsGMJ4PuiiMmQHXgePrHO2lU7tiD9ij1EYeRDuO4s36CQAcepw+p2rOY3CLkeEM/es+M0B
XLzv6QhJz87UVnw1Fk4s25+fAgdNFC8/bo2R1UobLsex7+8tfsaz9BGyzW53Eplu99181zPxWtAt
BTJ+DiurOzXYctDheIcxwTW4NPA0YEZYWZZjNSWVZnAUd2xCAYS5AdRtWi37qR3uwR5hapnz4sFy
UN6AoGVoDnfkJGwlrz0d/NZhiFcZZnU/0S0+EEW6U+hJ/kH6/P9kjqe5+f5f/+PjD6tmxnNDx2bk
P0YiW6ELFuy/hxP+ny7/qPqP/r/+M/9CE4b/5gks7b4NegNAgQ+Z5d9jOUATehaZF54NEtCl6YV9
8i80ofdvLjQIojJCx3FDZ/2n/hWjDLXQAnQA58Ah/yOALPC//+d/Qk38k6iSfNf3/wAJ/iN4zkab
8Z/hCRZYRMt0kCpDbHKF6/0/BBZkn7ZobCVObhEEWO94t5KyP9OrPRd43lfHa0ITI76cZe8z8HUs
7+SF3Zs/tcyY0PAfE29+DLzyrQ+LFNd1gOhxdT9gu/0dWs6VXVZ2chaFts7JPGJzURYkV663CSFg
OUYSr8OGqpgYBjkdQkPuUkFHhY7/BtQ7s3p/uUZpIKe9gXKXGQucYfQf+S6LnW2TW5/BtOK+e3zC
hAOy3pg2gy9d9onOuGlr/28+Ot5jnyFotkXEe5PeFW58LPqB21oV+JDDWbDxNDH2smbka2G2jJdu
58/pPT5B+1SYuy4v3094i343zeKdgzaYI9J4sI8u4raEHXIvESozR+cU7H+lnh4uRgBu2/RLkiDr
PDzWBWb4XJ6yWmb3i4sIWocQ0m053bn1XQh/ZD9IqDtoK62tLbwQnR8bMSb435Xrf8e+g/yhq19D
ctyRJFbVWS/neVkIwqgrE6Uo8ONba+z1CcZjE8b2Oe36az9C2belc/Dl/KxL+7E0PK7qMn0JF4D5
05CL/VwaOC0Bdu0X/Rcn1t3QxfeFhALcmrl5wAhiICxpEJ+U5TFXmTivMRhuyw7LDzmAFvCEWtnE
fgjrJa7zbDdUZkeVEO/jJNuzcW+hwI37sjVqzC8IY2vtXl0L6UObwIQIbsbawcSbFmy2C8RrTjcl
B2sdypkUUpTV7E4TN3xqXMJj2w5hZaY5hr1GHhddvdcmi9G+O60Szi6geWvLcLmNGZtusHYu0RJ2
2WkO+1u83TchjQLXKnD8xazeW+MYtk3yu5cHv8LbkFRf7Km3Kp0eBm7UYJZHRWbjRrrTe0qZjjnX
wl0rsk1pWndaJafZQ3uPS+IVbpwCfMLObQitP0ab/eYkjsPmqSsCJIUkrm4cy/8AU/ImgjljocC3
y3Lrwx8Lik6dV1EcUMNnhuEfy8S+lkxTmJ3FpBTIiAAEck5zD3fOoHDrteINt+T3YgM4swnV2TgN
szeDlbkA5F40kVyGkcU4CmxdJh+jTUBdHt8bMpl2FKivkigUu/QOsz1EuqXWgAUXPvjleHSMb3DF
5kM/uV8jit1Djv1bVv2fOE3xDxZcmAtxOL0OHot0dHbPNQvWfcVPvVFsuQmA0yyvvHt27ltdby2g
+RCtKBXanHpaaKQPsq6jOP3KrZ4pnAg4P5oBkpLzLqQrd2OsBZAsb281HYpUohg66nnKjZr8zIfa
0+PBW0ZuUpU9p0pSdwpKZF7o1C6eG1O81YW/TbvhnGQEmjaYQ0w46pr474da51crCx4kbxyA1Iub
2bdx58uN7Y5ID0MsC9OoIqfQ3cFGM2AExmks/F/CCHci0du5VZLA41ZtJvQK9gK9LQWBYI+kWszY
vFp/CHZzkT0lRkp4pK2vCQvYTVlZuABaNODWOrfSlf6LUGXaYNN9Q3lKPYBZxOjkTWCIdxqa9FZ0
3Sl+a71JE7idejcgCyCgZeqYEXDCpML9G6uclNViis/JQ9DELEbiFmGmfePb/p+iksEe8SLGhrLg
1RnKbZ2IdGeSlYJQg7YxLogn7NiXEiT8EzfNHcBjLghNgfnv4i7133SFmnki9YiXUp+aBFWIjp2r
pGnkb8PE2OEBdcbpmjAW2c5rY2KzxDv6LAYwEKzm0NEi90hk+LGy6V3PwNRMl+7H8D9Fdu3cDlAa
o1/00qzBmioCglTuO+zeB761KVyKfankHYHsBYZcEj28pO8IOpLGMaB+ttiinyQRqimvCntYRGMd
E84LWqEVExUf84LkieIPeaUsJfXaPwSsrDzyXQqTYU1uB9u2wMHTKICDXhiclU4e7KE20IvRO8jY
hkkSjY1xRdi9RA7hldtsIj+lsbwbv2yYfXt9cZgQ4cz1dGF+cE0Jd98t7EPBDnbZfnKkcRjmeWeF
QvBAp8bWSmuaU50me7qf5xh1GZcZGuy0z3ZwuvApj1BHDPBEEQvtzZx2BWI52/iYrMI+ThUATs8M
cKYM1R1s0bcs84NLqIfbqa1bWI/Tq6EK8zSpVwOQ1BYTcx3VFW4nkwUZGtyAZXyOfzG/A1khzhwG
HMqV42wzWyOk77pt73Hi0R12U36Qcxfuxm4aosJxn4M6eV4l9js2NMBP3BKekUsrgAy82Wdz4CGm
uC082znoIk8i7WGKs5P8o8n0b1l3y/MSHHsRMnN2smRr57vR0SzPpDqu3MD9ULkJz8wxmPGIiamF
oLYUOzck8K9v4b74V48Y7wRizk0cOMeu4hd2A0ed6SyarPB59FLEdcE+cR3c2OHBFI6zCZrx0smM
HxW9eMTott4A4MVXxbHLzrpANhPzb7VR2rHFxyH+3AZcL14cxlGz8BubxcDgnoNEjO2bKmcpXdl3
3sDPaHCQMFrPjCMxJRgChu5KMAL55vH8ay69d1YVa8CHPi2ZFZ7dREdTzVCgM2faMF7k2iwOFkEE
11h6l2wuB1oeFK1mfWzI6YlIEv1ApsHU6FzF68atEX9DZw0cm/d1muIkbxlXJiTNrBLMSYd4WjIc
ocpI72iAiyvLwYrunGmdc40X+AmZ8k6A9Bgk8IHiDjuaS/wdDgymXMEqgxAkYk2OKdrxeCrKE4Mv
ell/vnfv1MyDl1vtu2fmLTYVLmht0PpymDEtbIiiLol/UXl2sHngaN87zhbxiQiI5CFTveKW6BE2
M0tWCOKWV98c3udalBczDu5rqrdzwcpjryeRnN08fEcRSgoH+U68ufmTNABP++utrZK4PQHrDckZ
pk2MBTPfhLArp+xfF8MxsbI2V1xuxJEmTy0elr1Z4p/KGbLO7qEe+xPexA+Rl3XUI1NC/ZyYnEcc
Vn3Wy6NvLqdAhL/AgsPhLqgEGTK9zBnoR79fEYkLqiUCoXA9mphFeMNmnDr2SXYGj4ey4m2cBmQ8
p+z0wnY6LdpFbDekAaqO+BRAAd3Wy0LNhOf7RBUIlyI4TQ7fej4bPKIOkpexdKKQIMpL0y9ZNLgW
/lkA4IQRh3BYQqYQrME2lpN+FDmBmRC59oCebrmXph1pQ3OUkG/BE8kDihPyZR05LOoJZwbNf6/N
KyO3OJX+fsR4F4nEfnUZ1u8qrGNBwNr8p+bKDWyjOuCjRprK7BoXPPCnpsZYiAm7DLxL4/jypNkM
bGZIR9sFe9iuQ9NvoYqhXnKyiBWFiGJ0bnF6F+qRFKJh5kdqzYelaI5D3D1AMEu27mKhdu+hIvEl
dP1wUpbzwr5oPlmyafaywn1kOh6lhMY2NbbMHFU4HkEfHdzQtSPGieW2nLxwNyPtP3lsvvPltaB2
OYxSktA3dePVX/x3tumfOB3bqKuSTxwGO3uMEQvJoDpMecXtVkznWSXr3Mr1t6U9/rX6xGck39c7
di4ekmSfEU/LDNitBeUmpSYGwrcRQs8tIEKn+ZiZ4bS1cy1tj8i6gsChVDmvbVAdVT4QBy6Hm4bg
dw43IlHgf920DMdBSvedbPY97uqTDTmHZkiZxLovD2RfTFFRdnJlF964/fSUjw0+5abNWd7CEe2m
YFXvMEHrMJRhOM8f+prj3TXk4+KPLmsmsm3CgRK8tOVHZpp3FcXKehsmuc9gvmD7MXmtua1O/p/A
T3auqXA4GBXvSRflgV6tZeO5Lv8saWhs3LFBRRoEZzpX82nWJ4KGNxAgu31W91/USu9UetXEUI3p
jtoBJ8OPZqKaRzC1GyaMfzZqstpOYvKkamhChktYjdfuRjigex7ruGR2btK2ICabkfUgo7SUd2UA
BKJdx1+Lp+v9zJ2j/MrZVbhTtn2/L4YAZleMhgKkezr6+8Byyu2cphRfxXAnBN5HNhQcccwG89o4
57yAp86x71LlElQvhxfy10o8bxIXGBpXaTRXZ1mNkC1madclpa5X+sxoNvylZnk10lCdSBTi8Qj0
m6l0tnU66EqN87dwisex5Sj1rGuQFrSI4ehtZU3yX27eJf3eRBZwEHEPiqehjemcYKdt7zTO3QUE
6AmtX3YIWucZlkqzaZWuD14B7507FEmyh13i7Nl3rIO4Ck37xqkmNuWdme3mAcSda3w59YFVI+7b
Hg1En6M0rXmQ9yKOo87ooasYn1JbRDG6XrKJa24416Emodmxdqgz071tJjdih2Sc/WVKFk4tNn3b
Yk7ENMJiCsJJSiG2zZOcbTTqg7YicE+UmG65Tv8C6r5Ne3/PzDLECYC7oJnDN7yQL5YZD48A+B8A
etH2Q/kXIZCZ5Ldf8c3lWYxNnpa9mulN2gfR0M2HC/A6HyVplDRQBc3mw8oBBHtZjjatp8qSC/AD
QR5QUedPoT9eQlSWRzKpnowwbQGpzfsZwZAyn8hw3mDwq/hI4XmmVnomKBwSVYnXKAza5xmLxmae
h2aXZO6n0bu/G4lTtbdfQ7dkeS877j3KKDC0boq6Q2tw9FZTzwBivGgsvJs8T7pI9bOzSV2xdxBI
bsf6bQBFgA3WhL0HGyhL63PNUZBVQXCQqf0YTNO2MEUD1+wwmhgoM1i5lAj3Zh/40bgM3HngARBJ
Ykbu020tv6okfZFB616AZF4XYw423JeT9Tc0unfEdzfsR/eiW7Dzrp4QKPY7Rt32NrbUBXfgTBQX
73CKANDiZ9woG4vsgs+REUSMFfi+yt/1MBcXdn9wBfT/Ze/MtuNUti79RJwBAQRwm32SSrWWLOuG
YcsWPQR98/T1Re59aledqvH/o+7rYrNTsixnA8GKteb8Jq1ZcyJ87ktMAZqTCT2bOaAXdvNx607g
D2YtzIYKs1ujCeVz7x0qNC37MmY41tX3tFOjpwjnXHJzYwi73TDGY0DtX4ke2rN7owuuB7DoPZ+L
qI1OxCjD5mBX6Tcm21M88qcFd2td9He9gwiYGXqw6yBxeL75TeCYOvv2+p38dCyVERITFpc6AiVX
9uLUU/GgK0IoPBncR2OffG9f3Ue6Lokj9k12UV0t13COvb9YrKfmGyOO19bmSpP9m2x8WFZSfDLD
4xsgrQAy3U0YfTcDMBC0TfPeFfG1VCW5eyxRKdpjcxy4NksI0EmD/TWhLbPNivilwGvGXmy59g2t
oV4tE6eTKZ6rNX1H6Ng9WwkKvayafq7uceoydSZS913a8/ZKMtJLuiI+BiPLJ8oClgLQ63GihR0h
XetfD29fZ+VvMCa1Zslmp8ZY96rFOnY7WJoVyTV3vH1VxHgdGyQoR98hFs3EbVd65jmCeBKKAvtU
NJgPjGJB/ZTDuSsd6xxZJS+BxJKVs4mH4JyOPb23I2MxVrJ8ON02k37rBPDQZnubyG580nGTSzN9
VVBQGaDJdh+L5LHzxNugSfTKH6sTdDx2xyMuTlbkz8l4lIk7/JoKdUbzIEHYAHfveMS4Tba0OMAm
kCDl88xQcTJk4v2M20/pzWdprDQs3IEVzXL3vNPV3ipxzFsif9CX6wbI3LI3XkwPEaNpQomJvCvC
NmrIJR8IWlVn8nRpAiGDKyPzZHf98hwZNSEB3f4m0TPc5pOlqNrENlZqvwzzqfiQ03Rfx8a0q1GQ
tDlUQ+/Sps7rZPv5cU0HoK5MKkvMMqXytVVdoJs1P1KLpb0cRvTdhH1sFl88EwMlQLGrH9weLhaG
pwbn8wb1xHoEiHoXKSgQ0sihuIMx2XmFf5/38kegxLsKyudGYUygQPwcZhJpp/qS1qWmBlrDMWvi
ZdONuMZsxG67VaH2lLuck9Z8HALMX+hMCLSDqeRzCYnKUhvVdExmsMO6RfWyGntKsqfRNfIjdkSD
Nuv4XiJb9uwIfFNZ5kw1hjPRVgy3bMQETF89F2O536y4oov8QjvhHn/T3bIYzcEdyQ2bAvxrM1ls
iNlx4In/ebArvHu2/pHb95ihQQqzZ6baKxa/aS7HvfCNT1UWIpRr/IAXNT7evoqa8hWK2690pGvS
dEW3WwvoeLeLQ6aqDokMECwyUHF0zFud5nZIisgMrrYKJroyzLDtuXm3C5PntwbMqakhcQcWK/Nm
R7JS6acFlQd2xsreb/UszFD6e/0tc92bEv+YxvYxHvOP2lmf8Ibyj7m+Cm+HMidYePPP1xYflJnJ
5Hx7irfDQmwPNlV9fcNrdWinn2t2Rr2dAdCOd62Y+YMgx/86ztI7tFF7JdozW7epb1chu80GvdD3
28UI0m2HQKo9Ofq1334lGXn//u3632ayRoM09svh0vCPFEZVHm+v2PXIHOVk4X24fV0ljKo8sTzD
jPwVjOICMYy4ho5P1x3aY5QQvMG9lih5YoEop9iPgYbmGbEZi6fQCfrzlOb90ahHnqR+prdV5PYl
ZrSVuRf7pla/6ttTb+3iveFuxS1m6MIABssgR+fEvKVHvFPDqGT5JQ2ZslEMT30XYTdwM/CSc1ni
8r35eo0gAGleBc9MKjQFyzklqh6P1GCsCWUQqFOCeoeQ9DJcytk4IlBpIc5nmP6YM16sFj3jOCeA
ytp8Ck1irQlS9eQOlQvcPGzLQPi0iXiNwX2SfGKxcPw7JdFF/4B1WpAg6GCRorm4qJOuMG7rb56I
Pgyq7r5fbh8h5jNHe/JvLm8Ev3/7vW9f3s44MzW+VnMu93+7omMazMjET39dKrfrRR+EBDRBne79
ZQAflI/3O9OLfcBf3vhxB4pY5zzWqR1tq64CrQBVI8SP4eT1WS1Nwg7D/VPGgwjLAkMJnYKDia05
vB1sr633LgHu+IeLMbQVvHhkWJibsqClbxR1Mf1uVpt+xTVBqc7mqt4ORXTMATjhHGUnafXsem4X
4+2g9Pl8e5RAdTn1JGGCLsHmA8+fbMGGbKfbYdWnxucgB+6y1lDbYaxmOxzkq1ll+EH054DX+m9H
90o3xxfGJ8A3toIy/dVMwXLHVm+965wegHWctcfYXF9n4WImTcuHxfBBYOlDQxr6YAiEi13yhjDL
vs7+8vefWa2BVVD6Z2+u3bsiAvC34lL0FRumko4EyC86XUUqj7cfqKa5uwiJ2VP/mVVOUFqir8np
WTMaA7PqtOAnxQEhpnh0MPG3I/r+gDhTVZX3o2OfRg3VJ9rzYI0tYToG2ppr49KDQDQc7CcEW3dz
rXZ0r17oLdDBbSmShH7SZsuMSxkInUoKjWsysy01Rr40nPVXQGZmk9nDXe85l5G4WRyE1yEoaF9U
VnWNlq8aweedFB09JBpumzVZ8nPaZic/luYh69k9T9MCiJpT3EKO1KBCagdvRyxMunHy4i7Jm/U0
NEa+FWNx6NliaffgjwbdUDdAp0JbiwGgAqc6oP7Yqdl9MgN0IThaPtRCt8c1i/ehWZF3KE4GWFef
2mBa5oABkQNl+Maosc271Fcr8ZnpHZk06jIEYFLEotydtDqwBY3W09pErWxNgWv8n4M3C7mx/RUF
d3QnmPsfEj94onFrosVfmuJSWmgYB0z8DbRvkk651fkIAJCHihAdrqAU4pGTib1hCYkqvMCUvvrF
XwfPp8kZaIn64P2ZYfLuEhcASFBDw18wKFqObYW3R43+8vbonz9IOoWHMapwQjIx3d7+ALci1Z9y
y90/P3f7Lbcfdqz0raO/fmhMA5STIzBB1RnOrttD8E3GaXGSHdpK0mXBxOsf+OfQTrX315dVK2lN
uqWmftmUaLMXVgRDI/zXdxL65GEcmX44myI/TGAcMbDvCipCjJcTEEcTwGfb/6K54vALQBnBXQ6m
KLmohSsmUDYMu5DPpQvd2IaNw43zrFhVJ01DwJNS0JSfJFSafLpYOD6cbJp3uM21dGNC98C61hs5
bmJWgY3tWp9uYnJ5d9/TviC/kwab7N+Rh3J5+f0BFe63NGePm/vB9yn34eui6uZ9PNFuJagjQmuG
MA6HHw5pewIaFLd70ZXy1sMM7bz4sKZrtkz0MeikjRIpkKHD682m2du8ZYBBPwOPmbff74PZ/pYF
785CYzx1HdgTzvLKLVuAROl1Mjmdrrp98XwGX77M6Jz07LNL4ldr59gk6bfELNYtzQx3qw2Ac11i
Wchg9BIuWtkDN1lWPDfBSNEB/Oxd2m1V9uh3pGAWiZ6wJd/G8iMtR5917cFeDJQkZvlQC8PcqTJ6
jXp9sdd70yn2rIPqbFWQzANobD1gbitDXAIKW937tLWtFmJMFI0hbJb+otuyuuq3bfXlAWFBEnOS
TfZoLw4pHx630rXof3FnmA6+eCiMOWSO/zjX83HKkvdmYcYWFN96BqecWFwx0Aum6lvrQZWI0jyG
6MQZwEp5DIJZbtg6ALaIsoeVXzbSXazgqQCjTo+dqukYF1BD9mbnXDwWxdjdEAeEm1kt92UOVxdq
E+HAu9EWjysLIFewTi/lAhYNsA5zNa9NFP1AA4rmq9nXTXkGyc/7k/5UTAK8MjnUyGCLmmmO8WgI
FUbMSWRQPMHT6YcC/XRU3UsrQA3knZM5+D161X0TZYwUxvQnwo39PGDaskfuaE+Rjzkp7+x9UFfk
UFg2XOUWt1K8KWHIToT2DvQM/PFo0fKrM/R4UOhcR9zRCKzZqppXEBzHYaL8tM09U4g72ueOmO+L
L0OMp7TjU3Xbz1mtV78qdvkUXzoRv7XSerHkXeS5v1v7Pi8bGmGCDelEc40B8rmZg+yyGHLeudJ2
NutoW/hYOdwe3Q4DQtfL4rOWlgl88dWqAHJRsqEVJAFHlN8FZEnkhgXQlyBJmKwnm1IvAcwcGq7x
gSjIDjVzcwp8qrd5CdrQ1NHTsg0mXZzxddchM09rqu4JwTuGo2HeZnQYAQY37OFYeSdsUz8w5Y2b
QocVs53b2XqfSa/iFlY0tWFLyzQUyURbSi3EJwmUXGns3Q+o7FNbNOEQw2uxkNsyFALyMuky4Xbw
IMCAwm8P6kaFSXUxt9xYMd38S2p4TPEXRkYHaWiyjEbMJBo2s0CdKW78GU9vR+YHjF+AafTuxdKH
+catKU0QNqWG2ZQaayPg20C6ZuiQkKTXaPiNpzE4uQUQx5CgcVwNyUHlACpkheBUErQ3Ji7p6cEK
N2zSgJ1Uo3ZifSg1fsf8sHW93UPl8TWep7qRem4/hBcfRC56+UTzhDqClEM2a51W3fJw1uifud0T
DYrvUjOBkJDCfriRgtzbi9L4oIG3ZutopJBRaLrQrEFDQiOHoKY0od2BJRpvRKJ/vq7gFaGL74/B
jWH0zz8PUqoNGewx6WZtMTkByhwMktRApMAwgR7p790e3Q6GgLzApU99BFSJUgUUJ5ylCN6S7XSQ
l6bqzR2t9MK9ACG7xjPVGtRUaWRTNQzvZpfSEh71sJDyV2rAE63AIYw19GlJXYZA0uJupA/xygWr
IVGAIM3wdgAysvc1Sqq/vcJOA6YKSh46AUCn+tigjQWF85BCpCpubCoAj2DkPIBVSqOrugGIFfGi
Q8jei+2GRlx1N9rV7ZtFJ/tw6oOXmwTt/4v1/juxniSm879S611IJB4+8+V/U+v99Zf+Ldez/gUy
xRIu+X1/hQX/Ldbzg3+5SCek5dpI5BzXRkb3b7Fe8C8E9jpjjzGUFJZJxtm/xXryX4yz8a24lmNJ
nT/8/yLWs/8zyMsXpiWpnhEFBtIS4j9yomxpJy3tjzickM5VBaPIvIFGNkjcnLWKrlEQh6jl2pBo
v28lkRCbFcvCyZyfUqMIM2Oaz1WvLUFtFh1Mj2gr+AMzKrAAVT4g9I1zy0BQNIwKVNZJnr3kwFL2
dFuKnSkRAUSUxlPAlGJqpj+tOKTWsP78Xz6S/5sk0TH/z9fJO4UAkvBv4ZCm/B/hSXPnLlRbpLpG
Lfvp2u0PM5CBEyGjfy8R9A7YhgfsI27rBHEYbQhQwMF21GFogZFQWeZbFdnh6pqKdqeLEzZn85mx
QU0I820DewiHwHqVPZpGtpIvSGh/0bNwHm+Hokxo9wLlRsKF+J7QOIhU59QoMXLAM+irrNqXcoTJ
SzjPdMGrjLnYQJ9Dbtp+odGNjVFMl6DLY5678zNnl7xr8yXYs8x9843ECqU+kLPKqgwaxKzM8Hbo
YIGF4Oe982o8/fPtwEMJvpZxxTTZ3nV0D092KtbwdkjSHncgWtJtPhRNeDswQGZ5jqKnOa1Jg2Hw
RYNVltmhjuwfCAw88WesE0CjTqwzN2gRx0vzjiEMBbluTNCGpSILcDSw2TNDZcTxsZLBfVrrWek8
+G5oDw3dCnoen5ZTkjFbPxX5nIcr7a8DwqNnBodRqOoyComa5+aW0/UiygWnW8/8/p/D7XuGYlPo
LN5Jccs9Avh9nPVPdZx+HcXEScwwmMCaIuMpbIZ4hHfsPdI8MdPkS3zOCSGIhsAJm2J0w9sjxJFW
2H3PjQYfgEVlIWFgHGIdO1A0JxWzUWOkm4xhFCxj2HE57CaDbrKfpnLr2Fhpor75KfIBuy048DDB
VBsutvVEBWUh8hEHHV95FwDQ3ohkVPvbQUloQ3Zcp5fRcNML+4/5kKvh7fat2yGOAamSFGgcAtd+
QiwEaLAYBiO8HZT/ZdWoYgvM2ETafbDxHXH430mXk4qEJbxfiD7DRK3wu/H1YTcGkdiu0C2CYT82
NukALRj/vmZKJj58yXSyg8iN/mcDCLoLDZOXoVILla5tvNUGXSw1kdXak8FaksRSAzuEbLRmYTte
bmVSfJMtjFiH3S54C2RWHqIqM0NaEpqkJ88dCocLsUwSTgDitwxoN74HQpAfh9JKQ0T612Io02MT
xLtkbvyTCAAicW2cPGKVqSxmIIEkGOoMBSPY5XO/QI0p7goTxC+ceJswE2bNVfQxOIN1WCMfn4I7
5sdbZWdjZ2U3CvDYagSWhLl+MtQtDbyocMJLZkz1d/6+drfS0VrBl20Qa9I5bIr51CML6ZnX0U7l
Ei1Hpptm3SyhaA7+kDkIVlEXy+6SN3W6E6p/a9P+p1wLI5yh0a8+QxH0x5CXR+RjSXEkLfmFWeV4
ce0dJnR1AAv82pQYXJSCxdb1DlHlBBUyL92jCArAD6kf9kTOBCjn0KOvc4zipN0mBtkdsE9hMVjB
UdgMtHl91VvVS3zzebGex/izpnMYNvpQBM8sHJpzvaptwOZle6uluGE2J4deedS4zXGdy6fOo0NT
mrjwHYBr+5JdWNE11IRoHvoay1Huo7vs59lFKDYaB1sVD0ZnL2GNc/ccxK+Jbrmxe7zIPv8K2KUD
aQSGA/MjF+OfrAa1u8YZ20As79aUHIwieE88ByK2ZR3MuHiz66k+J+xE6KA2O8bFWuMNjwUdFW2r
TP7sO/Ajtw1U0hhimzX5twlGADPxV0hn4br4iOqG5r4eGgJc/OjP4r04cfUR9Sy+Kta8cy7UogoL
TG5H6ZcfFSkze5o4axgHzrhpK2/aIRviFG6xd0o2NGymwM7TV+4XoC5jV0S7AdJ7CBBBCNkd6K6/
Rbo3yTrx7NlvncXkioqzg8pLnAUnxPOoFZnCcy+rgMvIk9mrykz2PewCIn6qc9AOpyzJUR5Gprdb
wRbcWwmjmdKydlmFagqX+cyHM7m5e0oVDYzBHfa4iABABavYtszFG6/tzw4UgUtlPxezQ5CJNK9l
Yv9wjgHj6kOXqj9yQUHqG9Yu7jJSzubmHFiVe5WuYsI3gI7o8X7nuNI2ir9hL70HLwB+r50W/S7K
1xWrcMsM1ez2trAYw85IqaNcNEdzCX7NWX1IGbQ+0fEeNiaurl3gjrC24ottsrMUjObZFRKVx8aI
HJ3q1InqxBx+YuIJThR4thVED0VEo7FOm+8IClCTB3G2sZdg05JCFSYj6VEthjc7xpFkzIZiQpzh
yipwvuQEt2YxbXt7AvZs1uAGksE61dEKrgUrZt7kLZEfu84eva2tunm/Ih4rXPCBUc92IA6YwRVB
M22DwTmMK6z5WtMXca9j1zOMJ8n4uQhg2telCAW0MN8odob8hEvH/xUMpA4fgSv5eTzDdMHHdMGa
jTsXgv6+cEW39djjD55fbKem+pGaVGbT88zFvJEo3beJTyyLFM2LVMXV8QakFgUCHt9p9/iiD3op
O9h9/UB7snyt8G2J/LsMAqo9yagjFa5Ektk+rjX0p5q8+XU0tY7titF/N3kWkOZ5eDJNwMjGwAhx
GD/c3n1LC/Y8sQPtk1CPBHJMbuzQiRRbFazHOm4RwA0TwQd8/EwH7H3ay4HBCUUhKTfQH7v8rqFi
+17UD27yHPX99DDF/o+mQpPbrUDmF5psJB2w0X4v0F1vncpoAbvZDkFbPioO33vPRABgm8RIqPbS
elygmD+WyXREHPeekC10VGr61kxgV+kKfhXs2Osl7e5yn3ZzQEVGTTPsllom24Kor13nVfKcKbpt
3ZeBwOoyACukL80s37XO8YBAqCJdZk2d+mfdITyYekyYqcxASqKJ2biIpplLdvQoDUrgIVIhotj+
zgsabiHfHFEyulHlnTU3V1/wxqSZ9ip2Z19nI8zBtO3MeAKmjmHRX5DHlmd/hoIMlmHXQgjULYzd
KJV38Ri9WUHxm2iQbdmt1bvjMrRSOQNYp772hQVPx+iq/ZpiFvBzm+gtL5E/iTZuiI1ioF0DDapE
hz80b2CM18udIk3qSPk3bwa9b3c5wEErr6DKmn54r9vyF1GpdKyp3bPuNx/6S22PT7lLiyEgE90B
1FvQ3zgwN6QbHGBfVdYrCVvUeXF2Ii1uNy9Vz6Ww/EKFwwA9T46VC7KpibCqOU/eKh7WyrNOZWVa
W5jXOQ0cuGZRdapXG587IkxIthEWcKRXTPv+zGpvNbF8IgMT9F0lroY/XX2ZE1nVtz4a6OAgouFj
LnxqqfwduSjSzOyn7DuUEo59RmF76HnKu1wCg8Cl9GjVUaUHJ+Qu+gPCFGUOR2KgqyFqNnUqMEu2
CZzEAgmNaOvv/fJ7qXB2xhUheU3QHseKQOlsaPA7z2/z7L1XKnqpAdqgmRt/9WidD96KxzGY30BA
M9DBrmDjr05RX1UZNL285sxuz/QFEdPZhDQI5Jp2NzODZ/gB0NL10U1ZyHr6/sC4ABaDNZukH/T3
I5G4MZ/yofKL6pCv0D+aAAIbwg7X7ZghFG9NA43BdsCWC3cDWX3dOyMZIgiAtnMlqovlkG4R+H/q
4efUiVfuN9r/KHfSHb6UGM/NOnO+ppOG8q/tmZrzyxsKZFZlhYe6ZJYkg2tQxxcjf1ops587DQiz
WwBu6fpsifQ500RHydiT4cXnWv1QQ19iwKQMGgXMTwrT2FXPCeoNozBfyygnptmv4FcUMZ9G9r2h
CwJuYkK776/nKhvJGkNWl/QlKGlzFZsGbUgS89la64X7vnqK8nv6R02cZyS02r8mK39uJcLeksb9
Ubkpgyl/Obi5fBS9MyHDAmkLOwCeFPWTuaJ4auLznFXNaZXBoHMY2Dg1OVmTCkVs7gJLjCyszN4E
zDuBvpY3AOEKuszMuEg/NS0ALfEIGYnRuIixa84mhWTsZ69NUT/ZaJ7OrfU45dTjLa/ZbW0PlJR3
H7QYUWTtXgwlfq8NKIRY76rccQhnlLORJOjXA3IBN2KPEIJG5oriTiXdu1fHD3PGuU+uHsDkBiEt
L3ounYNJ0OUOE1OBXz34cGwlrh3dcnBqm7IO1l1RPFRz8yZKUGPoMkC7xMw62N8U3DH/DEx87CDf
oSYPjsOItE718H9Mh3FCYDwnkUmKOnGGAOva8rB6eOHa1vmWN/otZS2UsDi6COFdgAHAqzo6tDkM
R6OSD7Vhw5IBo4Lgrb0nzrbF9YMYWKTiZwydbW9b4gG1NGVbbl0Y4r8WUs8j/c8onp7w7npbWbBK
OIUo9nn+mVlkp46p+8N1yPgzkzKnsML2ZTEYBmMGJAeIxIqOtgCmjGq4UWZGB1bWgJbjDXlQIzZx
ZGxUjrEFJSft74vKphRc1NaYv4Yl/YH0AAqrsN6Clh7I0oVDMn2qHomRsZwC20kZUzEAwO+03fdZ
Wl+iSRclFjGbCHw+hy65w1v8WWsS9sAWsS5qmIjDeUAJuA2MBlQJy5+w7Is3AHOrvyYSWr4ZBjWH
KQBGdGc77qm4S9keYXZ+utBb9/D2Hmn9wkkw3T35hvDpXMxw1iqPcl41LmcGNiiIt9MBFS3uu00b
+QkIITyVIs1QkI30UgMrR8+JUszPKeE93e+3CYJACZ0f+z6BDTqDI8K2+URs62ulw20IY0Ydmj+r
Sv2x5fAHeR8izlbsEQ96y8c4dyYgI4+LfvooBv8lJZRiNDTghyl1W7QVGDjiKg354VHBmxNjhGr2
AMFGxju4JYwebBwKrwLd0bzwiymbMhawzs9py057pTES1tzOO9OnyOvJoDz0hHChjvwBHxSoS7yE
1mJgp4FlwVaXGjq+kzk5U+SzeRRF8f3AXm6bTWrYICDdqQRkZ5ZJ+A4Mauumhz3I6m6MmkBfLEy+
46lCP8asP0BpLKSf7eoZEfe6qm9mXGUHWYp9AnECAyDysSJa7/V/5blAVIpvHZtSUqn80Ls/6CBy
uuIF6hdEugMFyTKQ42Em74Qvcn816kvhN/4GOX+h8DV2c51TMXA5UBagRSrSgYkTUYZKv5G5Et/9
uxGoDCoo9EVoEreuQPBk5sQput3MEgD0xwjEh7MyCI9y+H1TrcJgMht+RfBVJPmLSrWH8o9BLwCs
CNGB5LvsEsd9dM2g3lRj72+kuyK3Lk3AP91bVnsIyqLXwJYLIxyfjBAmcXYbaRxb9GQ03MjIhty6
bIu2XOEPRC/9jgwS4dbnADPBkFlhtNSUGxNRk1DHYqrQTjsYNYoPbe+mP5liBOxD45Gb42dqpUR3
CTjEjoeHrssFe3nuE/E8zycSzZkFTiYXW+1jVIiirdYW0Hdr2JETR4TpUboHgEzpwclsD0pTEh+j
LtgruzQ3gVS/AsELNpL0OdJXJMmq5T5Q2SWJBvu4RAntE8ENKXtTsfNWMJk+opCD6W18ThOG/aj/
SAkJT4mzAEaHO83Bk3FlDUHN+eIid9+YafltiR+UdPZzCW8Djg0/Np3EEN23c0TDjpgkhEsfeU79
eljzZfqitEiM5tnNBnJoXKDZUUM6ezQTRMVEetcZNvuQSzuth8XmDaTKf52tKuwYsm18rT+He7XJ
JJ9dG9vFrmcRXSNWupSdQNHkiBzrxWJW/UVdNd5XwfLcoMw5YUHKQ9RNu8Zow6FFPhLUd8Khmi/q
cT4F1vpqN/NL1KUPQFpJ9JbJH+U4R1lD0JgW99ktmjcncZ4yAAPu8Fa7zkNnys2AQHWmpvAAqzpe
/oIgjWEVVX9SiucSw0DEeLli8ARGw7sEUFqQP5RVxo2hiH5E7G6MIaVVNV9cPGlp0v+x2oldC/qd
jV2eh3ogYbp/MPW1Ztd/mrb6XnvsJdaZHdfYf641Phtoy/2WXfljP3RqPwb9t7YSr5H1YkiHYJLa
INJ1ufoEjXMuIg3n7NEuipI7bzt/5qs6YQch0hB0NFqen7Nh9kCrDJBGpf2Lgg1BJHjloYvfwQid
lyH12EQj4OzH9JGgAZnJLzHm92Dj6ZVZ8c/EDh4jdpwpoeSycr4Mo4SayWs2pv5V1hlZZtpbQ169
5VmYPfikSJLVkfcFAtzKv4oAyQvhd6PTE0o6nwvexXtlXuc4FWcbHTCOMzIfWj9CVBlYB8+c4y37
4EOBs+4wM9ui+grZgRAvRvDlimp9AUJdZP4aLlSSDfNW11r2Iu1Huvq9cY6N4CVlr2A3GELW7M0A
LnwqKDlAV1lsOgh2kOWCxaFd/Y3q1CHGCv4QVwo8RimxvaCCIUlp66eganV8TkHJjCmTq7Rs+fOh
x5SxWj/qxSSkUuXNMVcVwQwQb1OBNXDG8BVJMuUosWlhrtNn2QPaGId879cM89XE3lyWfkuLALEA
SWDH/p6h8FuOizJt2XhbAiOF8+a7VDTEV5B1qwpANmCPbGP9VagZzCmn0SYdkcuiI6GNgbMkBZNH
eHD+vcu0kKN7bqICNniZFC+zGbIQAYnpcC3q7tOpqesPdAmvQVtjGFjq3w617tZ4KmRytRTj7qWC
IZT043znJ+3vPsE75KSOdayXGdiInXvXiCKfWmv9OZfBfCavxLl3Vk4E+AGP5eqsl2CKdwaj+avC
f9u3sDzEwj2EFRQF/EOS5Gwxhp5BsW16x1rJdA+PedpGq7Wc2lNRzv19uvb00ixcBwCdd35vnszJ
uYohV0er+LKTutxhFsUhsdCo7Ckted02TVsM4gQMZdTTtJtJIRf4tb8JEyLz6hTYrw2sPeWYPS4G
RBuoON8m5sa72gLiR3cc/I0c96xxPv4P/p6apl1cRWRrkaSxmzPQp6XvvgSiTC5oYbdJloWYsZcL
VTLL1zI4BN+3v9Jy/q1oy4ReRUSKIjKywpqCRE0dVASRwZNyIqfd+9W6zb7z/OgN1+e9Fw+/Zno/
F2KPly1zse4ww48NNFopEiORoJENbYkxLUq+bCtRr4Z04n9m+UI2jpgHyIURMkC//IMtsCCjmq6U
8NkROJEW36jiqTMs0KVwtx3a14c8s4ojL+XUw158nvCT4pqyzynhhPemkbwRgpaGvpp/9lnT3OFM
pe6NlSJuCbEWsOCNbWC9SqblvMy6WQmNx7Q2di+6vYl0AfwOVZwNig8Hiv2QNh7gLgGGybW8+TR4
YGDLBA/6hAQWW/dCTNSDMSIgyUw1PKWVuTdbceY20SCZOyeV456r9qtFjn7Hh/d7ajJ1zOqVYUZA
/rll3HnmmF48/91mJnLsckp8z2jW69C5r5Ow4VGo+8oWO4eN8yFg/m4yTih15N1UM2ry0ZuF89hy
hcKaKnrkRxHrtyvvaM12B9sfai7Z5rc3LM9APchBT679Kt9N7h65M7znxuwem4lP1GMPGvRzf5Tp
n6YvnSdIJK9slyMcvl+YXzbFnDkbV6WoA9nSz3BXw9jQ0ZBpCaF7HZ6dOn6kdTQdWQqxvfX+SwUK
7eCuPommKNBFXU/QCtI/aV6devZIu2DhFj/l9RtmHBpeXJJW0P3Ew+Qf9bRwl06zu0/N4B2r+Der
r/qHaEZTXxBBNthL/I4DlR1K7jyt06IjyhOYpFBAETKl3xVTggOkt3jNLxgSIlRJ3g8Mjc9dluwS
0oip7ZZoPw2ufaWCGHxqw7jywBxVzVNmmxN7oFLfJ0ZtiV7O43Tn9fQxyXY1SLzFs4MOniihPNm3
YkF5byXXeVpOrhv7KFC7ZpvWaw69MdIgwvVU5y7iFq0YLyZSVoko8pt7NzScgBi6qGk5BXWWu+fd
qStwNee5c7wNGEMqZr2bTHKC7GPlIF73YJIm3R/H4HkmuBUBVkc40Z1ra9ENHf31E/HPBucJfOOo
JtqzeXcmos5JPcuGUmpvDvAOsl9PDnQId1pqhksOzA0rkwzyLNIDcqrypNIEr+0a1xrGvGyA1X9F
tVXuPWZ21uAs2kdwH63lJ5urhEju+ODJ4OeshM10pha0EoddFqfZ2Wv/FNOIHgjIEhuwoOcadAhg
iR7b0nbuzKZ6xrCl0YeIRbj0Hvxg+IjnbDt2hNciBf7eAO6vkym5y5l274KMaScc3IPNuzUCQGDu
Aara6GHA0Vt6yNk264z1o59IUnlRJ402Jlbl1qhJMVbw4c3fPPeDZKL7tHTIWbaNIbRcB8tPsiEm
FGY8cBf44a48xSVjaRtnozHHE+o84AiF+h/sncly5Eh2Rf9Fa6HM4ZgX2sQ8kEEGx2RuYMyBABxw
zPPX64BVrepOlbqt99qE5cggA4D78/fuPbd47IzkpcQOFdgQa2gsZpu+ZBHQtGdUt/TtZ9RFWRPb
uzRkXO+Oebp5K2hVv8a9zf9uum0t+mCbdDq6aFEO5xYvmqqxR8SDy04/VKDJihttwn2csXQeY5iL
CJeGB/gK7jF9arN03qoqRi+AljbkJtm1Iu5YqAx5ncCPgb17TiH8H8aE5HjYwNirp2IvJehCdr7v
lA3zpvVJL5aedU2rEPIl7eZVYlKBlD1UYOXph3RxmIdOUAE978CAVIQj10X6I7KJpMxb46HNWo/P
xYvuvZRsWb/H4pUB/amz66xtQmKSUhLp6j04mt0gSOaLzYGQRbtD+Op5J9uTZGFRqI+jD41Eyug1
be/q7iOkNr/OMg8uDd4pAk1bvu1iBWKVlEPZcbtdiwVvjkAYDzNtuQE6wV0nzG96miBIp8Ydqp9u
TcV/Y5hszz3BhLdVmaKXzJckFOCnRMeYUSb3Q27e5Vm6ryXB6/DJ0Nn/TOP3wUuPWvA0lXaFWhao
r1fYh2igBuzMwQbaktc4hUDB+Up7ezN2ICalAbxSBc/UbqCqC3PXvaq5/MjrjhKZsM2stt4Cp8h/
WK4+oUPuprq4VTHCTIjye282q30NED4uAebO2tyUxhjvZsfjUEREQ4/oiU+KPEmWC42CZg3PDddj
gWepTowVqqgHhP8oI8ZwFTkjXv8GnQT+7m/eRBZl24NAKRX0PBILOWAEKbyI/gYHarxTo77puhRJ
LAcHxhsjaX+RcczKrj+b6bzvOie96cYvNXlzR0FthP432Y5uLG6w8UdrjQdsVRYdTjICrc9Db+DQ
Hjyu1GR8pWVsn+ACX90hnTb9MH+j2jBWdf2O9weB7rBMhXL3FEEAXs7dw0aOMG/QdG/sydRXa6lv
3BY9R1Mn23JQ3sWlXR4ShglD1cruxnD26DG0+8peAD0YDsvvqm6xjNfAT1Ro0BLj+GGGkPgwdp2g
4x4Hm0kwb9/syjx7ANJ3P/dpfwcuFVeux+VU1fyNcSXJRJn6OWPK44zHZhZtp5ifggKneQAqeyMg
RpeOQzhygwiAQM2jK4ro4sB1JRETw1pkEZeYWjtBq+iWXWPFrK29c3HQkUbLI51WtzUMXRsKEJkk
/oYmAdws2RX3MqZ14iWGtc0qPzmQ7XRg6s7QWNLVzskio88DddrM3wKVQ7BaeAqknapW3WSjmT56
gvTOMbv5fDEMpW8cj8RzusabuOReIIp0RRHbMJVMs40d0CH4jH2scasRro4Ptmv84gzxfS1htOy8
0v2aFB6z23i27gOB7VgxV0Q1wCSiqcS5HZ0vJEGfYZDhLY6ju9xR+lVnXOuW4XvuAkmKWgcdyTLp
NJlXyd6Vz2jOremuZkR4ApRMIzjwU1bmhYOAYvfcYfsPkurJ6iZv20DD3tCp011AYCpNL9+R+woB
7XogRw2gF4GVWe+tLC8d71P8fdbYEoRZjHcuJup92hi7ObAGkMjTkSLuJ5hX5pb0MYcOAo0VMD1w
ywhUpesU29KcQ2DeFCg1HSLbHNBfJ/M+wJsVyV5dIsN/INiKrvXcG5TJAY27lhiuySVroBz7YUdY
bQMbatWU+B07Vx6DJqwuny/CU9skcbY9nIajXWLhKCxU9BgwOBKPNQEZgapfYyoqdyLJQoR0caoY
033uh4BJG+t+zDp5E6M8TS1arlYfcz4lsnIF4gKuhRXcWJqjQJ7X91FfLcXyqXCpncaWCcgUHfw8
lzsTPcEUzWd0py9RhbVRxmQBMWnPwCpl775jV/AxSwAifjRtQjKtNnJQrwWDzQkvPRQaeTOOLExF
WR2NF2Wj3SgN3e/oOw9Io9ncpRXykMF+3GcEneqmDO+jkco7IpiHMXQ/P2CF9NfmbN1EXeo9Bprg
IZDT0n4pLcpa0gNETj7X5Hb6RrU+XiOuj0VWRuJqhOyJdw8Gfl1Lv9oGlq7WWFGNgzOWH5jqfniV
8HFjQKYvvdreOsmEtFmTWBHPRbmfuZsK6XzLdIDQRiu6mMjPhAH4skaKkkf4mlP3LU8SukttcNvp
OXqEp24qAPSUxayM2XNlNsMF8ZdUxVY60R2TEE50uX/k7M8uw8LPGHaRv+drNhKahfjVCw/gUKPV
oZRc9IbTwhLdwfZDwPq6i/ydHEGRztE9nr6lfTc1xr6pkAfmmgFHlV/IDsZG2zXnaJY7opTDVUfS
C5QSeihlW6N0NuEF+QThTB70om7kOyWKQBI1zRiQYTXlgcFkd1cXD1ESzrsgSeyDyBHxkuPx5vpP
lsloSPTpTZHB/w1zuhv01QN1JAxKf8XzyWmbHlCANZcjPxmmimmMCVBvqqE2lWCMHjCHc1ZqjnRb
AKuogc9MOqehCGjFM47gjNxR34rpbo4zYt+ya9HknJTG+BQj59sHNpx6a2h6pqAcel30foiWZ9ck
XFGJaWNm7Zub+sYBd9gm7BLjjmhHQqQc1t1Z0zYTvrst7BJLhjt4axxKV3tcGE9WiAqz6I0VVFpK
tzk46y7BtUDLeyxVsk9a+0cwcbbPgvzQD4W5z+2aMLtsIvnbfElNlZFDhSCHBIeJdYgXW8BWbt0Y
k8Qs+oaULAamJlj6dHH9fb58qjGQJoBTyMTIEDpGY1RbajG3Ls5VThwMfJKCgjXmPIU6LCcBEfRC
xVzob6r2z3/UjBXsKsN/5ltn5Ku4oieQtrQ+zeY+Xn73+UcR7eiqD4aDWqRtiY1wKPNATYHL532t
lEZ82u6oOsmhDTYsygT2LS9oChGAKEdwDiPVb1xsh3S4YRouLy9Zy8/rL+qz3FBPXk2It+rd+fc/
CgLsYP+vpc7bpJ3+hZbacoRElvt/k09ffta6yP8BlvrH//lDSu2Zv9neIlRmYipdpIwopv8QU3vW
b7Zle8wy/lBF805/iKltB7wpf+zbjgdKQ/4JPrXlb0BUzYC/cXxTwFT9d7TU7j9STxEY0rIPmExZ
NuEKtviFeuqbfcf5xneADwbf/Y5NO7nOJlQBFVXW6u8+mL9QNFvLF/udvXr88V//4di+a1r8pEjB
rUDwefyiZyYJBbohmbiHqTbTnfQ7DGH9YmirrGSLzqsWPxoy3Gl+VmK6DXIf1zNdYE3kS4KhC4PY
iWEjhxtiCDdDC4ZxnKKNnUYBNXPynIDBKDObjGXXOieZE2xKQoU2tP3XRMr6a3QNEJac5AYA3mFo
BHbFfiq2vVHf//Mf1PP+4gcl7NFHqxmYHpeXv//+/pDkUfNf/2H+ZwyohqQmPzhMkX0YWw4HFn4X
qGQOzKN5nZoZNOxEfrdF9pElFnVKfS8IyCVJOC+3SYk8N9SHWOgPDRosy/ph46ch6Vu1s6UHDtKH
ZDgi2lm0CjA9tTZf0y4uTnKP5tk+Sh8dgbsgSSObDMXWusVFeAsamvmktf00DBvgyYhSVC8J8WCn
bI4RAce5HoC/kahsw7zJanL2DC/gO7X5ttt+kXEtCTpBilDXi9ovU0UREEfVIfbN5zyZBC2cWK/9
QB2Uj2AQ+b7Df0k+TDUdqB7ue5cLEKNu2Eha0fPPKqvuUxF9EJLGzDpNHskKoLQZaSSQGLuZ7PQN
yj9wnqB/7ysHfj8RKJt/ca2Wm+7Xm9JbfAtOIBye0F9uSlETnaBbOPSkolALVeGTstKvAZjNPmc8
lac5qBRMNITiKGadlWAwVw+b2XUOjeGhZ+ha+svxkmvlk6MTYwQFjxUOkiotGU5lnLtbp/K/jI2b
AYGULvv5RKtDafS0EfCKmgNK1kY7f7qar4A1MBJGyYejggYBGoOcikQ8YrC576ueEmYYgu1sB9+y
2B5PVl19wfJ4gy+HFkziKCb+9DCc9Kxl+dIN+b0uuPGIo6O/Q9iOmX6FIHIfUsvsnFPRD8dJupQp
2YUT2l0nW44neB70yYI9xWmVmE/+AdIqrqKdo2FZnMHCHAS5VQjHaGbfBeRkeHb2NDbph09aGBfq
QQfcMf/iOv3FZfIp303f923P/dXz0dhWx9ljCA4JMUmbGikInWUiY0y7WLXysbXTL//8Dc2/eoiZ
RlmsWw5eE/+XGwNDVaNLk3e0Rutcuu797Cd6jSeG4Mq8ey2T/GIZKeWiTyd34g5OCq6wR3TplvPB
sU6iDxKqoio69N3bP//e/uqeDYTnc7dA0w4+DTJ/t75Is0HQh6D44MmboCnQ09D6XbOTwUdxyEru
lmSbxTr3b7+tLUzboslJ1WrZv/huglrKJbHIP2gn+xgd/wmdGX7oQn00FebSCFBm2vhP//xNTbF8
2V+eUAc7Edvksk39rz1KRaYMIIP5B2Sa/TqJ7qKBKjceMhgwNB29kgGm3acoLZ/DxntKl5FitaRg
FMTGmhAn9WL1h0vO6h9rgi2ZlygWmVCkEwhl9PUoy6fAY0KlMFrzjSAGJdhnk7nIA5sECcSUvOa1
cc1t95TTmV5PHhrY1C04e6UkHMCmXUQ4O1UOLffmvYu2e0N6dkcWnT5Cf8PCYJ3RNhML+zWaONh5
eaTXFiaANcbJFaw8tNN+/b0Vz2mZDhTSwx1JqiFhe2OGbMv72g60aB2+syH10k1agQcIA3yRtm9/
jAS8mSGRuYrB5rrUcPlT8moXQQbIi2lZeMjNvoFxuC3EEjYwcdlKYlxdRu3JiJKXbvyT1RfPnbn8
W7bWVTBNDwxscKEzVSReIniyIx48GOXMUCvrizvNuK6W3WHy4B9UNPUkdAw/Tg81xXQBum+FWxp7
aK1/r0X/Ad7+97B2Gue/wNrh7wpw7dyIeKqR/DrLs/t3D0Aow6yL53o8RAQZ0bkDj0jfCKfL3gib
AhXn1ReciGOzvOWgQSxr693Ow0yDDlHcNMLN6glig+WAHaQG6kCgmz90q4zTJ8BgNqIltQ2FG85k
ILCG6KKbQprPnWqAkuu0WhNczoKOD1rlaEv6gNiJDgeH8z2hQY+8fMEAaLl2fOaaoPegHnnONiQT
twGMwA5Cvy/W08fScvNkIja2E3wrQPHFw0NQEJ6Q9Ga5KhqCPVO7vi1m+wcdQ2cdhtPTWNJMY83a
FtxODTEQ5fxoifgmc/IHtDbggcfaohHInIEO05dgETpK29s5Ovcw2ASQuZWxcTDQreeOEisyNR1k
kJ0dPFUjz7td3BuvLhzMsY4n4GnWM47Pt7DonHXdOFhIELfgkHlUyiB8Cg2aS6aTCr0bP0vB/TXG
pZoZmWvQrX3rXXlfXBhecIg6BKLax/IbD4+M8w+yJzFTkJTipqQkTYqMUT4hL+Ojsl9oSTbrseof
yKP8mKqk2OsawHaJ2N4sA7Uh614zSY6vsemASXBaaFCpuUsD4i6yGfH5CC59DCW7E3oiPqsNpimO
W4bDp7dgL0MrOBK5dGDifBxx9q3hrYJpdqd3SjN/BfCINt6ULdWpubPNcEOvE8SJGSOrw/LbcaCG
tsTxrp8xNKeq3kARKaAhEl+Wc+Rb4XVFZ1LbyW5QFiWgpUvkweAOolSe65wJZblszhawID+LCfvj
lAxbVn+ZHELFxyp+maPsUTnVOUH7ABiJRDU8Xtj14wP+hUNWWZs2LJF2OuBeuRmm3N4ID2EnnHby
s7NDRVuQu5tYazkF1wDAOApv4rAa5NulWT9rHlfCpy3QZB6I7yY9m42c3/Pu5KZ8GbYSd0/M64tT
ORdXVOm2MYHgp461zwW7SzVWrIIyknsBgNVHie4UyXOejmdl9uS0FoJcs6wELAOtdA6yBjIEGSu6
M/eelpCYUvbSOIVdGRjeyCEYaRoRX34+saJArSRe0LsrkvI8x9bd1Hfb0jDedYGN0wUQMyLhTyx0
gcg1iC0L+7de5g+R4PrrWoizg5u8oWcseypUh2qlcEq9y1Ex0QzraMqxxGKXOTQJMnqVXJUPAajx
h4eGjLw1p3Uk/4a8meuGKY/JU92a6jCl0B84jr+RBo0ECOF6GU7ksg3qNlWKJVrvq6p4qwlmxEhA
AB3yEaTEIencY2a9B8yI4+5HxWpzrAee42Bs9o0TXrKqesx953jdDUF8W07oeOGL30Lj2rnAW0sv
fkl1/7PyaCL2Asi7WV6akb5s9dZW3VPQyK+pfUJqjQ1KovcJCrUlII1soTpX69kbXjOUel0bUnS3
eyetLvMIeQfdOs3qHuLsxKy6jPVzvXRuZRa8p6QS4AwYH7MAPaH2rLVrIXnxir7fZSz1uQGUoq2z
eTP1sdxGKSCkdDT3hrTTHb0+iGzZTZ+HTwAH18NYzJd+6USWMntTOZ9OTGtRDPpG021Bf13SPRyG
10CymxhKpNfSoO/jAWheBWZ1tSPX2BWcDlIVkziM+LoDHs25kTEZmKdYuiU7MKNkvuazPzSIUK3+
oSJeV9k8zExEA0gD7bMX5FejLe9SqwWZ79Mih6K7AoK/rRosKc3sPXucb44zPchVOSaskUuug0bR
vW/87ui3cbaFYp6vgli9h8lT3QQtCj0Wzdi65pFAFRh1K9fatyNhe2ZMc4Y83VHVcDHhz7IohO2h
LAJ8orRuWwipG4SFHjYBi+Gfj3BjGJ7LYMI0L7sc4AH+XPNI0APb7WTsk5FrBenom5F85SmHfKXQ
jTlB8NI1wXU02aujIH1uynpvjyhIWgGH5ipqHR3dRu/TKvG2Fhoepg9Mbsu+2wktbgSETDLDEIna
HXaQ2QKhZ7/5xK2WmnlUwb4JRxm8QH4qreg7iog+i75r2wKqXRnZmmrquYUcQsoZ3psSsA6qzVdh
BN9DnWAdAd8/hcZL6qLd9dCVc9bvQY6M6aET9pe+np40ywvqc/9OeaBJWy87IK0E48ExMs1wKHsf
SkkBGxMoWdMXr/DyjBU29e0AV5Km/Zcw+tJI4pvhdKBJYBhsBTDFRzJQYoKEl/87TMDPE7a3Zg62
05g5KyugNBhw0KxjZ71o46HtDK+klshVTWzJqlcGrQMPr0Pdzc/w5HfIDWPigTMcavx9jhJwwv3n
9O5irkiHgzmZrwUMaAa+zlaCttgKm4Yeaxy9CFFzgf3zWAcf4/Jms1/wqOEEjGkWr8jfgA5Je1By
XLMUGJrhrTXI2gi9L8CCnS9GfVWJeNDDXAMjBzsoDeINB5slPq+1foPnuzfZc4dJqb3b+xA5S9ju
RmD+jJVA+DO9Y5q8HwZ4IB5dhKNRjl9aL7ppMR32eb8LciaGhWM8T5NpH0eiu6YBKcJIwYNNakZ5
yPh503n2fVqeZZsf7cVxanBybexd6DpijwSoWQ6A9e8vzuwQaL64eFvXuVKuzoyUfhdn63UHLAz8
Ca10RAkVkOsBf8BiQ/781Z8v0dKg0AokpejwT4xeSOC7H+2nHOimu8AEP8F8bkX93c7FZRrT+RQv
0DUFXAIPKNb5z6/mt9KjAY8BwokOth+cI1/7WH/aS7z45lNMpbWvkx15EO0pCSU7B6NmcK3wc9E9
7TtL3paOuBVoYfNBog5u5a2SMXeofuYWZ9u1AQC3EekfXUQ14gAzqwx8dUK259nvd+ShIss30p84
BO6HGSEme85Px8xuvfhaJpw95im6Z/J+S5k0rrE+3Q9F80ya2yMSV/rjxc96GM8JQhPTl+9+5361
T/5y/ET8yUSl+IndBDuIWJuSPn/hecFaQUCmyrjtO5d9vXseO+hQdXfuq6VMgYOlxMzWRzOM4N1V
DegGKk/KYtryLnOinS00za+c+6aTs7TXB3LXt73X8FVdUwNnQaXYShKnewMIXlnuP+lzmJXzkyvH
cOt0xcsn0e6TuJhyodPGOUeaRxRHQIJC04eqvrzkA2ZikaQX6m4icxYOCpqHvZ0Nzp4mTQWsKw3w
ni3CyqounlTafm9aapXPq/v5q897JZkdRhtTSJ1tRV28DxdCa6xC/Ttl0bc7MpkqF/ZoHKwbwgdd
iQaSvOlvsmCOmAKgTGrxFim6P0Ofv2Dd2udLQ4NEwo8lsJED08GGBr0OcmZ1bYRyvEv2k4uXvxNY
Vkd2t1zoFjRfhBqV/s5nNFzSt+CCg/S4BLXRLGBww3jeWdtWu8YX6wDQnX/Y+Ls/e5gtmXNkWK6D
qDEQN5sc2BJk3zV5FstxchCg9tz51l3YQ/yFxbq5HVyOJyEfT92qj96mIec4xs+xZ55b1/wArYSV
V46M/WZNcUOJeULAvAI/tXCIJrmt3I902daX1t/nITFEd1/CX8UR0cIasoH7L0fuuedrmwnTL923
x1ISXzgub0cS1bOJwDZgRsvphYDxpc1l6OCpEtnXap6pawFxE9Sgvjdh+mGP89ZrgdWP/HyqvsQC
UuQQZUiQBd7MpBUPSoLFCwf+kTeh9SP+MCjYXV3Q0yjvE6K3QPKUibkux2jedYsytzXnjekGBITI
+xCxMtszJZxKynfCBx+dmgTXyfaYvqQHHHHv2kVukPTEW9Eiv5HJTdYRB61DSSYB2LnYlcPBo5/a
vjdQdVbLHTPOsbtB2LqR7iy3kLJ6k+5B3cIYd5xxY9cEG0UCBeXnpSR/FPBxLrLj6PCMd0tbcShi
uArDeG29+kfo0hHIh+mMipp6vadRgSjiNfTLPdBZDqKieAEw0qztCtSvArRR20j8s5Zde2CgWlgU
TfTcyaOpPUB5Bt+Ua7T3BKMWzbmDLLL9vDwxK00CJINYGPW1XYjo/Zy/SMFWpugMDsQBKWQMqxT7
2MbAqzvb+A3CmUx5J7UuhuVfhUPjJGHausJU+WAQjktADV2JJcTTU3QxMjd5S7rkaoT0ej/vunSM
t9oU+DxHqpNhFGt+9zEjlLPj/vdGSFpz88wW0TohHUfmDwJ9n/+UKaI61fJ3nNoqbqgjSoPPC2DF
y5F66cR42rli1vqelfSGAjwbNJJ+Joa45PZj3BNfOuGm/PxIMa0O28WtRaNyinhGnTz5PTS9SN+p
bYuFjR/feHrp4xoYPZGCEDHWt9uhTR/1OF4UCd/bHlUEBCPbZ9ibSVIhUWdG2rxlQH8gP4aWDRsF
cZTL5tZyXT+b2znNODrbSNgg5IuUDo/h6nxbpJ08aHAmG8y+WwkXdVWUdnJgXo3hdCKtI9LOsWuH
Ciyi+hrZdGFQrfYmTYlaFadM2w+hX6UAGzO249g7V4MZk/hZkDPd+0hWl8BqO28PQfgYN02yJ+2X
h5YQQI5feYck2lFI+bKBk8KMMttMpmNtoCBh9MCpoNxWeXhqo/Qb/LH+mHZkyGb+/KHFc7vcwA6e
67URpF8TgqYxZHE8znmTlL6ZWYsrQQ57bdGdg+qbrWcHiQ2nyk8UP/0LZ50vJGRuk8xQH7RXuMyD
/5Rk8pLNzrUJuW0poMhCarce3iZpQBv/vMdmG33SqKydGeLQS/rFrNVV1wYoMZad9EPMrLRdfWux
VC5uFYlowqEbZsqzlLaxoWEvdIUWLwmIGcrAQDT01YySAHF8mUj1MhaZBqN7iCwo+gjTm7aaHuI+
ehVouYG8S2ODtXsd9HjDyooqOCK+xIVHupl4nvkJm58o3VBGJvHZMSFkl8z4DsqmQRqo4WCwpqzj
eDbpPzBq01h0VnVQoodNHsg2e6+r/sQWuwlRvnLgJ9aoQOFDx5AcParEkWMOiJhwL1vjLgoOukiO
RXWohawI1tml9rBHc10cmRS8JnZ7xWZ2KOhImRIgNU1sXB4cO/ZmHnM9XtxWU4xFEUkb7lttgiuJ
sunZnb2Dqb33HrY0Kq5kXZuGTVTRvKuso2tSFuK8oxXlWOua802Jo6jEfLVOpvGr56BBb/r0iC4M
aZrJuSYn8DRYpH0AKi9hIA9OK59wtUCxTi6iyi7WlFw7qDvbTCc3c4DXIcywG9ciQtvufjO77Esb
cVhMfCygPbHYChxM6gnS4sQMsz9xvizSst3QVBcjsKs9LVt11rMKNoZgr2sh53GjFudxokxx22ti
089EaXiYZpg90rF+hrOs/LXAmLSlz4wJyyrm0+dLJCqUwH/+vsZHllXFgOqg8M91ZdZ7y4gear6D
E7HnhH3brCH9aExncpaQZ6f4aVmXVuMMQqiIrUmjpKkFeGh+H8ThnWnhXUE0rOkuWvkN4vvDTEA2
szpvK2gWrOKE0Pp8EHt3INx4MkCmtmkKC4Ud0zyVDuDUz199vuBBZ2LK3r39hAV+voRdFnPGTanW
YkDff/7FHMOL5SS3jRR9QuLFdyqyHoEGJDclTuwBhZmEMyrXNm0RcNPMJ2mZcjRujh3bkXMWmMu2
Bbs2+hQlTn++YC9MVpa9EGaKKj8byDc+RwP/D3j7F6IECUUNqcD/LUq4TfL8Z1O0IMdAvaFyWObv
f/yvvxHegt9s37JIXLUDi5m8QBnwhywh8H6Tls+E3sdw69A95b3+JksIfrP8ZQBkO9IKJIOg/2G8
2YgZgoCUVpPBPmg2z/l3dAm8zT9OfQSDc04d0DCYb1GhmL8Mm6w4DTTRPoKxiVHEVbcuPeK1z4Ql
29Z2aijlzm7Z8tiO8UzPwScAgLyQEBT7U6Uwgn94pjU4P0TsFsYzke+V/zLAG28+ooni/X32rN74
0avFXKhmgGqzNTdUvWWPTL7ykTJQcIyY5je4jbLmsXa8ScJHb5qXRObEW6qmjCEfVW1FUlhUm4zT
fUBfYHg7XGmkv4ENLeM+u6OitspNOBgxWVOFAeAVndIY33RBUDGJQtdmrpibTOS080BR2maLnlJ2
PVsqP0m0JEhl+Vfh+3AWOa+TslJnaNnXgesEyMnyyE4Eudut+VNy+G3WTWNMI+3viEo7rsbWXcMg
7oisTboGawpelj6+63LoqQalDVDthndTk0DlHjk5JY/KnMR892LiG44wx2lrskEKb1WhlCXsKtbD
Arm3H+zBJS7KmnFZF4VnwqmZZGmgZgvTb7IZOGdhsMjwvES9psmNG4OqQ9h2pvd6junNYJUJwjdg
qE2yE2Ezl6vGsbTFvmmi6xpog2z6QNMNt11vCu67OfaGZ4s8LuuRfxiUP9x4jJ8jOKrfxTzOtFIZ
jDEGq2va8i26Bb6UY7Vf3ThlPmmBX75oJvuYJkPrCTxnvE4I7ou2lVrQXh0DOn/N20rgrtK+5m6G
I9sUBArSLS/ydN1UoffceWU47PK+bMcrCsnMhFFF63cj5STMU13zo0Y4ZFI6FnTT7XJrz61b3s/g
/JZUG1Trq7pqSndDk7erVmGj0CLGjLMaahmjz++DrDL8D8cbKDThsQxpyZaPvG9BHegRNXLtUQr0
SZQYZx25JJ2RsyWitU0mr18i8e09YjuCZvDweNG92it/WPboDOT1NhQNnocIpQVtsYQZ1c6VFLqX
suzNR2Wzke+H1Bmq24wo1OgW38XoveQOnusDpBDfP4WsKJZNxeB2OGwSjFczjfsuRX/pDqz1QJ/U
1mW0c0rnyPhSgsR77BnsPph1ExGClmCAp0S5F95S2VT4psvWcYgkEZxJRxzhPzJbpk9G3QwYA2S8
d+SQfKt6tBKjIZ2zFn55KBo75JSp870sR8pDg4959t0CAyADvW2MPO5s12Z1m0RkeqG/te6MdMbz
lBjjU1a7eA4gzJy1V3k3IOEoy8JBbyLTc09hZetjDZLs0a0ioqJa2oNa0fpnS5RHEUbOi5gq4Adx
kDiXZrZ+2nqY3rsmqy9skfa16Aj6GXpIVaC+8muZ9xGfB5FFNLeaK9mR3bc+M8tjJxLrEeUlrZSU
vKlbn/TCrZtV7r4ZB/MLU7PkYFUKMfvEo8K8E8tNkBREywANX2k/DxldROkBaMW0reEZ3ERFmCDT
L0z1kLFCIudW+dd8tNW26oLoHr07DTCYl1vP8dpdkif+dp5GWF61bA52V+bXwGJ1IROC2plbcd8b
zbzDau/c93ZovEuqO75UUb70aJTu4cJ1GHGNaZd5+IZmtcTOKYGTIHZb2C2JfS+o8yD5xra+oBFl
VKqU4PSg8se6083FHH1OEa7J7sRpSsuj3czGqyjn5ha3F/O/YZrcnoo8Le9jiwTaoA/1bprGaCMt
2LuRFfRbktJgNQIGQq7UW7C6oA3DT+Mx78x2fJjdqtu5oWWuCWDiKAmpYDoAksHDkQ3BPtW+tfUb
hoLk4mGWTDrA6gOIje8cF6ggPewdtejix76oXQTITnMpqrjA9pk3B5mUzjHU6XiUZWvs7FQZOwRU
1qlKzJHc1cHZ+FqOt4aSGbvVlO/9NmLyqAMP1r7jfa8HG17cXCU3wlLTjgmnsfUkgJfBZ2BpJRh/
EMXUF79uJY1dcrfDJptu486nZpVC7SDbjHvmuQRmF9o6Ob5uEdPyjLm2y+GUR2nfxbZ3S6qk/+KT
NrCnce2cW5QHt21KBrWcaUKEWtQXPgOPJTmne5wOBcpfIRLSyUz3AP1QboMQIfNUA4kp5FwyNiD2
K69tkHGRmYM7YzhjumF78SbOak42dSe63iHxos6wa1k3t2PkWRtR9CZAmj687cyox+xPv4INwd+P
PNE7OyJCheSeYh3aIr1tp1r+yKKhvjiqERQA0BJJSdB7X8QJkeewpA1NW8T3IboaREFt1dwp2kIW
THqv44pPU3+MjcE55LrLd5ZlmTeGYCZInm7w6mHhfk5r+l00K0gTjCNvPwTIijVusFNo4Iri8WYR
bbEqkrMYr0snnnYVxf1HbHMyMROR7ozZqB98nyGUcOBhKhgKG7M3K9LjZzIJZx9nzoR9QutAnTCn
1RvVo+7wjYxIyE73F5OVYz+HarErusybxp40cNvKtnniobYWc7dzjJijW2El4wEPMQ0YyFSnvimb
2zLIkg1HrG4TJwTKj0FobTi3cDt0fb3Q6ElHj9AlLRsuTgFvsSMTMbh1THc+dgQZ00TEEUATjqEA
ZoftaPJkaDufdkqTbTzS+URTVteksitcnnjF1qWCLhUPQMEUc6kzFtT/Zu+8luPWsi37K/0DOAG7
sRHR0RE3vU86iaJeEKRIYcN7+/U9kDpV1DlR1dX3od/6JZUGmYTSAHutNeeYCMsDncIYvcEKBX+w
IpAZCGs0Ya/snYZqrdM5h1Z6Qrxr2z5ghNGWdFyz3WTkYt+MYbPRnIGPnYQkUvw4zNSWp+1cr6Yt
6vkDNYdot1MsGKvb9EVe8wprQKR39jbLB9AQydCiLtfKQt13ApRNIiUxU76sq+eizcku66fiYhPg
nFAf26aLN7LvzQ2Veu2fIdM2xgrnU8IYzxAUX4Mx9NNJ8iYlaBAm0TwN9lQoAobaqqG/V/RnTupJ
vrQMxSJO2GNCW6U023AT2cwrTUYy3ejQjqoC7Ez6qUXM9QZa2zYJ6vt/UgVtP/LLa/pR/8+5vPqR
FyOtC9X8r7/erH/dDj7y1Wvz+pcb61shcd9+VOPDR90mPPWXYmfe8v/2wT/Lkf9Q31AKW/+n8ua/
kte31/Qvxc2vp/yjtrH/oPvISQMjmW0aklLkH7WNlKixDdgqDEgEmIlZ1fcPfjWSa50zn4fmzxbC
9RAV/YNfrf9BY8hCaCTQveiWZ/x3ahvj7+olXkai+zZM3bRM3fq7sjAyCtOGB6jtmrQB9SYx24LZ
PWr8muDxboy0QJVQEsgb1ExYhsQN6bgT1Pfbe/Yv5Nj/cjdcCjX0Z5RsaPf+KqLCdVaNKOO0XVmw
cBoTUx4bv31za/3dyxpq/8hchDVnJDLWgaLq1ELKHKzdf9iNvxV6Nu+Gh5bLsqkokUo7fPS/a7mk
bUS111n+bpbirvyEUI4RF+2euEjQlXSx8m+x8O9E6H1Lxkqjw9ewHE9Neo0Zhhyr6y49tvH1f9gt
2/6bNp4dc2e+uIPkEVeNq88f428iM0oppzRcghjdbmTxrbf51o7Kq5EreUpdx8MJCniUBGrtUE0M
mN1xgBUYseRflDW9yq5DIAhFXWx9BkE4lD0Iikl1cl0SoHx5wrc37RwvZchn2qfxnxcJLikwcz3A
MhBvdH1yFJ2eGq6sE8ZDqI3PRLsVx8FnssQyLT8HIwYUkesfWinFwb53ggdmnMR5Dj1jKTLktamH
dWJkPzmJDwycOJkS1LGum3rnlsnZN5Dm0AtAcFPFzVlP6/duoLs79Uhp9BYZSjQ9yrzyN9oIt4w6
j5plM6+7g4Pf9QQnunCnEBgfg3hvyHUedoiHRQojUSsvboSPJ74jv0Ydkzjxth7D2YVVJuMxM/sn
P+ig5LatWNfeUUcrEplmBvKYca7hYQZz3J0Usj+RTxehj8tWAiotWghpbziM536yJy1tl0TsVpwi
FNNTBtszPEp5H838gWRqOPfhc+qIcTs0bYqTn36r4CzFwou+b21jebSaVdjIbd8ZLEDG8AN5LY1W
hNypV/50s+kuZwFdEg8f2QyGhg73/yPk+bfeTUmK7zL67dh3qrxtrjF13DRTGAYUDBhSsT5aoHvc
qjsx9tzWGhIqaieArmS9WxXpLH61c2FOYdxyHg3Y+ltgAPuuVRHJeVWPLAdhVYqsxZwV+WPZrqnK
kkMxlG/C0De+e2cQ6wydmsWng3BIU/6zN7AaKAxOqYTP3UOWuOAP/zBmv3yTssyt0mnWIjLe0ZE0
rDL3xSgeQ4Py0svG8Brpb0FXcAp3Vq6cbhw6fgADWMW4/4DhtXQAxi3q2sOVlYInjSguN64k4MPP
hnOLNnwjqZfu7DQDzlcpvhVQCgbq8kWUih9jYDhLcnYJpYENRa8ExpQBkiRpZwm+IIOybssUWX3Q
bKwQvD2FqXPO/OrkEMW+CkukkKw1aBAn1iFvLQdwEyoBDcfvwdZwC6PE5Ko+awo+L9JGOWj0wLnc
7mOk9DaGybRmhU4w6KCuIqidTRUU5C/Nd3VBxfzmdvt20bTZF8Mzk982ud0fzxvfnvH53Nt9nzdv
1yq4V9tIc8hcDDMoph1SMoLenwPqJWy+3IeClYv5GusEd82q4tlUmUFDep6n9/BbGef9c0Ojh3Wa
4zZY3R6+XWDrU6SgzpvzlfGgILSwwzMMysvbE3/d+evytlXogWueoNb9ehKKjuzw+XKTaKVFdT//
zd/2BP2w2uEAWDeAXxd2aUS/9vBz32SggWD49Xdu9463nb+9PLATdux2tbztLocQEmF8wtIEKaA4
Hz5aC5kxKKpZEWi8YVkn78vmxxM4OImroKSAwZ8JeuOOMdG273UfN221qiAfH9TQPYV2/Z62V1po
0VeyKk5ZinC7z7p7t5y+YiX42WDZLZIc+7ZDr5ypIypuiNe7WxOQ34W+p+moFsxj5SWpqp2vBw+2
JkzMq0xNOjd6iBj1RcK6gvrE51M292YgPUCq7Xcci2u3xSYsajygyoOa6QSF2GL2uqhs9E9Z9t3Q
5XkoUH820QhVQQPJ6HvFx1z1LjLBbM4KoRuZFcA4iLZLpRuPXkYgdt4VF23wFZqiZG934/SEowrU
a/2jdkewufh9KvKjlqmTxxyey/tsauRshCTZSZFIj3vCW1CJOAhFESaG48wJn5KVawJwbxjQ6T24
61p5OkQYtF8xCIMqHOXaZYzG4Xe6ao7xgWbYeSnbq1AtkFDNmjbNe+wG4iRCUawqkdENU3P6UzOf
tDwqcWFP60rOUqEWmjKdVb3ZpB4+YGYE4yrOhy+jMObq06w2nYbyjBNcPSjnbob+9ubor0z8cHi5
36s+/bCn6a3Tqy8O6YgPWueWO1Pzdl7MqS4AWgZMgsmtFdQu7krU/vZP1ntzjAHj1aYkCE4h6y3j
7rWegwAxTxpLC+71WhAnu4AgdKRdyMGY+UzNL6xyYjQFKNk7kGAaTIhFKiKEzx3Kc79d1ckdBCbo
u8TdLIpC/Qzz7pCWBvrT8t0gDXEzwqQpyiuW2m+hN/NZ3Ejt3RJVE8xrtw+tZ9G+Yiswj4Z0II8l
5YAtWHs0WgvjMXnYFlKLRWaINzMtP8QATQ4QEPkazEGZvgIrz4ujIYZzIjGX2SgtJw3L0ITiwzHx
auGWKOAS+guIp4xRiaTFtI/gytmNjnmKk3HLEmNHIBj8Gje6CpMiVw9Yb5L3gUg73ximeSxbYKbB
qEinaGLtLmc1s+8GoAx8vZB+TpsI/zI6F+gE+rSymSEuAnWfhOkPfuL7zhH3YeyCrykcFLXpKnYz
Ytig3am8ehLOJe8eMDyu5dA8pD5kYq0yXyuipixMaWutgB8ZSvXNCtGX6ySJ6dk0ADW8RhNakbLL
j5ZJrNDgL2OPGV5HMt0prII7Xbn89qaHTlgPY9p96/15ti+HARhitNG6wEXvfcfKj7yAALvckO+0
UDGzDwameXa6oXfEKXeyfoJD4LtlHtEvd5wtU2/doXWSqf59KGv8BV7xw87iZtG7JUFhLb6KEshj
jaet90yscF1nrdpt5p6FVcC4rW3OUNBj2sFbG1SIi2GPYOiAkOZOuuUdQUywAsCQsHB6Gfz+rNvu
1ypmPuEhU+i0QymBuE39eDeEAW/0KO99UpkJKnjKZUe+WqhsDpMJHFTNewCCxNEFfepS0XwaXEbh
iCpqxNom+SfdM2W0s5RocyOrqvhxAKCMyw2otBxQUXgSgFLcYIXcPdypYTyJZkAYrOmnDGTcMKEL
raYHc0IDLCFQLwK/+F5YcblobeNrxNAW+LP15E5wGxCLhL46kw/5NEbiQw76K4OKWPO/MBGn506f
hyWtivLHwEuxZUTjCdPOe9anz3mBtkQPd94RoXK3EqmrVlbgJRdUxjYuvXFI0VALcO3ZSDU1P3K7
79fDRiJYS4H3jPPiqeQks0s689ttK79Iq3XRDqR+c/q/aCxitqbO16YxJcIO39A2SJayywRT8gQT
hfTPdLyYhbNGTZVCBUlQBwp4CTgCGbpWBb9GcwpWbgnhWAfrQwJoBVJZ/+nuOgI1TlZQumsVZg+V
7e/TonbP4M/ccw8AcpHTi9m4LTrRIjGXxDlXjLeL4WxoTyHdqksy74mtN9Na1KBHWnK+lzTxYpgL
4CorgIdF60DIDn8GzZRdByvnYiAxx+66115VGCtjjzjRfJyDDwaacC5prsy644l/meHwv27Ss1eY
H1iuUAJqw3etsFaJ6S8okXzQD4OEyZPf4YoS2yyzz5kTr0pzai8yhbOrk4uoaeIau9ZAsk1whaJm
cdJrrAvtvgVCs+T8pkON4yk5EBuxN3O40L1TgY436ksAdMhJkF66aZ2eijFdKUhqPBeBk5o/xCIl
uidI6O3oEM0w2aA2k2Xn05rr9mPlroN0lpPDz23t0ts3wK4vjCayCyTCPoOpDYAMgNZYvoV5cLBs
v4Gm0Mc496cHTFfjxR6kDQWA0OE0/qkE++iBl687/kzKNyuenPzSO/HZIOKaRaPzXGYc950aBxHy
i7xxX2CEDWCGgLxTcXQXs9L3XazvOC+NByWzaxIb/p4kx2ppOxmQwYnZjO9p69IYmeTUeXn0RkVA
lewvMDn6i2f2H71EYpuiIMjE9BUSPbrLXdQHFEPwH9YQSEeECzRfpRW+ecEA9cOX8YmAYlwgerH3
URbKfLjDZCTCFV+L/nC76OZrWu6OxvJ2tW4N1LK3h5BOkuxbUtHhdSlm+eXtWsQ4NVl83r7daRdV
keBqYUt1e5xC/vfU5r/fWeO/iq0JGC/gdHD3vNtiDtC7XcM0Uf37m7dNqvkZt2ufz7097fPm7drn
S0l75FiFZoM1GX/o9gIcv2dO3v6mNNXmxL3btc+Lf3ufzGyyTP7V88rZUCfyGOkOw8zPl3LNiDnU
5+20JADydvPXa33+qRAx9J9b2uqY+qTCloiKIdX82v63xwOb5K717VViKbo/9+h2+/Z6bdt+rySy
TpZKaIJJ+KxROTscqG9Xk64mCcj8kkw6qwJSRglgIjDMspJn4aTbJg+Ma68BO2/isV6alHj7KKgb
VFsdBHUQlGR2Js06DtI7utP34TBLICe+1S3eQyUgIVVov89jiyLKbtJ6U0o/Ocu0rjbIxGuG7Nzs
glmTqClC0pUzbPqiJxu6tr5GgA+2k0UpnTg+OjBGKcVKiHaH+MTY4xG2Tm5SMe2rHt1x0Ss72tHw
Tk4RIcGnQlVqqYMPbwwllhPwkr2sdKwFXkMUnDNWp5HdWwS6SYInJlpk4yeir75QiE9YVrTpdLsm
K5NFQu5xpp0fMOaLzJJESPrRvi7DPzcLJmM6wY6uNrFhoMW3mGCwJ5PzEqYiO0ckhaHrpiaoYzwO
heXDJp0wBgCQrCxhHrrER4M/X6BKI0MqcPbAM4kG6W08a8wUtTOA3PQQZKV1NAPIoOPAe8QLUs7P
PIF8OHE0HU5OkD6VaDY4LrPFjXoJPw5oD+QTZHTM6jUXBxR5LHQYhvCra1bFeZIyYe1G+hWmlh/K
cyDZtMzhvbrcSWUjodIh+XcNqXNUhhO22EXuRSlU9vDVL5GbgYj/Vnki3AYyx0mSSP10u3a7sHp6
356jg+RL8NEDX0Cjv9AsPgKiNMx8dduqGMmmpzMDdEl6zrFMM0FslLGD9OuuRsP94VHOn1ynqg5Z
0Ky1+VY7f1OoL+hT2pidP+9TLq2VAfdV18N0Z9UbAcI73b5Yt2uy64NN5KC3YsA3snBsTm3fih3j
CAulXWNtMXI9T55tIn9aDrFjIAnlodvjoi+sk2x2lQJYqUz+K2HfrwM9n/ZOQUU55s1Rw7S1cBmm
sdSSBGrrqXa6XUsCJN2hFWZrLy3OYQrSMqx3YetoyMMcjcycpHyeiOaqRD/hHulH/Fewf1AHxyfL
bXCVgeMZDEIfuDfQxmo1y1aXWi6jk/vPLW+b3y5ceYxE+0SjM96044z46lJvZY+ciZl+6yeVzkTz
+T1s5i/97cJoQRJOhgFCCKh0rZwI913/54VGIETOCojbv64yyBnnqj1btBph7/MD7fyUPGrxk/22
4e3q7dVuj99uunqoiAeBzfa3Bz7/6m3jz5teg+WRuK5x8Xnf5x8trDo9jO0zrA3oDQSexL/tehEI
SgDb2/y2f5+78rl75W3Pk24eRjELWN4e6fnCeXakbz+3+/yzn7vyt729bfK33bhtfNuua8IfSQt4
DmfCNrATnfNuQFVQxI/IAU4SQwly7oZpE3Ldu5yG884qrG9wWrVLVBHwFsycCVbpIVFlyjl76AN6
t54ufu6RQDX80CutWE54xfDxOu0qcxJi1hPTPNF8vAucSexY1auxma5B9IxRcovEwFqbVfyDEBh7
LfFdc5Ci0rVzCRmUX6cd0I9FyopW26nVd5ltwzxxCUSv5brvhwkOmElASQNBSZjG1m7li5+N+lmg
3lTUNVu6G5SjFnkB3DT37MRMHGc56HiR3GjGXYABBrB79j3VR/ncqdeiURsIGcbVDRdp1VU7reru
s47jbNMAdhspnvBRdRVYlPhFYdGiKpr6k13SSEKA9KO16x83Jsrc6Vh3URMumiG6NHb3UvvyDm2R
2CBsDVRcHyPjmTrNOSbwKyc+ozXHc4jPuUFLVTLoLGVPHrnyHn2gQcs8GjkS4XzImaUjMA6OrPuB
PoqCYD6glaVnvzkF5sBSJ7KPn+AD0FSHDjqIFJC4SE703FkVfX0dKu7K8qanGzwsDYgD26kV8dKs
9be+rL8TiYEBeaSwmGxrExbfpsgJHtM63krPFIgGmnPfc/rP7egOwk64casBq4R/6dDALvgp24dk
Nw12TAkGbqsR1b3uNesqRt/ddlq2A1vcH52JmJ7wqjWi3ka6f8g9W5wGOU54p01FA7otLs33yBfy
1Hdj8dR44aGhfbnPO9DEbUZMA80vZ6OIAl4aRS6uKD/tRc4seYGsY9N1hfNgRMHsrxI4W8S513rj
7IM0jwqkC0mWQaf3lTyWYf9hZsG45YL8JEarMHT6dk3vDAG4h8nfT3Gy1D5exc4BkcmCBEGGmpUU
ZKFhaEQD4WrGBmN+uaBHpt1DXr60OPz3Al8nSQakQTttYe5Q1f+0lYyvup0DEeIbRafNosnXIyAO
2o1HasZGzbopXPRvVH34ssW0jlHo7ctU7mMDvOxt8PT/Ra3/YehLgMys8fz3otZHhifqfyxfqzwJ
s78Mf/986p/TX1f+4fBSLqPaOWnY/G34a/0xs0sEPh6UaqacRbSfw1+Tn5ED1sQS9l+ErZb5h04+
JGZ3h2Eg2BP7vzP8ZcJLDvJfeCae6+gOHRteVFioZf+mbG0h/2eQ0/NdBUQcy2bnnkI83AARaU4N
z1Xf1Q9dXZbLaujIKbAN5xSNRxL64AsyWd5eaT9BkJN+enHLe9/VSB6c5vA6zTiA18J/pHyOW+Nl
BC6063TvRxRxmEaGDjVhAJdr2ZCWwxBrdS8G1mDU7kn06OFH1qvM+jL6s/9pIKTCmKDgD6JZO2OM
o1kPMCuziKG6pZWLCgK8udFNa91F8ehkWUSzMPE2xeBt4Js4RxaTC2HTHzENY22wo1ikkE55VZHt
kaodaMQNiKv6cmlVgbfNCoJ6Rk7RfhNwIO3FpbZJcqyL5NE1WOynnSV2ZTztkKbhIQ6N4qgPHZPE
np5EODpbes5fPEWvMEui6qQ523aQ4bEYTHCgXl+/aBZCuppVVBBF3kZLQvviN9Gs7He9g+iz9ypm
0MuRGEIufhTUpARWaAzRmEk5FCFh/Y2kJ0oFSPcNAUwRJAYmsCXLMnoNJt8qcm5d45D01ltVh/FS
1mW2N4K9i8z0yStJVyHpcU+P295kqUpPweDvWt8MDoZN185fwzYYX6euPsHccDyH87iWIynCiWWh
mdtNCXRKwRL7DAA26Nxw5YmUCELkXtBB7CsgcQoIDyV+rHyb3C0XCkKrHQlXSlBjNeEl6rxhjWD/
SycUo7WW5MQpVM4pKUhxVGqdoDo++egC4JUDMbUI46jALt5PufGcFVN50iv365CjLyVWiQhCEjzB
5xKI3WmzeKcd9yIXc6JkB960L9USCivBa77zFUwWzSXf2psVk5QxZDacREuJYGfNev9O94V/tESJ
PcsM49WoxHQciShBEYq/y7XiB97QleYJfBF1/wQcgPhiD4syMUMT2E4CPqeipxVN9OJSiwNrE1Tv
Bv/dhQlW6A5lHro166VIjeKVpATovH4HCaCj8LRn1FVldgLQq7PrCUIAVoaxJHeTq0tg0joeGJI4
9D+JXh0JGXW1u7p7EoFeHNWQPmASBCTePEJqImakUmupAoWVT4Bm8i3m9cjPYHi5935RgxrFiW9k
wY72VHUKByZcVkOkn8IMFCWMdkERsBKsMYS7DmTRRpvuy7yLd5MXl8fpPdIwpbihXvMFSh8Fc10z
Ccd7oHrMuyQeM1fX+VwzSbwKijdVehRAKfZ0I8RtXJIKB1RqIL4zw4Zk6MbR9I+G9h119VMZVuU1
9lcpgPctH5TqWxhskSQ6gZyq3Ki1hQQycIir+Iue2ksN6gBq8uyqZ1lxkFZLUOdADts2uIDEO+bk
Cx8HSxJvE+j6GpL0oaW8W3ta3W09xVwEIvyBSIF2G3eRWteDWV17qJgs8jeelamnyvyaVYJkW0m8
q26ElyBwDfK6zOVgaO6dn4snDkHuXd+3P6HKERA5L0JCGMxrqBvihGOKY0ZhoYUjxkqhKNhGN89R
nGdLQ5QXcmXcU954/jaRGvm9IXb5tmm1sy3bh7Qo+0MUCrWSc75Bzzh7rUXUH2Phhbw/5ncDoOKS
8CEP/En7XouYxiQsFA0y/y6yalrIdvXhtqwmhz42Vgho1LqPZHoHMSOWx77SviSRT3i8BbsqLTBD
Z3PfPx9hPahAu5sUS8xpUN1aoTi0Pf9rZbFSLIwMRxUZP9v8eSRG6DJKXKNRiVvNlsOVt3apwjF9
KLMPyEPtl6o1mLeBt6cORH0ftWsbkb8RA4JlQdsEUbcnu4ApCwQp1Hr6sOo6pio9JwElG0aD44df
ZCHoW+ShFePlTVOXz5Fj4PbqiEjU2cbLsm9VXJVwjwMQyfbwJXPnJN+hwTDr+CeFEn5JutGPSULO
yY1mpWVk3RhAsMy42SNK7tbuqCLC5JK1ZdDtTRMDl54Ja9kCMBGWhLsZDav+YNyYY8iPUulfi5Hp
ZG7FlLMTILbAIqyaXd8NntqXMnZPtq0Nd3Jm1vTTfqiEfmhdKBfZxIHDqhzUjkGfcpgf7OWETn1d
a892GHwZ6yEEnuBZ+3GG8I39mzOk5KZbcth6ok73WB5ezGB6kyrxcZ/iX7a7h3psabU4kKfs8C6A
40/cDEITWzBsHYlDW9Z2eE85yCFu5KdZpVawAoKwzmL7DAzXgTfoehsjDkgfRK2sQVc+JAZYI8/2
6vWEDXKl62fZOdO1IS8cjnGmA5CO3shBD1a9gYR5stcaR7ptrjPxcUnvRtCQXVLbBl6TEhRCuFu6
ToUJfj2jVHKyyFmPlIAHMRF44NojM1Q7Xk5W9WzB0d2ZDd4UI6NjEfXZ64hjfWiAD08owhfkFEEq
dAa+JXzBkhLASu7W3j4vEJpHwZch1XbpUK6hYRCCN9nvo4vIfYqYiyeWw8Gn+Tmm0nhCRq3n6TfD
7YuHFItlXk4/iBsI1lPDdyYdQ8YVTn2lc0YE9B4wMMF62sFoqxcSU8tdiT545RV9t/KdOc2ydsXW
I6v0kXCsPWncYPk4fm9Kuoh3Pv8Bq5LGvSfEOiKq5tuIG3+o/R3quHhtuqhpbKDuB3j8zXPc2Y8y
HO7rzFDfOpO8BQddZxG1zpP0NdhJYGV4S55dI3in0sBfE8f1xQ3bCq00zb2gyfVdjH9mFROL+mij
7lvJBPloiWdiq5cWUidV+98GMX43x6a5GCH8Jo+4z8C0Xzs9kKQY9/6xEcZFlqF+VKonilA07quj
5DeQQq8Ko/ZeRxjxlLUYQ/MgcU+qmuynzq2eOyTKi2ZWWUtQPg+o8CCFKpXuaEai3Agpewt3iA+t
MzwQjd6dra7CFzxpxU6QyDr56gP5FmEyoooeoY+2204aqASQ21yjnvfDgTm1AQpI0kmp9mDr7J95
EHFoTE5M7D8UnUBXucWewXe5QGW3mWCcbHvQ/cs4RGdVjUZ20FC3uGPbnAQ5JCkzsFKR5zd61ZPH
8IPGgNX9GHIBhaB8COVNuIZRqZgV2Xn+yFtFRglh35ikrVnmP6UnK6mCoyyjV4RDgtR02fKhOKsc
O8jKGUL1JKK7eZ3VpdOGNDYBPDFzll5afuHcuxEVGjYoS+0KlsNDW9R3Zr/380p+l75tsd6dvMfJ
rS08jVN2DlmucqyGpJRMNqFX/gc8EPIWm1wjbZRsU23+4qAxh8aUBwDi3NTlZ2f9jGq8AaqxxS7N
9DtJhNFUP9vMwd6t1nvxzSL8pmOBX1Jpc4JD6M7gif4ASDMR5F/R8NeA0Yn2wBgfrmGY56vBmdSL
f4dw5Oy7/fAREHmtbDW9jLX1iCbqrfay/CGzGJPZ7ZnjEUcQaSXbxC5Popfh1eBruUBGTQhR/83p
DblIHVal+MyKNYPJ6sNv+Bwhf4ir7Gxaa6m21rWfFpY7WiMZcTN6RDNSDP0aNF69NtzY3oyaTaqT
2TM2mPzwTtirFNvSV9naB9ZxatXLQr/mvoZCrI/fEcSgue+NkRjz4bnM63VZaOPSGyfvJe6qM8Cn
bh+5rr6bB8XItoFzSKR1uvmzTxswpZkkoLXV24NFzBED/vzdygbms2Z7zOoOlHqBDw3f99duVjRR
eqBtyztc8PNzbk/s7QrnApYeOhdsywr9kWhEUmDy2FtQY0UJ+by6+opXzF3a3fAunbBdRyYK2qSk
sdETzSV0TV+w8OiAxAX9rwuOz3ulF8CnTH2VJ1N0IHNXunzjzDli3ei6LQuw80C0ytovJka2LRKl
20XvhcMh7PoXA+cJ7DqDdErdQZ/pQbEYqzUyU/IHADgvmWqn8KegLGUECiDxgV3Ob55pmd8DKoyL
woIzFD0D36Uj3GCVrt1wazhDBgI+sJehyRyvr9tj4OIXxLZTU3GWGFFm8suNAdPP+Bcr7edls3hr
SiyEeCncGbMDmMxvnsphjFa1DKnpsGMHTC4W6ehCABrVfem4YoMwVe5Znkyl+8Dsd+2qNzH3rpt3
1XlQqvLomjqgBpuw95aw1I/5kAQM6WjBDt1hzPA6xo3w9kFhKwbjvtpkcbSbHBldJX7wmay7DtKI
tqR0vXNHenSO/XgxxDbmemJOjBI/ZAtio1Zx9IDHfVs45YeH6/9Ri6Cp9JGGEyMD4hMjQFiFU/ei
zQgzLEH6Jg7kt8wMETA1BNB4hI30/CTrqFZA6dWi6a3mEc+5t9SIhI+Qk4wVwCg9S761iftiR2Lb
FMwTevWmHCL64tR+1qqzshGxNB6FaAnEwoQ6xVs5XdtmfMH3t5l02DM9AaGy1Cx0GP5Bzkc2pRNI
rHcz2P8YZ9HBTi5JyCg5pVMJmMJ29HFLhOW2Ul23y0hp37Waub2hdnzOWYt0Ihy1pQYkSz0Su7aE
m6igrDGDv9picHH6ke/U2werLV87nDVL+NUPWt1H/FnCeByMT8cQLl0vX8Vg3fHbvcva+Nm3CnHw
mvRAwPcF42YLa+J6e6F8GgzE5vGu9KuDjX927mgzwQSM5bjTsxmk5tHP+R2rSlIWdg3Zp3mB2HT+
+rVx2lMF0T5AUXf0Pc/c+xUQkDQdt2NqQUNMxKHqvWSL/f3aoYFrHLBEzMrneDUmv4HJ/6nu3Glh
JGa3Cj1Zr/SxfeTAcx+2FmuclEUk3BewlRXlyBrPiL/o02uIguMYRMj0ruQEGvuitjT4/EFwxCbo
77XmXWspeivywpZpC+V/rHBsDaPcIHkaViPhhIvb/z/VDLw8uXyisnIOtlU6h4jFGwQAklkdXq8g
uWdJumJCKp4GI2A+pnlt/2hP6Usimiv+EpydfU8Sg8Y6irXMk1Hm6S7z3B7JVkHuggp+sBqqWNcH
6CmVs9VNsuyw46y8TnvIfIBQ7YMhjXgdNz0adTRZZCpcQGZM62AC94NB9KsuRlhwQp0DN3lPZWIs
ZJfZG03fMtyaMRBMePsEIaRrx8UhJtjC7goMULr/BT2bWrXG+NFnL3U5pI+m+SEm72uKUmljojXt
O7iCMf7YhTXiKEvUNR2ZdJnChemh5fs2AXyhBuMYuc2bUTIFVCyZJthdKHLugAF/Jx6jptO8t1v9
paEHeMhR6jjj5C6ato12ec+8tma0EeGKsoxXeEGsI8pm29SjA6eQ2qYay2EZmB+FVnrnSzt63neT
Tpmsl4AeyEqnMxbI4ChqqOhePXbIVZpN7uAeVBDdV0GDuim2+mszAKkM9cjcOD4WtjCNTiZLfWg4
WF31pOWoTUJgTuQJYXb2CLxndIz3fkggTlZzDUBnhO+lOPpaAMwykt06t4zy2rNV5ORf9ALv1ATa
sEydaUV4Mjz1uENdYnjuWrMDdXVx8NKnwSvQtWa78mPAS3GeW8C1mA17VMAlX+tdlQzrYkruSFfb
NwOBstS6Cwxvu9Dt5FJLhmvxRbnNtgdInKrqqwesYZGo5K6eqZ11+N1UGvHdToLKjihtJ3W/KKQu
dk4rZDJhSRqbaCwO6ZB+FA1fB9MqjzZwlqVT9WeldUBO0BMOwFhBRzFIKrJXvYIcW4rHUp/1rYgY
Y5/BkmnrwwLt9uuYDbvO4iznWfXF5FxC8uNM/HPWWjOdXdfhvJCzZrEmmDLGIrTfZaTe6RvCZXwc
AnKNYsviA6owj8QvvZjZBwDr+OSMstjYbrsld/xeBfyHqy4h3844dwPygIzsV8Yhq1hp+//N3pks
OY5kWfaLkIJBoQC2nGfSaLNtIOZu5phHxfz1dRCRXZ3hWZIh1eveeISHh5M0EFDV996958I/3gV6
/uXW1X4oBga0jQ3fgkyTOMzXgpMyoniGz12j7wUk1hNF1VGPtVtJFAzdnmtQx09RVz66ISQMVnik
ZFwFJe88I01QPuRR9y1NEHjKkK9BN1xw6i0EWJQ6Lu80mA6Rqf0AqiUX5EhvMDwedLfFDc8yT4Q6
omSArFW2YVEjUFFYNyYrCtcHK24nQk6tjLHrn1MvviEcPBMHt56CYY0b/EX5cuflw8/IB01i1ONZ
i6wf2lA9TnDjujj66nTj7kCB0r1uPyX5O45lcLgF/SM7yVdtm34OWkkWQD98GQxbfbPh8eF7oFC5
CJO2KWXC3kMKg/TZeCZecz+C2Q3QZnnIJVHJvReV/dRTBfRFvElZzFOSwVUn0O5ZDI61bYa/NyRF
mR92Fy4KErgSK+TmLhkvabr15YagXQocEY0TESfUpC8wEfiMvro7VCF6V/FHLqP11FSr0S1/0Aa+
hXuRfRUIarQai3Pds7HqpBczNuKhEuMZefCPxhQE+o37ordpqwz5y2Aj/m0MTyGTm4ma9D2L9HsU
+1zzucPTubpxs90otoPhftV+/y46LAiQ97JFkbtrWebXaiqPmnVLxSyUfwFp/FQkzY28mHWA3bKK
Vj660Wrq+WITDCb27IVFXtBY9HHJOUNgFllr6SA1GwhngH+HgKZuOVuHtvaYh1RBfixeEus5SdyD
Z9P/YBq5mOhBM9U3aIYOv0qRUEYl3nOtCcyK7vQeulnHW1kT4cqEBCV0W1D9/VK5dWlswjgrutqt
265NMNcrlLj6uSq+R/pgck6psEIwwC3JP7K9V2gsULAS7sA42s4I2hKQJV7s9q68AaK425FN5IVn
P1EhVXlKKLKfr4mkvGadz8GUZk5eReUm0lh6DcypKMH7bd3p6JTDrl5O/vADfdlHXuGoBKr0B++e
Khw6Mww0GHsHjeYpWfMcYXairLCu62TwVn6wwiwfbbWattSMV2601lyaOnPsyWPHc+H9ckBGq4Av
lVaVX4wnjcfKJO1tFWUVPVmcKsopxV7A6AFX2XLwxH6v5fGnDMmkHMAiLzMvWmrc+gu4yzqObZuc
74gYWHhP1oC9wtQ0GuYZDX7nAMKIM1AbLdrOfg4MrjLgBNv4zNOfxE1bz7Cl93mtZkmWHh/VaBjL
CePzPi6CfJMGespyXW8M1E4krZqcMZhXapZgOspJK++gYikzuk8xynxASM0+qGh+VhF4TxRB6xAd
MIr2cscsvb3Y16n9qZeYP/qpgBzA+izs0NiYRFWu+q57Gk3dW2jafSpnOK5DS0IHb73Gxr9Icm8e
7PTwWYnoiMpk2LIvip05tNpKNIla4a8rl5afv4x04eogeMKsTIJEHL0mDZxbuxfXjkVrtstuI+nd
9Eo8GSEzXtMNo7OsgfdiySVorrPvJUHV+zEELQy95EcdBk+NhMEgFOkKbkBftTDrta7Uo4tmktUA
g72zStH6U0ziL84J66UDhE+JHaKkUb+pYVvCsIOqobCaLyzsYjeRk4pBVuViDCruFF8/1d7UrYPG
3GEt4Iziur/y2JuH9cRYTgYgzEruMACP6yh+rUetvMEpXhg1t2EDVqRNI8U4ulkDoltGnv7CAZcQ
z9JJDiY9EU4g6c+20Ewc9c9B4lT7xKMIwxFoXfVgIqkD14qWWsWlC+tNllbPme8QK2xD5bfHlCKv
LzHA+58gOFIagJAWOoAIdKXIaE552YQQmFXVvdDtb1d9+x2rEd1n9tUTf65QIywmTb4LmV+nAPIE
UWwVKlBw0NMbyNFoIb38cXD4UPqD65Deih2OE2/PefjDdPpHN6eF4Rm9vi5tGgqQu5fkdVcbqopZ
FJ2Vg0Sr03OpA1wWUPzwXc32aESGZHLtDKflwQdpI5rRAA8MivPRp6UT4bcG80YBp5vYqmBp4M5/
VJZ/5VhA6x94L21MfBqxtXJ4xkFf99Sa0Ai8hIYCc4j7SNzPynPopSvy80L+50QEv7LxC+nf2dF9
c2WUjP1wE9wJWMRlyOFbbJH3XhCDf9R9wx2bviNx32K2OEVhsKT/uyw14qFt6aAgsbpbMtcGxH9z
nIHW+ioHJodhIjlz6dX3lHaUKeTCerS7EJTp7YM59K9MF9eZsla16Rw0r/01cUk6WyCET+uVXvIq
fbDLuPci6xNGOTma2RcRpEPgPRSjRBpilkvH65GUSaavfgP6Qj7U9qqZVAIoFMOPDAj6Vh/KSdZ1
oV445Qk8M+6lHZyzJuNVUFO1LnQjfera5q20/cP8WjhcznkhjpxYt431Vnn1kokFxdZwMNhbI4By
fpQDbb0SyP3mmeOt1+XdaxX4+a2cujeT4Fa+STg8xLbnW5tIZGU7nFNYfYA15cbWZInEL9tikbTX
KYtU3cz1iT7ViN4pdcrxbJUslVFmPKI5eYpU/jbQ6GhAAA1Od8pkebT64jkVT1y1FU/pPtLrdcs8
pB68q9231/n7arUZrxpfecuLjk2kkA9+oz5Q/zXbKUa3Kltq7aEHpTPjQvyd3/c72HMkJKZ4E+uM
nVHQWy+tuqJNXz3ItH2t3JrLrdgBzDsxJAuNcNBYTjcJLgHQ+4Zx9ntsWwDm4+oBCjdOnUuFhBvt
7UaGKQ5JzpQQeF6iFtqODSINS21Vg0cqE+1pQA/DlXsArzDQH/QY1oR1vE3T+GXQhi+miss0Q3Zb
NsHNapO7PmPqy7RDE1MfRcrcQGm4zBIfXnknrpWJurENv4qUgWtYlZi/ohd6z8jfjRoFvtlgLNDN
q7z44oPGFmonskiRo4PVi3fkBWAGQhdDlYyloWd5FO0tkMO64R7RjPEcCWMb4V9q4/DJjDl4a9Zm
akaCX0hG9TW0ibgdJFOXMj/45cBUyVhB0A3Q8baPPk3gRqOm9fLtIArmNp5+IptzjcTtcb7xGy3+
LFK6HuxpRXchHRtherWqLectTcJjrXl4IGyMy+4zg/Y30stXUNCPVNgsV5X+avQu9ofxFzJd7LuZ
ehh55BcGzg5ooeSS9kZ+5OhxqpBVw+PeZjORWfhPJt0HAER0E8zLQNBkHpefjK/f1eCSM4lvLDSz
rdP/zEW+yhl7Cm1a1RxcNFZUt9F+4KX/ItHyeTTdZxXSd6cZ8QVt+2lMJCoxcy+b6oU55sfEWbH1
P3TbfxCT+pVU4XOeJ5vEBniv5/seTCOYd3pXATju+Kp3W62onmTYknXGo+ylP0ydObC0HvMAmpTd
/qQNs5ua1dgmn7Wm3+tUvWc89VpennAQv5ll/943mkN8lbXqEmeXZNltYgRrFcy+A+x2VcIGhIzU
zbxD6MQr9pi9K4Nn0zJuBd8J/IIvPiv0r3AZqnpbZM86kzTJ/lkZ2S0enpgvffuje6kC86LS5CMF
4ho48S4Ng1M0DRdXojkhzWCyxLG2yu+oS5Z10h1trX2zeKikZAI1Ghl09gVU/IdURUDBzEOKzJHp
tUkTkq65pV5tzT7ZEUA0mo2lUy3CqLyEJItYHcMUvemv1lRiOakPzQSuNjNoP7NfusEB2PCpNfon
mkuPNXsKkTrBvYBMGoyYawtubVZPGwLp6PJ4ZuatLamf7vlMsmyWAYbVpWyboyzm6quu1+lBJ5rC
Hk30ZTbiF0zT4XK+WXwzu/nBDa34JizdAcxzSX6Mr9EqUXW69HOaVjlK/Qxq10h2RzGn2gZX0QG8
b/InSATrzgIgWdiI/otq3ejlFVbjunVITOn39mghTqDDH5hv9ojUPBtoATnjoyPnbkyPdciur2BG
zvFo3jyt+mEN4S6oy22YTSf02gs1TZcsUR+Ebd6L7MkLsdJYjvM6uh++N0IoHn4WWskkxTAvjUru
PojO4bk3qs++3XS1OpGt8BaK8d0BdpMl3kvo8sjlEFiEan6SPXEWdMEZi2xLvWCKiTeaPhWxKACM
Ii3YJY6TMRpjsoEuBkLJsffoxYEgHZI5hxttX8IZiRVjLTHYQiDIFs4ggfBo+BZaI99UHLOWwH0N
jey/zjGemW6RFWguUAccqHF2kUhfcMYSrz0FvPp01Gk/oA3e5UbN7UfjyRY3zrzfI3/ugysgwWyD
wlRW2VMBiiewHoYpelV9/SixnHocI5gO0C4Hjl9iDozLjYZZgfYiKe+G+DW/bzLKB93yjmEVnkNs
/IvaRKozv2EmjEcns6NVFHqnIWjvXpgfKDt2fhg9m+DXmq54AUZtTGfbCKE/D4I6JOy2qe0etZD5
8/w/kXDy2hJOwB3/baoQ1WwmnwqzfGjDjRMurX6VFvmji6REtNMqybwfJiHHnGrtuz5N7OTeaqKA
W/jFHOg9q+PxEVlTu41ttSk1wHmRu5SCpoiGjYGpfIlM36TBrBLt3BuYJRKEoD3GotrpSKaStAnF
3ke8OmrOeQysPayZbTxZe/HWtTSxxydScVZDNO7g019F9B7Mrcy++I579wfdVoSYzEBDHaul86Py
nhnR7AI//faFe/bxV+DGq/aurj4nX979LF73bbh3YRyzbS55AyS5KsW5zBJZZsmWFt6SeLiPnGna
ymZCnqbFwUgg4KHhErMv2lg6uaOtHMaqy7jJkC4gG2AClYPDoAMwZOb7vGQGaniTWZUvmf7Ipaau
0m2spRfr1SEpdp7J8ohq4myP4a7hPEH66p8Za/9f/vl38k8pXfGf5J+vkfpZwLzL/5VpCgxj/lv/
VH668h9IKk1knKbN6AyC6X9zfzzzHy64JtMjr3jOD7T5o39KP4XzD921zJnxgvbJcebY0n9yf8ha
hY7q6CBqhKnPTKH/jfTTmEk2/zfIjkgJKl7b0iEJ8XKGtGbgzL8AZUwDkF1rh/LoBQXIDx93vGju
tpHXO5u52cYtuvCCKIPcLp4k5ruEwevUlo7FyVb053+5fP8T/+evuXp/fhzHlLqHgpQUZoOf+18/
TsJFKc0ys4+WbaL0KsNyE5s/u9EpkXR9wqMuyS8jxkDr2FQ52/9J7/0TCvU/vP9fZbD/fHvmP7oH
NhY57m8yWBjPkyLuhyPB4L9jW24fbeSQslH5EZ5Duu4hU6+6sjkpu4u2f/Oz/5Xt88ebc6twryDq
BfiGpvcvPzs5a3ihE0McmSrZn4U/JlsJZCIb0bzFdWQ+aXFwnDJ66c50AO/5JbOUFSDOjni3Gwyh
UY2/XQ+XWa+m/x0R6c8Ph6KU+83V6eQbv90nPWiCUddqcUyRYq5jVb3bKU3rqvKNDd0sNPyKnSIQ
wUqzc3elRRnejTmQsDMf00Ib9/l8WhvczX++aGIGQv12//I0gDixifeW7vzk/esNMxSpyhym7scQ
oOw2qPxhpZpSB2Xo/QJqHzwLPd5atB5W8SR6yAidfUgZXRyKuoEKv1OxMHd4aTdQLsfjCCudkZLf
khEbsI4bB4+jgBja+tEqUNqMDsZuiZDq2MsB0mstIYS/y0o5s0ppF02IV8MoKD5k4z1DWBR3DUwk
D1ly9owcWVpsPEgQiWjyykPrjQ9t4NPbRM3qFwwzIkVKbhg771A9XnUz907/+Wr9hteav0Wp81jB
IwAb6iDe/uvVio0Q5nbgi2NUFDqBvnAB6fMx5+AyLlQK7mQaqhi9omSym9c/C5+W0P/rBzEMVh5y
qQweqN8etCC29DQcR3G03QY1gh6eM9237hNzmtJsHtECbO1yVAxsxL5pCAN0gaT+54vx73cOczii
KG3b0W209Ajv//XOiZoSQGnRimPnh780cydAKi0H5MIgpW8iwtJtln+3vP37ast7SpN4a/7JlvDb
3apjS3EIYBCYoQD60XegWjMfyX6+FX6Gq9/Tp2NmxxezoQ5IJgfIAmKJyrBeiK34m0fH/Pf1RuoW
AjJTWhDOjN+Rby780W7SDPjVSXMqkt46WV4D8nVilpR6FPXjT9vRQDnmwN5SYqY2U5efkZ5PezXl
Ed330jhzBEW2MNr2oXdRlXoyRRee23tcLC0jgcQnnqwgUE2NG0AHS9voyBhVTA/+85f5m4Hhzztb
sI/p8+Ip/g0c55uG6fsyEcdejMUxn0r/WteMbewhzLZDrC8q33NPHCu1JYlRYp8qG+jpKD+soqzu
VCCLvtThWrVodNyJZDmrrxMgJmG3b3vr2NmmdkmZoPo6Mx6ZGdlabxkpcOB3QM3ikmtkQiuupLFP
SnL9N8vvX3N///nTAfsT3ny7Or/bMyCUySFLSu6bxK52jLkoLXU+bo9b/Vh1b20wFH8Hm5vv/7+u
rJLdyHJtoOfMEX5/PiAB1YCc8PdGtjfcsyAYb2VU34yywpdr1x5JHm64DVPLPf7xiws1VX4lVZ79
zab8O3bddAnYJVrYE5xQALD//kkAIRVkEZbaofETjeGC/ihSNBV0FpNlOESMdvtY35QA0smt0Kyz
qRQ7IaYKNJSq3XoppJCgDh5JfKj/ZtO2f+Mm8tkIHnZ0Dn080lDof9sXy2QiENnAq1HRg5da6qwN
4KLLpMtsNgpyqLuWuCE+21l3THU0mnZVZr5LRHW3CvrUxFPrAFXsLO3Y25FPUGq0Q+JGjohXHRPf
9rZ1wW2c5zDnhp7CkFMZIwjlrQeTv4gzgES80T8ORmufyL4Mzl5cIc6MZLUbG9dbDcJ/oMBYlKCg
1rmyD00Nz1ERr7WFMk1U8nzuS8Is2sIM3lR1ARBH97A7TJG5iuNibWidtyOYQr+BcDCK4vg3T67h
/PVOszn6zshHHlxPx+nE6e+vK3EObFIMmSUOAc77pbLlsz4h6S4ilD+Y464WuBk27VZfxVpDKjuf
fVkg6F1yQqNh5NcJqviYfaTSGV5Grh0udLAmBxoatF41cpCb0TxExBVvOHZ9kF+/n0gs4t4BJxOW
g3UA/WIdIEE+DD1AqzRh0iBo9q0YvBCPSms8dxUQctnTT4qB5wYdHUvNUajyAuBfHsXhNIkEszhc
I0Le8hHokReV6I34/RBDpVEeABe9tthkylli54MloDUU7sko69Z4uAuES2RHArb1Dv2w+4P8kTOq
QOWaHaHY5MvGlM2G4wG3UJ8cm2qwltPo7lg3ogfZWNoWWLRHsMkruT+MyMP8Xrj2nXUNMBrHImI0
P8ZoWI9pqB5Dk7FlF5Jn41XagJRV+tcELdwCG8WtYQ2Fs9AUKybW4VrqJQlgxrStEAefMuXSG7cD
h+E3RCVnVN4J8yjRwB5BQso2h4PIW39ZYQ3CO1Zy7Mm0/GCRAxZX5pujI3aJgjZdWt3wqdiEH9P0
I87jNxTYBOMx/GBwvnK6aDgp0SNC7fXXoguCfWvYn1gh0jWDN0ibzAMXheEXW4WDl4a8TlsMO9Zh
UwAlQM4Rib3dXajr5VkxTgGk1B0ZYjIG85zHPpjQhksfAETTbD0q+sM4jc9xHvUnUnx2pq2HDI/l
dz4Qkgd7rIKEjIPWKqJoIwxmz05I87sjkH2ht9HOSjEfJ/l4FW6+I2W4uztQtVRvcZBv2vsfakIf
Bd8isBkyV7P3LSnCJ5FUDmHBfg3riINHltXIXWSzj1xSbKM8/YVoNbjjm/3l6yZZPHaSrYEheUAj
Gw6zdjqd8+AlKQGFEN+5ilqSJxs/YywIQ+GNbAnUAvT14945Eo7AME2hB0vQ4q6NFPpTMI71U4vg
Efsbcwrgpq4a724G4B4H8UUjxNgC3L2eSuYbktt6b3j00huMrGu3vJjVlCMpsmnmhAQQFnXLecbg
u7FAU9Gezl0epbRfVUFb/nmH1zn5opnPnQo5bm1U/i8vqtWxmIovL2AP9rypuPVucWElM6HDTR6t
rxi1ndIJX2glKiv1Q+PRePYtIlv7u5dExOGiyFtaVNJbeHLxEabeeQ7G7KuxYkgX4GTv/VuDKzYe
MQxNMfMrT35HCHMRQYGRBn9pLL2kK/ZZgJI2dXoGLnG4keDjH8a4+hQWw8FaeeVOBekn6QgLFgzv
0tFkvvEDgm2Iaweijf+JI2Y8NlnxSxNdfw5aQ1/5BYAvnW+VLm0bPQU2d1geHZQRjS/Cf6xNQGpB
2zpfzWkO+7oXpiLBiZH7UjhWfVV5AsYpyw4pIY9LWf3yekM7p7b6VGlTXQW2u6ydfqAJ6g95O0Lc
SqDvJVH9Ful76A3OqyrqD7TtK1XY4RU9Ch1mH8XY6HoJTVvi2noHSrviDXHRYQSvWAKnigYAJvVL
K+pxq2t8WzrYUSaJob6kaRWfikp7qSmHtzZ8sSUtfjTvXvEz40ixSBSaLEzetzIJ1L4D+0MelH82
Q0gdwKYf9SH0NxIvS6dNHyEN5HVcwd3DQZXuGYMgPOk+auLx2kxtvRxkHrVRHTSLuF9ySeUpco0d
id/nmKjiB4vcXzjwG9kQkSzsGqlvj0q7ZiCDGMfEzeHsgsYJnlrDQlqSkics4uGkGYn/UgnxHcyp
7O40JpTRfBIM49ZDWjKkymTvvZBNXlwsnxUpdlIwa6GOKYbBASo1AcQgRbnpV68DJ7SFIYJ6V7ft
cMo67ykkH5znjaHGYIgrMLH1IHDmV4OakYL2+BScBr3jdI3Xb+EE+iWC6vTRBRUDIRzphqCmzgZ7
r1RFDHZj3Cof/UclWryQyj1r07nuXBSWc5WYUxlvzKbhktV1SN6cGxVbxHykBphTynnxcWK2PrOB
q73H6vSQ+HTy82FtkB02expveQOrjdFGt8myCNVCrJ5ocznMV91ijZ3sw89kcc8mBMJxE/dr2ffM
+iEvY+kwuk0ZD+tBY3GypoQdwlTf04jcMe/Rxuc+ogiNaggjF2bCvNj21AyrkIb9upDJwE1iPgRM
rZYSD8nCM5FP026wmRw3Yl3m6ZOjDenJUphca23nFVW7WqgyGI/tVFItlsNNAYOoRRkwC0IgXJra
swcqD9YRXXZEp/Z2aEvK+ISg3rB2NCylrCkSScQALeEw6I51NfsEsiRSBhgn3lulxrcujerdkNGA
Bn/0rlUcs4MRmCHZnXKtB8Tn5hWp1wzdaY7NxYUrevU1ko7DAok1JikYrLUDXaNK5L+YsSME0Gzr
VIXOQ0Nj/+oqg/l0Uw4bbJKnrmvqB87hE2/nBdh17E1a1uCJlYDbb9QFKNkN5hjsKSH1izWuQdhY
G1mEGnhOK4Rua+lrnCxyj3KM6hJ8sIAVsI0mLERDUi61QTBTbpAPdHUMHTVmVix7ZO3hQPKgEvRv
DObKp8rVDvYwlMeoM9MlBLf+wDqs55TEnjM61ONdv5IFDlvDk9e6wBVOqCGp1yJs9iAz9aPZpRev
rb8q0xo/IuQnaWOi+R6184DfGONre0Hth8DMSLx13XkXPIw0+qay2A651SzchpaXSS+VzR/eUcM8
GpQzy2KASXHnF9mw7rKiRypl1rOiCBGNlfmbzIri85jScFhUFXyEP94xrsJ2W8pZg2q/p4HRn2Lf
05d08siSNWP7RF4gHI+sNk8iPVjkOyFPGzFGhMjkfJgX54EdfGtJqFND7eqLOtUIBphjnifvG9Tk
r5Ax7l654qPL5VdZxpS7Ql/nPhnpADt/wBKMKEkyjCVad+uyhvlNPXD/E1he1la9nhlOutVdiBOg
UBHNu6lBiRuO2sj9jTn4W9jGB8lXPF2mRMU4xFtjHqD7AqR+H65Fl721RRLuuoTsUR3lE9LNO+7A
YUMWGqGgefgh5XFuhg2hFW4dnEZUKb+GHNwZ7owfrtO+2gqLEboLGQ3eqiyygEMc2a59NAO01OPA
I7tWTk5wafmh3DJhyodLakSsFxDntE+9wN/UTKJriLVLH+UqXmIf2aY6a8DksRts8tZoNu5TRxrk
oh6sFzyQCwas/qZvxg9EanIThQNpmkixU5vxNlifTz0jxYacG+jNP+01CRYIWvT0sRv7YFW6Mfam
Uuyy+gXLKb68BJNDZCvi/+wvM7VzQn3qdB0biHdaVMIDX0YByQSJFTPSomSQCyzvQlR8seyrpuRg
nNhLq1TlIo81vhYiwZn2i2UY5A+dXi0jTGFrw2rWvqUZK7dcJvoYcXkghtZRssbTcqoGjMFYF5DP
9pASwXFz+pWrQiF9gx+uVn1UXIpYNOum2wC4dbkUzWNbEu2JXbHbrzwPRqcuPGOpDILGRZ/egqZL
N9007AyCmhZTh8VKBvY6tEuKHXDpo5mwyfqgtDo7WZcaitQsmOfJJUhPlAL1shr8lREZ2pqir8DE
wlkWuXfsEbsop2uVEKOavLeJ/gEAwN1gtJBLLMfIA/Or5tTb1ode0nks6FRqzN6Vu/EUbjQw+Yu2
ir6peHcCSfwafGSOUUG8sDHcOIsyowc33zMbjAMHjr7T9yuhOQ8uKsutCT4Qw2u1QaB1T3OUa1YO
Mh9w0IYT+oJ4qX1WkCbYDqxy2KsQxn+PNiWGVQCqacpXVK0YUWchqpVxrAw0A7eh+aiHrBZZ1mKN
cuDsorVcZlbySFVxwKdfrJ0yb5Z80C0kl5F1DNVxW5Iqo6x8wablgad2Mka+qHnt736w2TMs3dmo
Md6Og/MUISFfo5FgIyC1KMtCayWD4KQbsN2gZmKycjtyRTL/ISuTS+T295JDMOsHrllB+nynsVR2
NW16xj4oKoaFJM9ymB1Nnf1o9WiA9N5/7mvryyrxzVgQZarMSVc1gslVxdzVS9a+IZFgFgUnx4Lt
RzUS93T7w8pvUxrikwZOtkoAT2oSFSW5CYltgV3syKopih+phtwdLaDaJeZX0vWKnJ7OXqTkijha
tTbGXJ0KtCp9Y7x3pl0vZZOeAg6CywSJD4ZgopftkhFrOoSv07ap1MX17W7p9x4hc0I9mCavqQGw
nj/IHjFIgT0N1FvXkYvMy00dgSdlfclkSrXuwE4KFdgwm+RII8Xo+m7XyB6wcg7Xsdv5sWksrNjG
mtrNrmmHa8yt63L9k4vZBdm6ZvYKYxjSpsgIH6eaYKn4EX0UA/poMQyfaRSy1SNDzFyT3aW1vAVJ
r43inG9n8VKvYRC7lUPFFdyFRLBQJla78EfG+wqCdFyzu2aGvU1S59UyUKKBjSJeb2diWndk91nb
b6mJ5cZLOJ40h3kLMzFUrwIljsqK0iVVjrXFsAgBuJ1wSYHQIjn2IPpwB6cE4175C6w3QegDHNze
oxy23WWDByZgl0O/EQIRljetGcuNlWKGpj29c2CxIhv27lA8V6nKuxMt0P4x8MBzUFtAa/PoEmEL
r9e2m6OdxYa9NvR0ZxlGghWO8bTviQ86nvqh9q1uw7jAX4VdixYyIFwDU4e+abWcXNnRTxBeO+MG
J425HYrq2/Zc4yxlcepYhlHkcdBG3bjRO5K+Tb2Qa1eAtOJ14ssf/5YOeXwJwTJaYziBH/k//101
6MW1aQQmJYuIikoHtm/yXPzx2z9+oShB1e9IdlwUE0QpCQDYg+qabZdW4aVEPUGCVtGNh8rv9838
32ZFBbqZJvwC1RzuiqEOLr2pYZxQ+sGpQmgQ8y/2f/8bug4IFwECjSFwn61evonU6natHGg6par3
9sAPTsx8+K3TV6eknL2OxA55BnOCKjLXZZSWH+mmKGdQoZbif8IdSZk4unAp8bOgAvSRTegfVMXD
yjGmfuOVuO0kX6ERrKOs/FI44RduEjdL5XcPbo8bgvrHKRAYlygZwehzhoEFdRwV+7cunQM/Uoc+
uLWTESmoOqOE3YRdE8OsQrLccnhdOVL7su36NIkQr0BAf8xmm0kQvsVxcCWAVd+KItzwsleaMsEy
mqjmPMNLFwumtMkmijHR1934pCrrc4yURNQb/2qnOUVa4MQWc48RRtugVeEqQ5OawKPlOy1rp94r
MYV31+iIFbHCGwjtxIjCcy9Q2kV0RC0lu9O8UhKpZrFzBxxr89g6kkA8w5+VvocqKECMqQw3juce
AXM0JwA2wN7a/KqmaLqUQVps2aSGbWTx8PhxpN3t1tgJszdXFNHmXukD/LRs+hqRlz0yvTgjOAxP
SHS0HdlmnAtG37vKdpHbqn7QE7RbeKOBKmeG80gUI7zjwOhWGtFhR+TPV2XbbNZB2u/ibMx2STKi
Xu2bYevkHieakkc0rIKDHhGYMRAlqM3oeNVMKKFVGG2huhQ3nVYZ2uViCTZJnfwYv7nZv+ImAuoi
dfuk8pyov+pKPHVyKgjNAnQBnAyG9sYl+XaRkxW3Zd/st7K65bqC3uzDELDDe5K61br3o+C1U9nF
LY3wR1FuGrBGi0hGzqqsbGulmU235ml5x3Kd7iBygKsZKm3pjAQcF84zNjeWd+h5Z94LNjB60oF9
IGij+jGN96kpiqMdFj9rPB9Xkkuj3dS5sE5GdlfwCx9e57xMpomDtDayIz96uC0zs1sPQ3AoeuvA
QTXZ1i4sUQYe8jjk+cahuE2EF5wBiJsknPE09gGEUB+3VSnbZaQMgMojS7ay6/Fecrwntq46FkHx
ahaZvoyG1N45TqKd3Cp/BFIOKK2oNq5k/2+aNDsVGf0Tgl3WzeAFrzWoAs01o4Ms3PuIwxokqHw2
Uts4GgM2FUmP7lBO2rM+hsXdsKw95TZgvcoQyz+KT7Oogn3TyTOdouDWqgCfZu6zUAPT3mb0D8/l
f7F3JtttM1uWfpec465ADwxywgYkQclqLduaYNmyjR6IQB94+vpAZ6X/m6tqUPOaYEmUREoUEDhx
zt7fFpO4r5zCvEfyDeXXByPV9wIU6O3B2/fMjTvdBy/NSvXmeP1T5ojsZZ7LHtsJYXkY2FBBogja
6aYenqbNPMGtEK7eUrXqMLaOe4ct3QagYeO8hWs37aaFSYA9znRHmvTko8WTBtbWgjbG2up922AN
UGx/zvPsvZLNFp5VV+uD33Y7tN7rSc7k6QUWM3B+deZa1iwusmD7XCUkhLslurc+ewYO9FUsX0lr
w9CIp2CTLN31Qkz8DzJsqXIxMBwnENEbSk8WLME+9AjL3c65GvltWeQs4i2LhMouyGEcQRes2+xn
buOY8vXBcpp7xvmEyeZuE9XgmccOldeInX3RkE5VmX3YXmYeV8PQGxRnP2ZeeA56w4pxe0HJTt/k
hEn3duA6el6d4sMxAlbSYFEsu7RaSB5nDj/To799BJKGHr4srJ5wsQ1gQ8TCVbDpP4TQUDazAVTq
3uVdqQJamtmKyX2qjD3VWIzcNr9O0zaUY98/4/7ERnEAT4GpZDKZBS0Yg6cGELykfwIr2Gu4NgRL
s0iNJQoz81LbGX7RsKoufccmxNLei569jz713X3h3dZX83VWi3uaTPk0k5SF9cBXx8VdHvIipSc1
7bKk5222py3WPm/YTrJ+9TahScaIvd8mVN63h/6Yjb9qkDgX3+mvJDExq6JUP3i1eylLutEqbX+7
XWlcWf3PdOHkzh4hsZTBKZds+bRnz/isuioOZPhZrn7+lPvg2N301+goL241v/HikgA5DayObMl2
AgLGvYnCbidrYupJh6TKajAw121in9nFwgnBj8jKuZN5ApVcAWrMugqM5FzC/CR0TNCK2AnknfZk
WNe5Ml6WTmwdkJ1vpN4x9GnuB5sHcZnDB1HSoAqr7n1iLwmihca6WbFETZzchU6mHRK8cXHVbu0J
TBwrcoktDGd6JmaAVk9Uawt/Ny4QRxfro21ejHnpT3T5YfY7z5KRFu77UR0NGBMrXi13yMPjWAiH
NoiXnWqDOYYrIRxRkwisG3vTX2lsGva3nAy2E36pe1BM9aUiDorhbXLKZHVipBDss1p6R2v5oDVn
sFujpUfEC2hlmoTsd4JV/RQ0ierKp4WrtpbPsrl55He/tLJP2fK0Zto5r6V4NDFfn1DO9IyJg095
DdILamZyGI1xZ7TzuG/bjjE2QTkSANqRZggM7Ry8/Sra6+QR6TQGGVVdw/1Ger+Ugw3ZD8snIEAh
G59iXxktJhO3ixCBcqI758RNvtWhmOHGh7CrQOfsaiAhUECbab+Szw5++ICFYQXHhH7TLsHTu7J9
msokiUz5o6cZfoYJc24zGGG195wiQj6AaPvZecYvNyWAckrwP1P4vefoeXZGSHHtVIzSlM8+KM/8
WCgJ4oMub2bWL8IK0iN0gm9z7a2EXAZNtHR0CeYeXUPJsn/qGuY0Q+2fKwGUq7HfkjT9Fnb2jN9C
I+r1gvSgdW4e2hDjVMNuNcMwWpUJw1Sw2TgnQbA1C3TWLVujty3CRou3IbOZeJTdc9GNH+sycCr+
ngFgnRVjJyuf5TVppM9KEQUFTRFoHav4unY5LfxcKZ4eXp7EqrGGU47rwDuQrlxe2cBDMsFLv7U4
mEgfZsBIRadqBPkpZXq+9wpxYiLMHa/aAEOmht+t8wgZ2WeAGhiy+s2S2slDTmW1sVSYqkiV76CC
q0NZeU+r4bxrMXmsB4EVt1CWtOfAN7BsBNB9PyMQd1gs7O30Nn67hRaHrlPV0dOOe6I5TcvDvCon
QQVua9Z4rX4iEePyCPqfpGlbh4WUo91QZPJgjeZGJ2eTyH489CnA14lGhggiNa+fjbp9CtfgFBpi
OPfDLGIlJ3WUjl4eJwEXl0KS5lfH7SFnRkpXm0HcgpUoNfFas4W/gjay0c7hQjDK2CZRYSe9EO+p
Sawoy6oLFkY5sZsjgXfU+s1Ph+Ez8ESXBKHpYYT78YRe+Ry6c/la7QMGq13SeXdzxZqQGLI4WQbz
5FlQxOPQma4ztZ0FaSwa6wtCS3nXqxOI3c9NAIqiauU50D6kyMF/kO24C+nTR2veFZGo2FjUFtsn
+OkPoD2u9WgvLzUjw13VDK8EVidAc5oAGTWgSq762YYOt46bnN2nUML6WdBystkHW+yOamlxLqpj
23uM82GTQPDAUBqO5mc85ISY4kNrICQQC52+uGv+azRgErBpbu5BPX5yQdKeNF75IyLmj2YlipEm
Xn+2jeA7ki0k7dIWb4DGEmgoJGA1JQBB+GHkMSoG7stjQ8EVZw2dFyf80m7DjsRK3+2l/UJEO1Au
Hz8ZVemHBQLlCGxlwuRRMzJaiUofCtJl22GwGc2aj8AjxIlcmwWWFuVKToy7OR2rrMyjBjA8ygVn
XzcyBO3YZPskbwWjYKZEcC26Vzdtfrb++OEoUZ6GxLx3WyjBdj6dS9Qk+KCkBNOGDThr7ZNlVvPR
drlDM0MKDn0mfaoJmZ4bfnzXlEG1b8bU3s8iwLsBvO6ELuYH82gSWvBXBazFJzuAHak9iCWi79Af
NgPhNZ7+VFdGCFsq4d9D9zJ3YU9Ni/OUmvDqbTahtSoRL3QHN2d1G0knwHdYU205yjqmocJkpc3T
mIfPY7fZtFJSlNIl8I4IU/e9qgk7mdOT1mWMVgeaNDQnDN4jY0nm4WaGUSVMuekmmfaJrbO+JRP/
uQxxRGUtEp1BeRGsnPsAk9uBhm7pDtVlnTjbiUl2FnIETWpoOoKHvujh7RtZbJPCxe2ceWaxqOxN
khc/CEqRlsnNnkBObvprSb/AnzS3Gs++kGaPfVd0435akUeFwCOuEBGupT9cmqn72vlkpk/bbNAR
c7B3k+I3ND3gaiBLF5eYkjEA411pdugATg5Dr08qVdVdh4NyFyx4E3z8kBfDKI2XRJ2C0j10Oa50
2tH1A/50suZ++QZoqUU6oBWxgCJRcXaw1k6l55I31EYN/6UHo6FUtTtu3qhn9k4G2Hv0c6ZnM83W
OYRKJ3dD36t95sEsarOBsrDf4skMkggWE62ZYnvde8nZboPxUpRsqAy2RanFSNxAp7SnN84GAaN4
lEOi61LfOcI2D+OAhvEjIqpXgSpt1+bWp2p2jCgYqOAKSyUnmCNH76u11OaR/kx95zBfN5biG7vs
gLtrSOJi5/6GeAWZNUAyaOZnSFEpE5B8u20AG5DhHHMD/TRVw8lhW/rg9hPzUbO/s7qu21deioR2
lHeT191PKgHE2uqrM7XVJ7XiR+tX06dzYDA3REuOc3Yh8GhaYG+lfcbNS+Oom9RnX3OpECP9WYpR
RlkCIdsU/XXtMwtkd8PdHlTgp5F3Dj3NEDs+Ly17bONrGKwbsJyhWj7CMpTnFHyDHWLD9pRh7mlI
dIwe2LsWHZFWvoPTK0yRXW2qefzbTFA08I4CW8hRFz5uUFdQdCZQ4INR3aFaGI6Nsz4aXkMaO7uw
vbXlJa0+KX9hTxR8J019mjRck84CkDMUA1tQO0jicnor9l6PPdFvSZtdYNFE/oKCJJtAPIwkl1kO
bXe9MMmREzMTAAbPKVLBlzq0rmXH+0YWYRInItxL8ud6Y/pCZv20F6Dmd3LL3k7D67yEn921+GGO
mDjQCXDrLf55uD02/fsXbo8ZlVDcEexlF4jSOMIZ+AKptY3z1GrjwncxB90+vD14Oyg/KPZ9Dx1o
7Bqsc0g0E9V3cWERcmOsJiGat8//PugboosV966KSpsPb9/ZJ5xn2cCQvfZ99t8zq8UuKTvN9J5n
I2QTbhK3yVK0/A63V85uv87tQ1E39QXvATcQQK1/DwrvcvWPB31NHZp7xYdBRlKs+PPi1RXP3axV
5ABhPBlWf7p97e83kHDlsW2Vwb7fMGO339ZMVxJabx/eDtn2x/rjdDepHGNrj9vvlpZZb2/7zOVf
AYw4+2vSQpEVL6q068jdPiOa8gFUI63Q7bPbQ3OA4bZPnRenBmVJalsJMKNsLzkd1oEm/FqfWvy8
5ylhzKrq9Lu3uj9vP04ISos/LOhOZvPaOzbdE5zm5Ochebip7P6/hedVy1//+R/ff+LGPeT90OUf
w7+ZcWyxwdb/7wT3119N86vvf/36P/zU/7bwmP/yNtEt4zgEnq7j4RqZf/XDf/6HEYp/2aZr+x7g
dt/e8O3/beGxvX95AV1Y/DsC9DvU9/+28NjOv8LAJqsC5LsbIIb6f7LwkND977YVl1IcQTlKeoZM
NGWxaPy7gNLXnW1ks9tcMtM39uumObwJD0m5Gy6DeBuVi0AMaw01NhhWMulbdJbbg7ev3A5Grclr
GMz5vx5cCET6x5dvX7g91oxYZZexSna+T5cjl23cT2kbizTlQr99/ufDwO4uVhUOp8YD7VM5CXAI
k9w+syZpdvvodhhzQVjvOBY6MpT9UAR2E5t9T+Px9uGctOHKTY1H1fYqJQO9dW/aEoPwZgz0wGLG
GVHSimTIvbXgmeXm+OZWDXGY8B6gI8DAW6+zXR6XmoXVFOh4oHHRHlgs7pe+11xpTQGH6BUKOjRO
Bf72qMzS76g/abwt8nNn2mxaSv/DeLAd8Q2Qc/ZJW0XsZovBKGtNzpnhkEs9OjgXZfUwiOlxdjKY
fRoBozYTKLxGhzwPgNVWR2ZTKo4jjnphpch9nY7lesmvA+aTcAZvL5rsK9KAq17SInICmy7E1rZO
q/xKsf60VP0pdwZ3D91HrRBD589lNmVR7Urgf/RNxCwjq3a+CK967ectmo82ap6T31c3iw+fpn4C
UFpCT/EAgxqSm1b4EtDlRoNhEV5iQhRc4crKbgGpB9RCC7DaE2phBEPGWei2OOZ9TwVN2lc0d7iN
DUVjFbslSZskJz7PQ/GNmc+xyVH1OZhLFD77Q2lPZhSu43xA7A1pdmuUBYxtRx+AROq+1D5NBIGN
yYL9WSajEwHZN3ZpvmlNYLBZAeb/IgvunV4uZ8cxfzOe8igZLPTXlXy0wT0/WWXsTswCdWVsAYrU
X8J3uCvPaMK15bBBNUemJeuzj04/ynqYPzowTnkVXpGJJYg8qC3Ygn2zchRFZZubOHEDhaPI+zFv
z+Lp+7JYvjbgkdj6AHCwg/U9h9EXmQE5x9sVtL70xGMdtLU8ikZuZT+CuyyfbcpK5yMdPI2IzC8P
bBwkc0x5gWdsgQzsTv0ISWWwvNh0aJHXFdhGgcxRdLQfSW5EGUVFSRDJEUFRtGQDZoQyKM8IyI8B
KSoxkrLI7ebLyv1ddh6oEAMEe/IUWuXFDRCwBeSge537YuXTD4KY2Quv7dMwCPDjK7CHkUwBljWU
KZa+ZNBiTSIYzEQyMDSsfO/n/XPTzeyqCcxpl7LbGa6LLLvnQhzODdUVqj1QvhsWrpTKZJZTvtKl
Q6lgmFexnlHc/cytEaRbWbtnAuLvQGjfgDcZVIgJJZ7d/uDswIE+zjldY+SEOm2JA1e6oN+zQ1IU
QkRjWIvEcXLHFODEyZAe3lp6eEnZOFeTJuw46DlCbY8moKU2ole3bzb/sxWUlGApqqjwXCG3Nlrw
AeQXhLD/5VNLyoDU+isTP4hgjm0dNQ35nYJEsh/tdDhAju4vtfNam9576WOWN6PcFYdZ1e8IhOAx
mxl77WQKdnY039u2/2t0/eHsBR6y743O4DA7OXRl/6XiNDv7NozmFOLrsMK+RmUJniWbgefCEgjv
TbxroBrROGxGZbchAwcgThaGPRMcVEBhN1ORzeZPpS9pDVUuRcxlShtmRpMB0eXSgK1MU7V58LYX
IWLvhJrLOGVI60jxvN+IjnubKKbHUTg/K6IxWgJmxnx5XKZ8+ISUSu+nrksJcHhJmJq89b4LqwgR
+RnS0IVMsL0YtRetlZa7zDLUTpP9epoKf7fCEHDDMgTZJD6sks9qkX5PDZKbnS3CDPEXTLmgRlOZ
ZM86RRNsZaycE6Iv6RIjMVTHtKeX4WRMNlSS75kUvdkLKL4lJ0B4SdNqv5BzAD+mohWA6sho/JSQ
D/hs66ygWxBdQmwIzS0FsZrOxdTgvXZn7R2nOfiFqc+JJk9XZx1yncvLqCcwEV5zkQl3qqCrv7rO
b6NmB24aqBuGKodelwMflr+DtrHiMplIfjLHMzaO16Wm/bgYXXciihCtKNTSRxcQTNH0JO4ayWU1
WTfHn1JBHk9W+42c6emwlCgAtyjQQ9uE1pGzeooslinpmPTD9cX3n4sg23convdwrvs9AnBSnQkG
uDQaxB02pOmOXQMoLJ7HHtwrW3lY6u/TpN7trkAGb0LEUSPjFgE9cBcWzQ+oq98x9ko2iEylF2hn
khGOCGMq7P5q0zr3TQY4TVldfCv51rVivgTZyF2GEUWyacPxte2dAXVpZaMuNZAHnDoYZ7PrCJA/
a/1oSCOAzIgCc1Ot137bXzIKeeDSHamm197kkrQXLzl0WfGkl2La928d3WKSqHjz5DpMu9nWpyVc
FoivqmbmF57tgpZxqxgvo4pusplxSpm9qpp70WrN5CUIJn1lw6Ixl7/ddIJrNNPgYVju7wsxMghG
qyrP4aTvGdKz0GgNKKj6EgjH3UtEpZVD0LmbN7+b0DMIYe+6Y5Mxlmy4qaS9fkAn+9p5/RCVHinA
E3thygZUYabtPKf4Fgpjda9ltl5Zpz/lHi4b11ZvHc2rkxbeJ6OIpr5aTkYvmNaQBjlgrjgSjmPs
ezzmJ8/xnokMpOOIwapprWgrXxilJOiLsPia4pPfuC9cOV9FUCF2kHI5dWWGbaWa/hxKCokSZw/b
iGfpsrvHXnBws5nyYXIZxmZtf8CCsavVjNR9DUXcbgc7s95rbukHwUx+QTWMhJxFfS2rp0xKzrws
fMdnUx8luIElde1Tgmaatc5RAZ1j91VMDbq8RH8TAePVmVGdgXaKDrao6WEFzXe57aoQEI1Mfg1C
k5nmPIuymCKNniMtPKgb0j1jxdgkW4pu7s9E9+romjR1c2QPoJ+CgBF1c54N4wdrfs9wVz0gjHNR
X7D0e4aDNn4O6a4wyEJ2iTGlUwF8PZoB+0rvRyvXG1gCvCVBqLVRXYZdJ9wJr+O2fhc4CNj4Ly1b
0YkBUN89Y6qhP1ZaiE0A0UOxxfLORpvSurSfyU/A6Oz59iY7VjFY9PTS8Jq9aERcDy0sari6/cnb
0GSiP/h2ZTI9o4glmOTVLkw2mF1+f6No+7Y1nZa+iFMvc6N5ybaM5DnWDswRUw+0m4oK+hGNxWHb
zjpjpWDEB88NmoKLnb/o7A2mJwCaEaLb7dfxSHjjPMkufljnUTVB3TAVitMlodXYWQw1LCuGDpPv
of9SE4ZWFRmDfC3Ckr9WU0lH42Lcr2HpXurxxponNG2r2FMJqk/oujyahflLuQZZq7UH2ZHwMuUr
spyUmcAqhTYy5BPax7yHmJmgidH5SBIvaRhxnbw7ffKZ8U0f0XlJD1wkwg6e68HuGASKN1SufUSu
xpSxO2ZiwcSKxhnibGc4Qwo+rhMBfEPnfd0kInHfAOnNQmdCmJuucSuEd/SD+h0Ze39aK/JBjbGP
feqoAeoybeF3Nb3URfBrzlkvMtECVjIZtFlVHCr785JKksbL11wZ1v4PL73fuMCF9z3MDfCVbpbE
YcB/XugEKtosqc25nMy0eltpsvOLE91Xh1+pA7MIOMdd23g53lcRQXj+xaTLOK5gqFL8Z1pkv4el
uppja8dSvEqSwC7pYOvY2TYRTmtEmde7oCpltx9beqw8jb9vkMBjCHyFPZceG0ENJqT04WWVT4Zy
FSTcCcWXUOc/Cb5Vy1iUpLu9bHp9qcPnTiMdktthTj8qP9CXlYwChO/Nm22bKC7FaoanrITEa9jQ
89MMe5Jy+5PNxg3Jmh35lfxGRcFkt2axYSQx0IvaKSlWcGVrwECz+YyPA2SPfcgkw5E8Vy/TDHes
Hf3pagS0QtfAvOiRFktlxH0+fKd6eCMMmUAlr7/iOKWrX5AvXUYCnHls4R3clcyqDoQgOgxm3VOu
iFWhX7ocoUwiwa8rKzZgI1z89gviieVYsZb/uaiduX6yFPmU4YKwqdjOQqszSHh2kJIula93Sdqa
kT+9++QRXchft/e1QKqITe2uWkCJFZ4Rsqxgokjrhas7KKCsDLxFCfqIXagBaHZheqhHfJTsrO7z
ZM5j/Vi7FSiBgadD6/na6tQjm3bIrmO9epdh3Uq+gqY+1ioEAP5b6hOyQljsFsfCSeKqq9dA5Qf9
0lT5lg4rHXjSurikCXvmtg/fSByjXjDt/s9prjNo8yw8pK973/zces9KCa5MyztElFfPtkcyZtZr
lboUQi6ktFv/cYX33QlKat+lhyfnO4XQ85I573WDgBJ1DbrT4PcNI347CJFRgSWu/QQbjHN027s6
aftfh0qObxODn2gmB+LP48qDY2ZnkzzeDonnd+ShpeOdENatSD+utvnEjbSPTZWSCVsCcjIG9d21
mZeGOf04uHMM/1d3wI6upjgHDBRXa8YwuPTa80xLwqsd3JEVFO2KoWw0fMECa8bJKpw434APt4/K
2dunJcqdhvtQgyWg70A3ipxpAEN8wFTGYUjn8dwr5zjMHdtKRz2io8lOwlP+eUWm66swjKfta38P
t8eqgtYlWg6JpZJvAYKexF5RPMPe86NFt0wh8ydry/RJm0R/OLRdmAgEANfbkhtoi6NMGWl6ymA4
YOfzmS4rq97B4qNT3gUBxon262ySmQvKqtjNbVbuzVz8kmeJG06O9Apq1NPNrurgpeIxfWIrpmJa
UERhbYdku0uazLUwYg5rfDsI0JrnZrQOiPFqlo2WMtZP1vh22IK+bMNDQsdt7e/DFkMpl2tIE1Ua
i+2wjvK1GZwQ9faoDjp3MMmVmJgSa76uPicVMcfE7rAUn9O63cJ65mvj4eGIxqZojnKpFFv1Cr4c
2QGAaRO8EawBgrtLBnc3w5N6O9SG+CHG9sUdfGbcoflZhfbIjTM54pol6ajIr22HjniyBnnqeite
KEpPfYFZ3FDrfcaZt3dMMurt0nTuROH3O5iGpbbTb0vzDBGtIYp0q75Atftm/t2ZgKv1mO2uyZo8
ISz3X6SkNBDBHjQNl3qTuI9JmLOuZtXPoTNOSTgFcS7HBYnD2h4IHNNHQnjaPd7U6XXM7Kvrpwnw
TzYGi9XC67feVzK2gzIcvzU9EgwQhPTN7S89OqSdA3F3t9h5ey2F4s3C8T4XPa37QCwX13F/4Yd9
zUQdnt1RgAyz/VM2sz1LsnZ5XvP8sjbN96SuzY9GtTFNgS/aqm2IfB5Kw4JsHyu1MtANW3p6unyS
OeqSbRSTr2wt28HBeqcKhttteHEHy7+fxNBi/NfA04M5vMvlD3Ou7Kt8WKraeWYHYkHTrEnoy0Mi
H1kRW0wsl8Ji55tKcwsCGYHXpq2Dhqixom4Ges7uFnF7o84oj7q7OVmSu9Qpnt35u16y8t1yMHGJ
gXSkxX7Fhf89+IKNB+hiQAReN7jmK7zpXT3A68ZszMY5azTZ5WsfrUbonm7+5KwtEeb0g7kn4uoQ
piRsTNkSS+ma4HxKffLt313WrBfPLebTSjnCBiTAKNYnr+1KXH0qKDAK31nuVY+YjSQqUjCDGS19
3j+4Tf8lawOMIiZG3FvY/chw6kDXkjpQ8JixjUR0XtabBDlK7NFEe20SSrgt/yBx1zjoRnD+RvF6
e4haSMePqgpH+loctB6nuJhtpCHWKg5gA7t42vq3w3YgbJtJJNnAQch4GnbKvjU5AStTtLBt08/l
SAAENqv5zPQ4wtfexCj+m1hb3SO7+vnPQ9at6Sot7/PAnDWy/InBzHYQ2yHwVASJnNiz7Y6jssc+
b/Xl9nWbO33csz3Dh5ZRK9RikXvP6imuvW1IUm1TjtvBWphEJpy+6ASJcYGfU+9cOgjxrehJev7o
20eVWVRR2Zhvt51Oy7bGrzPztCxmc144UTzT/IlVDVVpXl8AzoZnw5MhQfREr7UTDcOQtgq0QNot
mgRQiYwIWWRFrPIQjmf+PJoi44kLptlBbGb9MB4Xs7T3hMWYhE9usubF+zVpEh+0E1yDoDBp/61b
EM1IxtNzlqKlM+cp5tlH8O7lq7faBZsXusf5xs63cbbholIPheK1JoVRhn/XY2qlCQomjxwbPSf3
nK0o98GVsOuxDtnRKPNjF6zZA8ZkiYuZsZG6pkEFB5MmO+2jLVVsW2rSx9H2H4vJKY9jmcKUtqyL
X/jPZVr8pqkFe86IS+xfMoNHSwpOttdy+lwWqNIdRAI6GEuI5vQMOv4Fu87Q5THXREYGvamjrvhc
5favUTcNmyM4dHOafWcf/wBk5FSGJZ2envlwFxZ7i+Yiy+MULYpbtN8vyY7/UmnaZ2Q7BLkYROiB
hl4Ati5zHEKioVeqm4PMebP9VdUHvyfCaLDzMbJdzE7BXUmGz2Fc/R9NGYJnr+5qpWdGGvz54foF
r3FclEdlLeWDClGBdsTjHmQP7p5oP0mT98ArU9yUpPEM47aGresVGV958sf1ZTET0porWRyLnO41
3nBcV7a8A2pMa9MozIeWQTZBzpygQX5n8+Z4psNS7lkz9koqrTJU9x690soofi2Cnu4cqruFecDe
7up34oHcs1UnGn1EdSC+5JPZG1dtB/ZODcYLjf6XTXa9N6T5depp+25lbDN/F+yuGU6KHodt/jWl
KnruJX92rwq650NNw5lyMK/SFzYChX0/aLKg0jx76Vdp4GXijre6OFpk/epZ6b1PTTz1Q3a/bP9o
pUnT8ov90mLEdDzrw1fBGvnDWxNWODOJzWD084ZozEQV6jgnf0B06dMKCT3yMWg3w7zAXzvOBplU
hVmwn/MvfWZa5wZZTVVwN2s2c8MooqBbvoxF7l8MU78GQRXhWMNNyJrFXQ1j6eSi/hvnc2kvA818
U0ajCcCVjKNz5XrPlsVAIJ/CBHvtfFxN796jFcewnrFJLZkpo/5GqZFgX74fiZncrVZnog3Fd5LM
0wGlWnPQhqIRgGLDQOFGZA1Wr5RRTx3a4cGyfxnh8NNGJ2k1IANSo60ojL+l2WMGiOui04m5Mc4n
QXmwo3FCA8sltMn19J7XvjNr29qbBI/6NfJ9CmnFmyVYVEg/Mrp3t3N+Lx8NU0LsAc29oRHy12n2
pSk+2KlmNO+G8jiUnN24yWEGsmWTj6TOki2BHeCI4AM6sGQOzAniry/KFQH7JfvgIOK9jtiZRjyD
y+wl+9X7WpjzTHvAJvgSRlxRYjYcCRuSJeGXstXRNNMScDJcdamwEWfQZtmiMLE7gfr+2hYIugui
GZzB+pHbRCeoWTDOX9u3pqZVbo55uctN6MZj1+K/XSiV6SY22nzFx6A6DTuMa06OzmuSh9052XDY
bflaOqOzD4u1QRxC8VOHAbwSMLQW6dmpuewmiR/VJQ4QFXQ+7U317NMYmal6+sGegb2gkyfsEiMA
wV/yvDYwWALfeCbFZ3jJHOtLq8NvqNcWum5ZeBpY0vvM+2Ql+e+0cNBfzbBywDxvGzRcMFAMiY6h
gipSpv9wS4BNV9Qevc7ivmKmAM7cgO9E3zjUBRIb8B6wBlw4rWaY7rixFbsqN370Rk80S3KQWDKj
Ipfy6C+mcww6J9/504n644OL/ZB1gn9jg3sSrgqb6wwBkPVg19fJ5EpTxWcI3ODjCIglDZNhRZ+a
b34Fho4982UN5F0KOMvJl62BB0UaR9tdGa4k4FQRNc1DbwXHriJ9VuD25mnuV3Z3vBHli5L2b6sD
w8HIhHMHujIGDjRf4XipVXWfvZYl+8b56rkNEyDl8TaEPMWUSXWfGFgqjOodWB7FSj58YYjg7pVt
PRQ0B4l4MK4KcfPOweJBSjcVSDU8kDFEzva01sSFtX60gttHFSsdyyBOMkLbiIHUb3AFEQuLc74l
AjX8GBIyE7NVevdpsV6m7YLq6RElBuyYkGxhhRBrdCWXCPeJ3qPV23C/3LlWau569EZKjz17IOEf
A48cyiYh485j5oACkySzd7qbH6pt4KLnRDTPFx/z9Wve+oyDoK3YW5GY2h+5Hq6lbsWFteawLvXF
E8yIQj89Bj99ZBgoWarGJ5m82FpGEz12ssXgJD1UVvGdCZuK8gFzMt179+AYxUvXlt7O9cvnSXOK
iYWBXcMlDf8esH4l0U6XDanUXr+8On4b4zMvokAty2HJmEBmkAoBqXdcXRmLqh+0kat3OSjilblR
nHYbXCzpEKFTVwrKdbXUZ6rfr6oi0qCy8BmrybyHRRHNVfPd+cAbYn+yJPlwY4c12W2B4BB5vc4+
ljwkw7uswQLrIiDcjUH/mzXG3yvhB/tmma5DynRhYc04mROd12wdjwC4f+A1uforo+Bi7uj2wNRO
MIqbW+uwnZy2Ck4D0T6nm+zn7+GvUuh/PPb30z9iI7ZjpC414IEQJbdxM9gpmqXtw/wmHaKLoAgk
SSSC8povcWdrY7sKuCH+/f4usZh/1wjPbj9++55/fPjn6bZvh9/jUZxyeZjbU2wR0eZqrkzxthfc
Dref/fvpn1/i7+v946n/x7f/eT09k0OXmnhclwReye0H562bk25PPrsFyobbS5uYV871Kkbc2hbE
Kzs/gQFpIicdPmiK6fM4YLNXbdCeG6rroyy8D0+X5wn9mGq5G9oESGNOItm6+1/snUlz28iWhf9K
R+9RgXlY9IbzTEnWZG8QsmVjnmf8+v4yVWW63PXixdv3BgGAEkVSIDLz3nO+Ax0L3j+RQV/ClNt0
6DgnV+9ItNWx+LNYou0iaKn/ZzevEOtWLguctuu+IFHjB4XCS25i10YRIndRHXgaMdk8BLagos0j
dhvViQ9wzsgtN/dFdvz9cfl8Tk7F+uNZ4G42vzy/rcd/PZP8Tc+cmVvaBTNnxuCPU+LP3F7Wx3Pd
jv/pZ/7pnKm07t5ptqA3Kkg3U3UYKDWiIpyMlTyUcjCpFpOHck+eux3Kc/IJ5N7th3/73d8O5c9l
HQnwMfYr2gU0R35K2QLeLTVAcfyPJ42yZs1xe7wQzYbo9kvyWD5sV6x+CLEcROsAgfKs0a9m1y8c
LEtyVz4kN5C/KZEp+9uv//Yn5KGhDsYHpfH/VWj/RoWGAtRGGfavVWjX+ntQ/I0i/eev/ClB0zT7
DxPEIJxBF0myYQIO/VOCpunmHxbQdxAImm1/6Mz+okjbfwAEsckjNnQd1qrHaxB62PB//tvU/gBx
bIIYcG3TMVGN/UcUac8W5NIbLdKimQv70AFyTf45zYXfyclJ01HT67zoLve/0HtoDnk1Nwc7ncdl
M0y7KQ02ftE9h0blQ5MhINeskyd3jN4DNaQ/EZkU54Uw7LaBPE2fJDZOo02VJoUocbsp14bg3xXp
9kPhKmWYY1s6G42+FYVlchrEBgMAq/IMvnxbiDARMvMoHRRr7DnDIk5te2uPM6CnIITvAAlhXTZZ
suuM/ugbjKWp4t9VXdpuWsN7zl16YzMzI9t37mxvVQfDdNdVFTAlN9v7rXnRRtc9AXo5W11So2w3
vkZ2eCj9WTlCIGMCqAxEBWgupXtWa9mBDgTdKbHXieRfWx+fy6EPVlVhX40+L7dWal2SXk1g7pP/
0jfNO7Wxb2po2IcxdaEnleQlYd0ZDqY7aouhZ2ir/W6Ta4N1LMXG60eDsfJtyIKatnSAW0dE+UEc
cBXka0K7Z/wU8N2kfBrdpTFpE/5l/A9y6iO71mH2LvJFk7lBBtMh+Mh7qiKiKyjfA6JYezfhyWoT
N5jRLPDmACsgEOIehuKijdZBkT4ORnyKYbiAWiYbcipcfYEE3jm49HWIt9ZJcqpXmmJiDaqJ+lEg
nqiBnjJLClnu96JupPU2HBUhGwsYBqPWph3iNtscqzbK97YgiqezyUUbnJqyraGvHBp6/JNBZGWB
s6Wcpe0N79eP/rf/xO2/U0QJ8fV198PAs66S8L1jLI0XmkuRv27z7iA3cLXqtVtY31WnAK3RDQ0l
pRhuiijO2eLLIPduG6mjJIbY35qThaGEVpTcyDf022EkulX1TOZeDVd4ESJ1Io9FFPY/dudRvxsg
jLAQ0D9L5qTUf8q926GUg85Obe6Q3Czlf7oQ7W65d9vIi0EeztNICiMmgYX8RsovozPnHlw/0caW
J+XVMcTWK5BAY92Ii1h+dLfN7ZwROuqesMjbVCidwUos5PxIzofkI+k8+JB1mHNL1boUSMuNVI3L
7zmN3YjFXALmxsJKsSZXsjzUsvyoyZrl7ThNsL6192bTDOTq4cGB19mNM6uot4AArEPbFyYJIGSi
ZAkNEcPV5oMlNvJQbnQvhiESlFSYrc/YC3Ya+ZDo/JHcMd8DiEMImae7tPLGic6MW9fsVjmJU/nY
HuvBf3GLcd0VJGw7EWU51zAeJ5d260ClIYH2yYui1YQ486CKL5s8oYk7odwYP/fkodcUGrIvdYsa
mfqt+AUdV902i6MzAwSVwFzbJ8K1bGeIeBRVCdb0cGfeNxtVOKW9aog2szm+RhktrEgJw4M54z3w
E408HqQkvsGmZ+14mPjCb/zQei2blkaFYz662MywK/KaK/HfDin1LkYbH/cobmPygT6Ks+oVhGy1
n4bK1i7aED/CVZ/5RqOESGbiqKiJFoNZrru+ucTz+JXGCSGbCnUatT9FAS5xMdJh0fDfkX9gSKpK
DTkMNSMfAIGrRrsg6Z5Vs9p5LppKEHhvWUkhcKbP6206D2NylKnY6qJ0k1f8RBW1u2Au5lU3YG1q
pvRcuk6+hYrweRzQi4zJ58Ckx2HA/lw15FAuxnImpVNcCuN4NeoEeWSnfvbR8q4LLSPzresutGSD
TRG7ROfl+NKjPmq2Ae8O5lxprmmzQ8DT+2sS5qe0nDNuEX10wpREoZirKcjOHSpJVS9nEMsKYjCy
yaZWP6PVIJ2V9dBAqh48VscjABxdJmmQG80CplVZdNXioTuUol1Xj2Fz9JLpeaSDgR8NoTFNwPfE
MI0FBcBvihqYh7nEh4JFzcWJ0WC/7e99VwnXutc/RXOVbMt4uiqxSzTjBOc7GnONPC8qkLYSXg0D
JocD+mKPEw7Xl7EI6Lwu8wwOnuUn28YqsbrpJn1JatlK7WGOoke7tEYskE2XCOA3wXAWUWMgj69F
EOtry0RXZ2BfRW1LnM84x8uedv2qM+BOpbGrcQ8vcLmahrGha22gFEy+T9qsbmEqP3bpdKUQMjym
QqI5G8qmLQwH0WlrbNRpprek9vgp9W6nx2g0q5InZXl+184WtkEnH4/4FpXLOGFdMoL3cErti5sq
6aryy26b+9nTWLbjOnFibaMV5peCjMbNMCuQfahQhjbk1ykl/K111c2M7UhRauUCKg5A3UBgcwdp
iQymZPw0xDXxjWY3rZCELB3SaM9uaZWrTLC9NOZJX1N0YujIeF2RAbNUDwd96brGC0a4sDsWHnF8
c67vi7BfqWr0ngQhMdeZPy9CRzl3cI+0iUjjnvGcvgZfoD4nIQxJH3lUg0Nvq8K5ng8T91mPYpet
nHkx7yx8Ynqk+Ik1Ywmk5V3LjTsHEAum5HOS8pnaavGl9ZrPLr0QlJ/noeA25fC9xbLNGjCGp2OE
7k5PnR2TS0QLCd/OMIRfYPndqQGW9DQ7RK9NpA7rVqCQrVM+JSgXOouc8ppsZtvEOp+ShaDHMQ6m
cEBMbobPdMG/UWphOFEDGGuqpVzmdt2h8qOTh4ebzF8AShQr14jvhfq0u/NmXVn34DuYGQzfghxf
UpL68W5OIfS0+9DWXgb8W6tSMT+Pdn4YHE+Hs/3URulMvLf5I6kd6z6vH+spPJUeccS4SJN9ndj4
AUyUnlQhebkUqRsDxbBvwbks0Xugwb3TE+8TL/QuAp6zbJShOscG8dsTklngwfFkvM5lAK+tUk+G
6tPCV0mODQwM2KF56TTmlj0BMQjiOpoxSE7OGQFGCxehv2pUP8qCIYLE2XBTpLZCei+yC1JBmdLq
FSwNB3ukf40Vr9qMaoXmZI5x1FJ7owVzarvxYqDyX3Z5cq9ToKpVyFFgkx5N5J5NSIRXVB9DwGH4
Lx24xMW4J8hbg9HTwI5KImtZu6RpcusnAcrFgFiVtOv6sXkZkhkE9TUqwA7Zdg70xpy0nd1AOUs6
5exaxptlfcHy5B9rH9MrlXSGIr71bUV/NkuSu8FhKqNS6QCLsEH9+LXvkhRLlfI2wzMKu/w1DCJm
4oCuVmmIaMHxXkKXJXsXNawfTEqxISqNrlSPypg4K8D54KiV6j0nQnfPB0EibXwtLVIMgZ/czRCr
wXSQJGedU4Lf7LlkOFLIkVQScOoDQEQgJgGKjjFCYA77VWfEPk7asOb21F0YS1EId3e1W1Eb9yNl
pec6HyyU78GmHZqpUbFzYHJNqdqvk7HY+GJNHw4GuWqWmI/IY7lHZHD1cTggfmwmhSmZ6JLKDXNT
Wq0/DxkS883QEPds4mTpsxxvbZaTJjjEGENFPUluBlER++2wAG6xD8ZDrjPfo16skVc/fTKMGkBd
jCOhHsCVOJ3jrvD/V8jgmUqUfUCCQ08RsAGCtoVt/gQ04MkoUBbgSQMbkzDzqrSyBpgRfpOyIyna
kRI7uYlH4CxEBdY1rUZ/lYmKj2Na8UpvIoSnIfGpYBPaQyo2mtUn2yiMTlK1mE/9WxIoNNf1bE/a
RL+Vp2vkn4Gj9ztizcFv41y2g5mEQ7GJVPRA0P/E5UXpikCf94nG/9qVNScNUem+Vw+yW37byJa5
jgRALOvOtlj+yE0p5sNZmbtLz0a/KHWlUgTamtZESU/oTD3AWpskc65ST5MlrGjoqSCtMVIV7vtP
uQ2Gz+xAXraY2Q9JG2E3Fbvcu8Anq0wMu2GbgqK6ADU9+hF5bJZRPPtp0u8YRWgWj2pwDvrqPEO0
ezQDn+qRewcTgYu70JRr7ETvaEkoDw4UuCfokhuXrMaF38bjxRUbP2yJfEVSk1rOdFAGCIlazfpo
DjuPZLYeySONkS8RTCRoBd+Q7ZdrMAaYmCLYLZa4RABdVNsJcsZV66ednzNfyEP7TUKHqt4/pGEU
XHJBMetpjC0SBUGVbQ+oOmv9bWTJ5QxN8XBiaCg/4ThDbFq/aG0cPAI8hHNTRtaK1Thhu1ZuPdEV
T1gCRwvN7H9MqV+cW63VaS6XwRroGRn2xGWtTQslrudo9ZWGXX0dbGTNo1p02zq2jlx5BGSH3DLt
iM4PZJnZXkU2Sl1TCcez7k3COXXGKnLhH+HtCmrod6b23Wjq5AIZOc5nYzGEJSTGPKYFxBC/qEBv
b7LGweDpTTjKymiiLxIOdDahmyZaB1V7HO9BNqgLvJvnfshY/3PBoK/DflRWerXsnHGtqnOGFyar
9zBkVz6JPxdEg82lK0YsY1HPeD4Cr23s0EXwWH+3JooGXuBvnWVbze25bYx5N04msgsXJmSKBDFW
WMlkDS/dMgLSBrgFw/472Mzv8VQTJMNdYY/JW32cHBClVopIwC6a9wok9CamwbRTBn+j9KG5Lqow
QrXV8y3XsE57zqvjmvRERySawhQ0WNZ9TM9n4ybjGzrHL0o+GXftVAGtxcCUO7lyxm/tb70Odw+6
xm1hQsKZWGPdGyrNuskaVxmzli3Th0uv5ekR7hXzOfoOCIrWEyY8BDfUG7WEO1XMN4qapVZdiWUk
3PjaRrDRp868xLpyFLkrO/IivrWGYa8nL6U/Q7fvortpAKYhHe/R9+W7nkF6YMOqeTo5o36A/Qcf
Aerjcq41bV+nrxO6jotW8H9NLcCmdL8BNg8+UgxgB6tWOMjduHG4uEqafKHroZzn1UTM4HNuM9tm
BlunipTbqfaKdYLMRafosOuq+KWwWcjOBOsQjEt3/N4M1IeKKs2OpyUAAHQZozz6FKV2tkR3VwDH
gPIn6Bp0ODNh5PsnV4C9JoiWjtbcJ+o4nGq0zie5xxJFXyZKrK5su863CDqFai0uWffA4Bwm7BI4
BpWQBK4pfehh/a00n+x2sCYqVHQyLBiMNNwFYB+LqBOhIeECneKwQa9G36Jfq5UHxdL2DmZW2Z+S
pAsftGBcvEDmhr5afEvdVN2SMYkOnqSszrtCuRGOov4Jnbn6oOafu5bvVwFcsOoz9dLbhQ/N202W
ef1VU2eIYXbdQvJQCYvUs3k/NBnurp6syBFU07VJyXZ2yzAhdufroAq3DwLxfShI7uUcHJS0cvdV
zVOkcfE+aKe0d9F20vtYZjWN8jSoiwvWjm3cQ2wJ66o9Fm37Rr/ZOCEtntEX1+CZNECOSArKNbWO
bmcVyntXArrs8IIs1dx+Tuqix6EZf+par75ooVXsO1N7lDfaZm4eAtKl9kpgDRctzljeTwiKhX6y
pfWsFhlSbhUB+9yF86p1NXKlhuDcWTp4hSa7Cw31Qo3oc+NrNREj4z0BgnTzhBioxTPalSSZWG02
4EKjClEDt1sAXS03juM9caNJ99qk71kCfystSFlT4AEusB2wz2nrbPfA2qt17JRQ6wb9QIB9t0ld
UF6Z6jr8ZyONK+Y1MVns1n17jhodBGTiads4IRqCqrG9KPAHbBQb1DmutHpV6vV1nIfuQVRTxx0U
dedbaw/btrHXfKeaHYpbJFJFJK7hYhvkX81BBd9R9TscfNph1L4yxUD+kU/FTrWsRRaHOU5FN1rl
XQNaCSzpqJDng1Zx56XO95hp+xNN5XVXsYoMFcU+a9YhLDOybfLpDSK/RbAzXyUbrdbSbCAZtaXu
PyXnzLOAftnppU8K657pdb8cavin0dD6OCpHJFW696Mh4GGR223LVBc3hIMNHFGI75JJygSbZNfH
CokQwSAKJpiBGIpRdzdtZptrApmbZaMzgZ1tZvME55WHCmbvZqj1i5yKIUuZQUq27aIj9bxNXcx4
dUGgnGU8VdynzZaseQs9PKWGYECPFiQrhrJTH0TByRrGYxJNFGOYrLctdWvLdxFUzNZ51i2Noo+y
SqI52yJQ/zbWiGxwbz8QLfac0ts8Gop59OKuPYQppOtsprmO6gm2duw/dmqHFWR4M4eZoNu04v40
EY6qJlF27edypQWeeUbhyaQeIUufhcTAa8l8cLxjrhb1WWsuZV+QLGD7/QZH6fQpQHSK7WjYUYoi
jMhzeuBDGPbCKA0vRMaC8zNncIwsX6sIfrqGLqIrsx+1GgcxMO7hzarLhygp0R8TMwin0gfSO/qP
ZDKABdWQ5SZmHJ49hya2RTp3F81IhBwl3JP84aBI9Fi16p9YSf3oZ3U8OQ16BVaMQg2o//BaNOb0
VPaQkNeg2KIV7H7Yci6cXKOl0NHplrEu0V0c0UnCZic0xdDc/KlW1fHaGf7VNt+A5XcvZoeQuJjT
etG6zTc3SUNtwV3yorQhlajcso44LDYGUtH7qlanpUxCjDXT31pJraxAHlP+bLQHYhGYXmbeKejD
lyn1mCNWVrQQevmF4xfVMcNz2vSmgiw9ndUziyPGQ4iP61AH0l90IKMCS0WQKpLGMm0AqGRS6RIX
rFHrcDTxRNjleDa9RtkmefmqVnD9iyEOjw6vflQgj3Z2pq96ymaE7vhvWVCWTxNfxKh3ucmivX5Q
KpSwpRJ8in18VzjwUN7T/8D4wwK0cYut5aLW8tpuhSvaxD3H0gePJyHEDDTwSOuRlgWEnmTojd2A
svsY1khMGOaVld8a+lnmijVUbhe5NjOQFkzmXcyeSYZsUAp7DcKYkVAjGHVp1rB8qLpDFD8Udg59
jT+Kr6XRd2HEDDWpiosbXMa0to51UsOpqeAotnjYNCUasNXzD3C81loNgcISqPMYAFhiL110ZPsI
Q2MIveBMYWKLfw3mVaXjhYRMtjEbmuCIhWNaQY62b+3im24xKdJ6t936iuVfbI+SRFpp4KLQYxlD
wCcC6GgdzS6lY70v91bhsl4r6npFDbKHIKzgi8mVHOUQH7SGjh8m83RRKvK/IBEfnZJ5MMuznpGI
pL2NGVfurrWzEya0+l5T9eVQltxu4TaSYKeYHlIZt3hU03jeAflRDiBlFv2kt2e02J97UpW4ywaU
LggDw84GvXfDXJkCaZO8mtU4b61sNk7IxL1tNWVf2yzBUzR5DmZJNaUemdM5MfJTZDO58CmvrmC9
xEdsT6hASuInRjqW+8QpAfaqNJ2gCzEmB0e39dMztgyEA4SooOHeGLyzLRxAFoZW8OBT2zxjvuCu
/BqJ5CU3aUsUucDHTKQ2h9QBKd0WAH3j2DnKjVvjMPSUGmi3YWZXqyyTDe4ebucBU8gqA6USIV48
E6pDtru2d7tIuZoxSHGr8/a+OGqd+DMe2PrIoh512ci9YDDslwxE1IWMseKCP+ihDMb6GEctqdGs
WddOMgJJnIaHXGzAiq/TnNjsnpVqPsb1tTKfS8frjiBpAAXgsTspyCiXc1VY1KLi6jgLGjABLwOR
ANqdHirjJzLOuNaJi15F42xsNZPYCtSU3jJsShSUXewuI9XcIFEHZw4bcBu5zF097l3LqvPjQ5LN
17Hh+4vB/asJx2an80+95GBNEXRGZw89ALgBDeZa3H0DZG/ex1yGHkPyp95HaZGqFwXb04U1735W
HetUgWA1+5nJebo3C6u5eppQc5UODLSmu1IgrI5DEE3Ut80EaxLTRphF2Cu97uzWq0oxGAxYmi7I
H4MxZ9X7MuMmDFurPXsjKxYqTnduy0Vk9DUQ+/gEgag6O5QOIwtcc1oaj4OlH0usm0B9gmiP8DRb
6FVL86Tykmsy9dfZCfpDSjkQ5TA6ba+I9lmWU6eBHTCAskalD65Km8wFDUw8Idw8l2NGi6fVY6CF
Bao0yy567h8e3+ve/oEX97sa29XWy92vYNKwHPbZpWhT4BRx0y3J3enWVj1DFS9QUnkGgQAUpxcl
/eHtNI7t1kwZ6sG2O5tBiHK6nGDcSCm3IOW1VYgu4zmz6pNkoRkO/eZ5ckpgD+C81XQIj1baPqhu
V5Ki0vJaR6bppds9ykwZCriPAQzHZeojJUN7763tDosbENumKvf2ZBl71txcHB2rt8nqtplFbVeD
+s64limsHt37dqQ8NVgJMTyKAjW0sZj1dFSUKq35bgQjeZkVnCLVKnYRbhxDZZBpuuYlt4vPsD7a
pT8Nb13HzJb8h7V8H51bWVtjdl5gE3MBR0G6G7TuKSQyeU2chkLb7Tr7z/ZoBpse6w23QJADoUfn
1qHxdMBa8liCJjNhCJsW485QmxmxKt0HUkl2+37r+93OBX73GFZAo6nmUuzNRC2pFN3YDm0b/Izq
UIQmbN8+XNJ8ykmI6VLuBDH5C73I6MvVbInvEQ2CPAZvuKRphSdMuKEnb6DIarckZgjjoWma4yFG
iL6OTPC6rhrcB5g7Fm2Ivlb27UGAUjqjVrjT6hAXLsS1Vs3eMsPtKMsSWFRf4xqpQiBkWIMwo0Kb
QJ0ZQC5sbG04BMQIrCosA4tYhBjKTZjGF79FGko6oHZoJrNfQ20DMU0X6whli5Wypd/zZakXvV09
W+TksGaJINSxlimOcaoFS5r+2Qo3D2UMWyvL48Q3xAmTaZ8auEMC5EhLycKSSj1vZuTVZw8SeOA9
abECN4XojIVnMPxJyR6MPfL8YBl8qMjk25FiKynrkodyoxhE9iCxfPqtD+0bzJISViOQC4eDfOdy
ryjz8ZdD+YBTTuiUDTpJLA+ZBYuER7nn/tyTh6H4wApdf5zb6hJWwrZZjoj+gz5dT8KpO0i7Lrki
i9QgE6OXHnSxsYRpd64L2kG0O2dXeP9tsVsKv43cyMNZZzJKDKa3MDOCk9xkOjbBrDIP4MMQr20W
NU3q+UKGkUiRQsLdmao6TWO6FUx4Y6Nm3YdbpSnVVyTbyjoUTkdFZYNLg3opcxCEcY5F2hixczWd
5Q8amdxL9JGJfJ5am6aNr/IUjcRxj18U1+3fIHFlT8hQjwLwpmEMbPeQFROQUqUkEcWuvvYuRbPc
RusuYzFvm94oTp2u1VijElQjJJyzrhIVYZqDiP/I4dspvU0ZkUpmNJp3cJa0j0zi/xeI/RuBGDAw
nczffy0Qe5kKCGfB3yBlH7/zl0JMNf9QRYqzaak8l2P8ohDTNB6CNWYI1JjhwEP7SyBm/QEyDKCZ
DK8Fa0Uy618CMVUIxBwNo4uhIgDW9P9EIPb3rG2MCqqlaqbhWajV4L4avIRfs7a1WW+SGuXBxahe
w3bpQLmslE0Oncu8wxr8yydz9yE6+6+8y+7AD7fN//y38fdg6//7137L5K0CQy3Hgb/mn6cf2Ibt
52JcUan372mzCi7NS5EcgzOJLI9Ixc3Xch19hwi0x27eLWrmksvwNDxrp3Hl7HFfCgD/YlbWFCr/
XfitJoR2fxfOuZpLQ0zTDcP0KAyrv4XfTlpD6ACZZWeH+uSiFKo5KZ3zBoM7GWlJzaFHn7Ys0YsQ
HPjoNPO4/4C1SUFR+5PYxtyxhQ1LVSukRkBUYD7Tx2I4kptem+ONb6pfKnG/JWJjPBikkCyzGIe4
PJf7iNRw7JSrKvY86gs0D33BQqd9BvlUDHNy4zYhwh3QwPHa1FjgSQnPh0xaKvTk8e0OVKr9XU4f
eSPHc9uKZuyJJTFO4j5y20jt0+TE9oYh7iIFTnKT1b62JW5WpFFWB7mhJYQsdnbgkvIh4csXwDtV
dGA6p8SD3XUlRpvRCT5ERJYz4FWCnyGZix9jvi1HfnkCIgf4f7OnYJFq03Jwa39r9P1GqmNN0byT
cli5x+35T6luw3q61fS9JdTEgPuFv0Soi+VGyoSRIpYr4oRBN/1UMf8ihpYq5oIg63U6+i9VWu3a
StW3vfB3U8AkrMqinBq1/kaeamcFgw6ACHvtu9FnV6jK6FL/gLhS0a3nSJ6Sm9uhVsWv1oBwUanA
Bd2QlQQbjKBPxDuX/xW3DqiawC64vUu55/eigyl3VTcpN9kcf7q9Q8wz1PvksYNZHq2KAeEoVJq1
nDAgkvtLP36TbFOoEAlEqFnEmCfHQLmHpL3f9ua8J5sBNw5joXwsjSCrNOB2e53akq0Q3z5KkgjJ
aqjK9TbYuF3xzPDIIT47RFFbXVwJlqjIyT15dQjd6m4AjC7Py1P8x1085FzzgeSeYCosiBBKCWjS
wlZZuE0vUkgU59B6FeZEC+uWElbA4Zg+DYdhYCK7CPKpYqGfB6TLReMBb+x4GHBNJ0U+7xzxGuQV
24vX/LE3d/eZhX/yl+u1pJD5Z3R0UxTupvHrs3w1UqL38brEi5PCPHBCvExx6DegdKJitna9kJ75
LrcKOoTtQR7KjdSk3Q5/+5HULJEX0ILGaoQ/mRV/fYAzD+YVKaWztb1ii4eG7BDxKHPj+vDbIRgD
+NJAkFdmjB+mSYlQM+B9a2v5K7Y2O+sy7V5vTy/3WrRjuy5lSiueuA6J/iTTI0btw+cF8KU6INah
KCY28txUjty+c9BhpFKFIuuTH5y1LgC5zMz84+FffrJVvyu9kpH9zT2LJXZ+kHujGZf1q9ydAmpO
EJt4XG4q13oLGTLI+1JoIN4ekL9d3U7enk3+DHA91tdog1fyk09+fvy2SRNjoegPXQhRpGKcBQ04
cJ8KLHGL0rLK2w2oZQf51hz6QR/vV75p3aAxTqfm+PGoiV4Bc94k7nofj4dYwaLawA4HY9FGI+1P
UJvEk3z8rPwpeVxoyEdvh3JPnvt4ul9+BwJGRrsXHE2tO1tDxY4Yi2/VPz3N7ZyOT36mu92+Ow3K
WwP0UCha6khH6Gelzps8wjMHIFRcr2lIU1aeGzSuYbl32/x+LhtBitoW1hiFTyNTFPw/8mfyOfwx
iTf/j78rf+32SCF/73Ys937/U+IV3s4RdxeqHh/DpPfLWtV/kBlTrqXl3iBzxhlLwGe5+mr6xGP/
Jr2o5gGbIeqgctuTVUegZQvevlCmJcB/ICbthHxZzNzlxgVnjHi13pB+iI7g50ZKQW6Hco9wiO+N
sB9OQvGBzzNegowYl7Fw2OdwZohBHPRuYQQEMXTi4pYbaFF/7v1+Tox6NRIY7lepuOxJYQCTzYec
D/Rhu6nSibuZd/FQwQfyzL2bojRI6vYLH0ePy1c9xTZUn4imE82kg6VmPff0/pN5NZMk+fjrvVCK
OvIbVMHbQeeI3MgdaZhGFh9PTSVosmCr5FHUrvWWABhJUOhx3DJlk5YjsXKWbIW6DS30dwH88KnA
C4sgu+y/yc/GMpS82BV5Oe8b/SJxA/JTkgiCxGmusTfHyDPhJGSD9aOL8dZ3EWuv0X2rmhB9nxPs
vKSZqOQDWCgIQA2ewpgvbyNmWKPQmntOhz+wL/2HqAATJs+JywFpQrqrx5gX3Ciztx/006AxhDSV
02CXTu6B9z63zHWnKUgO0QCkREswmmX21gqgZ1mBjtTd0D42s9ldUbPh9GppdCeFeyld1Bj6DOyO
nks8ZZBnaJhoTHAKzSE6AAsnbEnnPjbrcqm3RMrQXcsOciNutgcvG/88/HiA1hJhjnkCWwyhitx8
XAFyN7LhlbjU7ZdRiNxCd5SLEzo6wQbQyuvQhNExoGbU6dW0c7Mnhjq4tiM4IbIymC/rzFspUl2B
643bUkLWtEz70YxqttbFVE1uNDlKC8iaPMyNXtvSCqQZbr6Xo3aXE8B3SFylP8i9Ks6ouYOXWIX4
cw8Z7wCZ38x/5pdjT+VmR7dInE5wuH485nLr6GmQAi/465T8iY/noDWIPw0AOLrgAD1uI8aWSmzS
1DVEUg27nQnnwY/6duWYHTMiFT4ovyQeKhNmG/KH5N4oBi25d3tA/tzHr8w4XlKRLyXPOVXlbXER
b+yS6hW+5e6gzqKkJY+52DUqeRSHUGe3B3nOUUweLusTTW1rL0/JB0OgRaJ01h4KJQmWfcXLSzs6
WY6rrlGhu/u8s+5G3zY3XCkM6Xq4TwFKbAcbJTyuEXGuxaXkBvVaL5mZy1NWpikrlfCURSt+4vbA
7XC4Ukj0CJrF5IFGjWgrpMwMcNSatprbXyh8keBsHKlcWu56eMm/u1p2HlaEwij6ltzPx/TCsuOB
wF1PDxe0pB5Anobjto0RPyx0/0igFNFJU/2AY7iOLmKVFAPNR57+3OlvPR7dMNmmLvqLdZg8m/FV
i7eg3TLlSCPCibf0/2IIL9qRbtFCIdIlPxFGWY0nktoRxvg0tvxjq+xdb2lb94FKaumK2nOS7ali
LWva6byvjX3IT9TTZ0bsJQZNbDrr7AfW2rrddmS5Kl+oJaH6HT61zp5WxVKdrsRJZskLJTpaXACF
nuxgUX0VgifEzjosoDVwVhN33mKEGKIvW2UjMjCMraNu7GxPwFgAOK5dVOaVHmr8VMd3jfo1PQPn
XZysQ/nmLuLLuCj5ii6jJfaFAzFhX6YTkMcftCHfGtKd18VKucP53GDs/eJtx6W719+1+3w97JNX
dVU+Vyt3Ne4o+6Hz3vW7doEQ+c5Zoza171h00gfaQ/g/a7vya8TCsiXTkx77GpxOGm18ZQ+SwT4Z
/arsNhAhhnZVKAt/9bVZGNd8T4D0I24Vcw2Z7hJ8n97D5/JHcapOIyv/Zb3OXhEzki3iPLX0wi/6
Y/Nqrr63u/m4x42651VF23kbLXnBzEMOxd3BGHfOFnjnZMKIWOO9iJ0VAVPGNs/WdvXaxrsI+HSw
JliqFnDwnb+hiQE+grzqGuXY0v40pyuzXarvZnEfAkb5TGSPomL9X83TiiaFR85EB+aSf9pydBYx
xYHxAI2QRgYBdqXWLtT6S308OffQru7zvb0kqnE8uP3aW0d7bVgp/gtarSLYzuQEQxrn4njqNrN/
Cnfevb7Kz8Fm/NJS+33XT/S/MzwR3i6IVuW4mj6lycr2AC7sWo8Uxz2qj8J+MItF/maU4JM3n9uM
RJB77CdlcRk26rdSWZfzmsawygihLiDeTV+dd4ewXQTV4EgJR0FhyFQYK/IV0W3yjFz8aD1CyVGO
2qZcFS/WO536hRCjciWd/AcUQs7nHiuBv0y/eCTVGuJBk0CfXf9levTgpUDpPjH3uk+/aN/JhqYy
oX71oKIc+jeVq7I6acWS2Q8w3FUJEnafMkfB+w/2D2Iobn44zC85tnGgUAvn2f7a32d37mu1H8+Z
CoAOS///sndmSXJqXZaeSg6gSKPnUJZWDw7e99Eq9IKFpBB93zP6+iCuVdxfWZl3AvmCgYfL5Q0c
ztl7rW+duPylbk8ibU9jf5UCIPnlO9WHzeWj0N12vNxFRZ7kG5AlvENengyfZnCUM7XLezbSSFnb
KWyJVfghn/t36WdyQ+nmsEh7Ur/5v+In1CKzorh1SItwvEv8Wr6S9nenQ+BvgnV7NKibX/IdBOHp
Gw2xy8v4YDxKO+0WfVBPtuhilSvDlX9jW8CQt8nXJZXicVs9k0x7V3f6EcMTHvwXNXCJCOZutQf5
tcJP9k0m+HMD3m3Vuu1TiMI+XykOq4IILDgmBMVtAJkyZLOAuHff0z2GGETiEfgWWkYngD9b/xX1
FjkTj7nn8tHzNcrsbqWy+u1XOOo2Ypfd7bfYtV+GtelOu/h7uoWJAi5CXDWSssh8dhg0Xf+QQRVG
7eN4q/zE5Uak1UXDXkORjPPwhJBCWVH6OqCx5cpXo+10iQIMGxtjO9x/ejv/xMpzl+0mLlT05eLW
7OR9z8gDh4F6MyMgnX10XW75yHe6b47DKo5dNXcg3o0QJvkMHTYAN+KyvtnfMITDFkNtTa4KKR4a
Z766Ki8W0XIOFJ16S/+63SIJdcpt9Naf8+qZtVckOT6vCDPuFSlLzrmH5+QEh3JfnrxNejBfdN7z
lkCk3RA7NDId60iPrthp3FNAGbuz7GeTwbCJ1h/jNT7Z7/otfkaCuw1+ZIpjoCtIe+fr9ieykoLP
covUGDZSUnV2FI8Osk5ceqB5F0UwsWnmFQ7QC8Q+89qo7dF9kKBLoIkqvpn0d2sD90SvrjQwu65G
BezQzf9k2fPnBcmy1xvIVHafu4ho5HWUdMdYr6NtOD8nWVY3//W/1uI5b68GU2khyHPz1nSIwKqP
wvod5JnFgmr2erX/bxNVOOOgIwIcm/eWP9R18V3KEWBLJaIPmuf6wSd4IIhjsMpUrgR2TGfCVXb4
3B1kao/4gkrXMvVaX9cBE86eIDjHF92AgsvCzJlmQcS4Sw0iWo6ByAwHSLnuSKbuzqxmYIFMBDK4
1blpNu81wbwo+DquyJZBQS4fzU4HHJ2Ab1dnx5w8b6zZp7bsfT2m2F2/JQbi5uEQQiVcO+bID8zy
hJUu5rnChQMDxc+/+jOFkeYQcxATU10UgJNd+n2fTb/YuJQj6rjFtfi1QYfJMnKuOCwbtQ/4ljr5
+tXLXPaqQjDkfj2omzXSn7DCkTUvAE1CGGR90ndLObiZS4LLnjlXg8NYlXdpYM+po4+kFnqEN1Ca
KgYYmGPBbQLcbnmsZIVMbY3xuH0ZQGjte1QwkjHY268Ckiyy1hnhZ3Ixhm0KKB0TZDpRidGailEd
JxuJb8w82y7E4ddqn4dyD7oHm/rd7rwn8p9kfIAzEzWYlKcCiwSBSJwIS+PUVgZtqwFH9af5F690
4zUdC7HuZvG7s6R66IRCoHoSBRl0eBC+/N9fvtNlr+tkeHPeaXEcKwQ8MFWCieuOeklsVn2ByONq
FkEj3VyIW0p0cxcEnSui9nCuHev1XEX6LB5/FZNVtftuAJwnxgsykJRjmIatDjOMvFVUAT9GVARc
I7jqN3mtvXa1UFi5sZHhvGUyQLgaCNmauXd+WFrUy+brUDR5eNCRJEgyc/Ll511sqtJICDgEJBv4
+NiL1TgKyjtLwtHnZq4mGwsAwscJldo05bVyVi9+RTQt7dvPY3iQ6Xrpo/xPM+4fmnGqxpXzt5aT
+968/9tHhsh8vLynpA1dPvp/eyN1++/duL/+0V/dOEv5d0GvSyCTx5pkirnn9hevwbL/3TJlKHYw
rJA3mOof7TiDgg/Z7QpgButf2nG6Td/MVjRZAHTgBf/Pf/wc/rf/kf/VEav/OP57h0zh4/yd1qCD
LNN0iBAaeixbmOYfTScc9CVpLn6+HxFWXxF5NQ8efOGoJY0TNrE7Kd7kjEC4wKL9phThY6brhfu3
L+3/06dT/mBGLO8CQTNyY8F3QR/sX7uCXS1LUymUjIkOFrbC8B47Oz1PLG0vxoTReEyrcwWxFRD4
yvRxK/pG85s8ngDdHAs3AOnVP7QO56brn18MzgRoGbKlq7Ym/vhiKsQLCKblbK9CTES6JTUoOoCp
JIn1K20i+ZYM7a7M62araf4P3ZiFlAZJrIpQEftKD1RhrHWb9e2WJCkwrwmDhGVD5MzIqUIwIPXb
Qiu54eQNxKnCM9wcw4DU17teVTzacsPzP3zJfzRD5y8ZiBNnm+CEEor+x5dcSjLDXl1le9me5KPG
MLkWAfptUpaBsNk6ql20ZXU8qDul0LcxLVDiZc28KU5iyGaAlnrNVPHqqbL9OcD8y2n5L6chp/qf
37bBiU4HWpsvkvl8/3tbuEHQUPXCSvcwlx/oPsLXl5M984xx68s2EDAbLdGolW+GjZiZfBLqAUR7
JCYrCc2Lp2sqXX3aFv/0vv7TiQk1UpZ5V7TGZX6oPxrIkSwNhVpXNtW3fTkHXWgya3xDYkFfKCxN
8BWOASs0QlCirer3L0VK2iym5wGyx6Sc0y74hxPT+KODrjOEzPAX1SDpi0a9mN/yz/cHNAF0wJX/
hWxYnnxv6IjBUPoNQm7paM7pzYSBnO0kxBbvoYHW/HvZJ9ETyGmKqgNyNR34fFpRmZG9YsCtk1ug
GHHegkPVD3CP91k+ya9VT6Woo+00aQkKIPxZjhHrTyYE1JOJhQ6sH1SRCPX3cI2EYewHKHmrqVAh
BQ8SQFGcKp03/shbgp6FZA8bGlknvbag8hf1HnPbW9Bg5xqWFkCkECdbXzQ0uRsyqMdLlVHPHVHi
lepaDggKGawCmSwoPbB1rONMuwpdtElkq2c9oEdVPP33V4mqK//pOrEMBXWCwnUvUyecCTt//4KR
AwoETw2W8b5dgTTIL5pP7Smz4cqi4NlHJYv1uBQdVbThMhAmeZzAdt+wMNykdghWZiOhelQkH+pK
9VGlaHepn0/kD//qg5zPPpbeMYYjfQSg+bMoI0R7RATy/aquQbvINS2pePOQAM5WIycZ1Hqbeyp6
RJXFiFCf7DGAyl5byDYrNstebPv+oTHbW2ebRDSRsrKuJSW4LpsksC8KvgHWY2ALWjPHxZ898DO2
lwSm466e4cmdno33wLsOK6u9ZU2qbOWYidyE8jGuq+BqRwVCyFGWaAwAUKh911RJj8OWEs3FXTIq
FIDiBnJEQPA56TlZtNfR+58bu4jPqvFjbOHwgu71z2oS4JefEONxg3Nls402XNyhI0OA2QVjrZ/M
3nejU6zk+KYE7x4Rd3hWsFqkqu/f0+h1lHDpcGuDTqdM4zGrOuWCp1iVxvFiWvJNGKWE6x2PHfRf
+9QHZbVHlGsdEplijpIXyp4be+Si0CNjRodXoIh2XJlBWGMrsJ0Ibt9BCvThVCfFJsHXt4tr7z3r
umcYvOKw/EZmAuW4DDTFxeGIqFmT34zAVg6E0qKFxix3irDeaSk1L2SJa0tKrBN31b2Ne+xuNeKY
Nql2CpQ4vHtSF97lyA5WuVxetArHpSSVyiMpLB4js8gcJJRU1kw8IQRTXYh4HS+9xNmikoS9AoRw
UiH/6itfL++2GSIyxuK7bYvme0iu1qkeFJiodguUwILMGRvDYbRIANRG7vIRhsS16HT86UMSnfR5
U4+ytvP64BLj36d2RiUimB2nvhgeoj7LDpKhhNcBiegG/nABp3CG55tVsu9IC7vlWSjfPELXwjAK
9xAb34eqhJOUSsOta9IXO46PU9to5EcN2oMul9I1xDywHBGt95RNA1+yktvXcYYzF7V9MJJp3/q2
BX+YjeFXIZanJID+wyEeJ/H5h9jgczQkO62Xx5BnkvY0kZGTqvl0Wp4Mtz10DczBFIZCsUktuXMK
v/bv1bxJZgonF0mwWg5HrD/3SsM4qlfmdnlIJ1YLWSV6TCzHVDWQ9Klq7D/GWWBtfcjFDgOM9LBs
5AijUjJOF3l+RiDkdpegh2epj9BHo7Y6bxqWA8D8x5/LUQr7+cLHcwcmjrTAu2LVhUHyuGyGznsT
k5VtRgZt1LkNrGXsfwqLelAjSQqFaSipoCQ9mYyD3Tz65Phwg51OUkGPu4VghRYR7khf948aWFU6
XC+AUq1dgEF41xpRQ6mxbtdNC81DxjhyIUYCD9pErWbwygIUBP0g81cfxuFzM3ISw2Jy9MR4wTln
OyJPrb2iA+VpS91yESj8TEgHxDK/Siz1u0i17tatdK8dX1qzOepmu7Xo5uxMxClZ5ne7scFIT3CM
G7V2coTfsEcIba8lZB8GIOc9MKxyTZihsSZyCOH4nGhokbcV68TN+RZKplFQgkdkNm4Jb502fi9T
t49iZS8X4W+VoW1jF3hGjIaI76RnnKhUHIN0nXIpcQItc9NqAPKfpN8brQ3wRXrqLo0ydAetuOSY
fCjtwkqVu3QrF5HuwKZ6jhpzpDNflzczyO6h3D95g2Sue98WzrBoT1Gcu0liB8h2/DOW6fbz20z0
SdpPuJQXa1IR6/0qjF6Ntm1ucmO6UQkWZBmfJrpQTyPnclV/E7JU3LlTXVJt6o92SMlVEcOjNQvA
WwzQTCKIvOFRpu7mutIG5BT98J0KzAQVFbex2vsOCJw9WejC1SebKnTRp46ObyQQotwpwCtAtWZv
EF4eTd/XofHUeG0yLcdHRN1wIAdbtkPpQPBVoNSVYwdKeuT3uwmfvmbjWzerwB0Tyx65xyMR2CKw
dkaSwwHD7dsyFYavQu1PF5T3+GgYXFLCFYfQpx8UZINTScoPWcoq5qvtuoii1OmzFkVzp0U8qwlO
g6YcG9j7J91fa0oGY7vtjnhfpddpIsst1d1eDcYdBZZ4B8/qMrUi27AgIwMC/MQGL/hh6kdqV3A0
50yd2WkG8JlYENl4jP3R1VsovZyO0ovf+oLYpBxfc2e5o+FPN1HeKyjYiG9CwuaKoeC/B28tN4Ib
azcdxVDFhJ3RAVtcrHIqTKgB0zmkJQQzmbbLnEUCqZwZuM+ddSxy+xTM84AUwUUzA8N83ThMs/hI
9rMo/ykLmuZyX0SUAItzmajYWu0P2BLooj3tG5MaY4/X4iOMcskpZQLXodxflVazDsY4kWFmpgZp
cvjzWksbHsjHUo6ZpXM7Fk0JQjsGidYM1a1q8Vp0GWa3vBbFW2gFL13cGwfs8cKB1oTcPcFQYCqa
tid5iJhY71ABM94KAjIAWXVEyZfmpezWmHwwGNT5uJJqkPOxecMbm29J0CmKIt+XQOxXjUVogRVF
GAAB3O6XNy81fn0vWvucw9s6yGUI4QtUr9OQEYslMd5OfqpsAvuJeLuKYaAL9xrehhWz5WBnhNFb
GYzSuYlxXfHJSFxtsP7AOa71MD0OwUBKQtR6m5w5atliSrO1EoxQV+3w4Ne1VOzzruh23fBRGVkO
8kb07uRVv4uJynPvcwOPDPgIU7lXItSrAkXALsk17cBNLUOeTyCrrVDHM33aA0FsWW5dMxS23vCK
CYzUV3KzttgsUzeWcmmvRpxN82s0nkfAT6aUW86gPbAjY4VUgew+7KVrzSMJs4+N9eA33Ht824b0
a54IwVl7XiHhegYmPlUGWPHaWnOawDpssDOYH4keTrcASUVoWXu1sQU+drp2+igObdGq4B0EFWRq
FTgIIpZaXfJEMCsKEbH2ceAc+9618kB7giZKviKF/KHNX72JaNkmtJ/UFiwxPkyq2jPaISspDtrA
l0EzR8/tKP+uDN9cIUuKHqo25c2NGq1aaaKJlpKaKTU5ft4OCmPTFcck5P9JDC7dpo25NTXRxawt
5qZaGu1gN9AUmw/bthtO3FlmXbo4Bg33qIWy1Ka0aiUbeU5vngXRgMfCNJC3j6Z3ZpoKABDA/zcl
8G5SH3UfmoVmoZaxLMERV3U7JhQkM4+Ey+Jdq9t2LXfqYWAZtzwS9r15FCrhbuVEhnCUhDRFl78U
y79qiyPRGjr2AHzsyexiq1qU/62MZzNLG6Db1ogQlaTgtV4Rh2NK3i/QVMmm7wsZ7HBK47iTjovt
d9lbNhZ5vohHrdYx/FwicEPWJSy95FaAuzssTyFm6jAQK7AdJvs31t/QpUJ6kYxIO5iSqX5usoRf
r+xKD2MnJiWq66uRXnDkGnKeXMUUvsnlnLwsQ6+U8jthR8RkmDcJh1Cfe8WDnKjGrpwN41I3Fg/L
Y60xwDCqOoGhQSMvSZaU9TQG1QN5jI5omvK2HHmKqhxM9Kn4nfijvzMyv0EzQ6u3NNNwbQpY35wy
2j02Ve0+xmGOJqVChjuNyLCptuxLDXb8YCrDRe6bUyv75SP4HIfbxoOlCB98QZkSA8zbqSqlPAk7
fla83iJSVuyFDv9KlwF3yX6gPDTQ5x4CU8Elzhv0Glvf5L3MCkz115Sm6Jq18+UjQMIX1o7lRn7C
65M5hm3Q15ekq1LP5qCJpkCPiTNdLcdWocu4m+lziNwkODqfjoQJC3gGZA7WFNEOuuQ/aC22xEkb
xLEIUI5SkAYzMUyHZYPwitL713EwjgHXG2wPle+ZW+ZofoQK8B0TxJJV4vApjTsZW93B4iIiHgSB
+4S1K00LG2sNvkwr8CsCBUuw+BM5LqHxTZInLgdLJvdo6vdDZkYEM4tk3frpSW2Tb1Vu/vAq2T9K
SbWTbRqNaRqeuhxr5jT6d3BDF3sKLxXoUGJVn5jhzUF8lyHkrY4AW+ivKwyRWnJquAsI0Ce0Mofv
ZYKztVSjVwkYCOw2zYmi8MnMWHpV2l5jjgb1RaftDHW/Su2fxqS/W5O1I47oWcqC1ummN6g/k2tm
ZJX6T0HhhauuiXLYihIrQAGZqkc8SiTDLtKbO5OTVxIr832i91v0YdADSrcodyreSz/Zq1Vwi8ki
3zZktcrqTGDL/HTl9TmRWaN/kvRx3yPYqskXAxbynrcPzPM9xMxjvZqG2fNb4QCOELg6RjfsOp2I
5qSTcFCbXFMljl1U8GAfRPuBbr/dmEb8PsRArfFXvKoY4PYZZHqPGbrwExOBCd2XOSyWmtLBmofL
ZZOCxakCc6dE9kc98TmjFnK1Zu4V0chrXTfuZjiADKtiR0VIT4RcIRyhy5u+QyYSa5Lkkhy1i0zp
QUKXvsnLbkbjJT8GEqZEOZd3UuGUsXghaB7VjSnog9fI6M2RsDUDg9EK7CnMefq8YcdyKEe85fFV
Fz0pTtMcNiQps7MwLt/jNy0q0lshp6Xjw6bfzBVkJHjNLwaOK8NQsCo01b4KCBloCq1yp6X5794Y
6DdHUDCUwTZefFO7oLDe52FjUwE1FRRf+PdkO9CeTbv4ViHTI1KLJbBue2Ag7D46qUTVYoC07rE1
z76yCpJRXrzyk5ylxHupSsxLYVW+m20DJ98sp23dG4C/usRD1IZKzWAMYdEeH3WLXAqRzCgZSwsu
UmK7TahWF6zjoMka6YWWLCUGVu3R2Il1UXD7El5RuaqiVY5XecGuSSR7O8kP9nRpizDf1lZR3ENS
dwxSu9OWgADdtCwW5eas7ydhOvfSU5cU0I7aZ1lp5BOo7cLlFK5ZC5V8iWp11MumwglLW9NIqpIM
Yrnb20bzPaNwtIIyiO1twCtWKYxfhnwlYNS6BRSoCUS/iWjf6aP8Xsh9SeSWpWMItMddJBN+yVxq
G3fiLk/meSK03IkNxdgKBa1ZAkRvg+yvWcPppai8k0JiQqhSl9e8DB8tHQH85IkTv1rnRAb1JHT9
pDHElJQj4s6J2DGPeszVv7eGuNwonYV6ZL5v+JL6bM9eVSYKpzz2ezeuefeJHt0FoJznPMo2eTG+
WLhr3cynVy2PbUmhGjfOhCfVVfoYI7/NuIXo8qBMK0MpJidU+8Spa4/GPec0stfy2uX1JZbSAmUj
f49H5rSh7Hksi0ogBuhZvQy+B7WJvokhG+VTjwaFnt+SwWmmgJ48a3pemF5z6Xpylt16cZzUHv37
pvgu2oSYePmJ0OaNFPc6UIO5IbgkUAYFa8rCgodQ/oAK+yOiQEE8nkeCSqca4rAcQwUlZ4GA1i/w
2BI++wUj05WJBvF/+WdvNgF8PRuiYb0Z++BRqGQ3FD18T+IfY2B1tU5IBGourE0joiF0gfaump9A
Zeow5YL8CFhVFcRUNCc0HJdNh99vg1iLNbgmOwOTtRO2iHCfSOSSm9e2oFvTht098woCSiJxyFKC
lpMifR9ThFOSVgtOe2C3k3oF6tOy0pTINIGBgb0IdpZP/seDV6YZfV9IuErv34Es1V76GFrdc4Uj
bbuIhuVZxDqAMhiqaqbxTa62Lezeemwr2ip2J15peuZPtjfmT5MFkBo+Udj1eymHJdaTNHVB5E4C
siWhscoxtNqJwleTkCgQyDu/wePa1y2VjBEDvA7LYTU1qbqSBgmW7Uw0s339cWDggjJAYtr0ix/b
YsiWSGnpM4EbJ8K5Xozf1L6xL7T6tW1im0gI0OGRL+8aVZ1f5XTU3Q6QI/YiKitt4udXI6rPIs+z
Y9lmW5sz2ZXkzOZZIQUiAjhQ2q5hCsffTPJCjl5GscEL68xFXFye0O1eNCWXXgrIPxuLOcI+afzu
bkvo5Wg/ND+HONha5MZ0U6M/WlaQb7kEMjIBg+wlz7xjlkXSe+tRvdOF0l0Gsgsv3KJZKNkdfo0w
ePcLajxt6OTWoL9hP7ubkCc+0qB3u6aCtyuZ18TTulPmRyU5yuOu1GvzR5ppgqUXJjtLppCegIwi
w5HKYEuRlwW15eZ+He9VqddcK9WnXevZ6IYyho5RSxDgSQ26JAqTOQDorVwOW0ocNQm/NfrToDUv
fukn1ANzhZDYVjpZleTjZrd1l8X+b62sdywozb1ZznpLK7vGSqc8UWc7+BQUmKPY49FgBTfi43+s
ACyt5yM0uEgw08a6NPR4VwOJprtKbxtoeNlTwBrBiVpWwX5FRFgkunyrI3gzPfzJ6HWk++Cfx8iw
zlGVcx+SzJ+VIGXX+A79ubm0qKeGQSLNRIZqoMHUs2xF3/fRIIFV6KxzX6VnomTDk5LYCe3B4Uh3
Mt8zZp47JWrvamq+gwV2Aj1J3ZyK7y2SsUCpATcpcPOr0mwf2pqbce3L6DjF9Ksu026newQXSRRX
V/Stso0p08AllGcTVX6wsoawPmvIu90ZIWxKE4LXeIRa1o5vQdAwRe8rsGgzMQdW0Za2kfmgyO+l
Rp5vBlBn2zWol4q4INo30A5JiP5yLIjyUlXOsQH0SuxPL+FYZgAp+kd+rRH6K5b5MO6mTaa2OqLk
kdBcq1W3sY+oUeEEY4hIHDOyHZhp2q7OeX6gVa92A4ero41UjnJ7RGZ1osxpnAblzWrTa0Z86z2Y
snb2MzdnCb96qnNLq/p62BrjG17+iw1h7OTHzdrg6yWDMfuWTKI/dqZ5RD5hXrKxf/UzKb+1pXey
gpYrsIeDIQ+0bMCbXe0CcuicSBRPfn2dKG37Fh0bvW/BaAPOOzZh+zDByFoL41epQd4x1GimzDDZ
jvRxXWvZvFJHWllKgvlxum57gEnmzCUc+uan3I/BcQL949bdkCPBRbRCIlQ+tOeghO+bkPW7lqZz
j0UJO0qlke9VBOulclCDYIalA7rNhnhXWX227+KuReRXKrsx5utAhXMJU2G9VdB9gE57zRVHC1mU
XfzoD2p4icZCPcbEHpqlLq+HEfJlHBQ5sVCOYrOKxDNs7iQ93KDg0g8BBb2+beXthEeN3lxRvDLa
MwuH40sCYvadSPIxDA+tpocXU6LXzCSpNpHMevI19JkJWXSebkHNcKhVjXSKKokXVf1bb1AMGKrp
LHRP2bVgozcKi5C1T1di5rU2Kya25pGYzfbY5uDPBrvclmrlOUqVac+WPgLsy/hHBYwfEsdtUlRB
zh4J4fnoNHLCiiSC39w+EK/VfutG+VsL/3dlZRMUHoWfWMeDuy2qKdj7bTA6Af35MaU1pkQmRmG4
rA7glO5iIiMuSOHzokY/TT6kFnvIX3QlCk5GDeyRGEUcnQTyklZU+5yEUnwXvIQbArmGLRt5WznY
thMa/cHahaz/jyT1ISS1R/OYM2f0GgpHcac2qOf98mxIaPCIQSXeIAcNF5gvcqqTYalqL7QqYO9k
eVlvhnlqoUACR4pbU19SOftUgQrSHgmxg8wXrrk7SAhO/ZjCCY7abobU6aE6HQo97rZ6OJ4UJhQn
bd6QYYne3m+P+DyMTSGj+WtpS5G6TLO5CJWnPk2AH0WwtKTySCU1PfoaMrq6l34nWIbpT3jFk6aL
7irF8dYQb7IxGk+1VJnkx1Hx6uO3UAY6B42vOhmtt7N6RWaJGHlkMHEDsFknNmOBxq6c6OcJ9G0e
hbNjmujpEagh3MgKGkUJmug4SCoLxHQ4SxFTvkDWNZcwQSBnqh9+mFGZbJbIcFNOxN5uXlIflgM0
Hs8xrbhG3MeNnXIruR2fAfJwyIq1R8liZdYMGLzBAY0sXYGVXSubofMp+lnRqDuq5Hf7iLpQhbCx
2hUQ7Fyvg62Qo6VYGXCD18AjfDJ8m6K/BOQKbBBu0pLImmdVC/td1nsIfvuMFlOSaf0ZQBNBgC0U
CetalVV9bebNMuwkXMHoUOKdNVxpWs7csUZkF2tuU+uDUp+N4ar6RrATESN8lCHqGQm9vAbznhVK
HzEh3qus6c1dnyj0Ru3O7aqEx7zsDA2nPumgzQTT2GNlDgaS8jjZB1HKSiEI6LLO2Um29kzABrdJ
XZbXku4hBSYZ5Nw3Q7QDL3uOwVTYdUYMVB/jaZKTbse4N62JpTEpxqb1Nsmn94AgdFbIqf3YKuE5
ayqg+tqUQaQzobNNyq2tWfinKTgckqAIjwnLbKtXuXQo5OR7ryCmjnv7WJD2MXfNrRd7VkmnxcGS
SVivGuUY4iU9+gaw+SCyWgAm4ucY6NV29PJ+LQXqMaBv9AZg153MxkQPaAYXpfC9sz5AAywNbKkU
ULBYWWCnc+VH3JebKUzpHjAJzQTVP2DdFb1NlcrOttNUOIZlbT9FGdpK4AY9c9fTkFBP6FJsXUpV
Xks5v1KiXyOXLd6HTv7AP/nTyPGreWCVn0ixxXRpASPQQiwUFJeW82E5Mzy52OpMOdZFk+SuCkR1
n/jEjXJyc8bX8bNeoZkWlDMIo9YrCO6VC7LKw4s9Nk5JqYw+1PcuIPoYBgxdUzWrsB0oTzTAyYvI
6Od0rN02VLZY9tHudEBsP3RQpvZlTqUiGqYYMXc+vGS28SHVEw8lkD+ZZ6rPU8usNZvUabsMwlpO
VykUzOmMofnZI0s5p1Utb8mRyN0R+65bRaq0bSULjGFtvQR53jxlsq2fA019ics7JCP/0YyN8Mmu
oGEFWahsg8hGJrDYkIGeQU+ed5djbXYPL3vT7FxeDoNRR2YVhkA9jYZbQhgR6gAc/K/IlEX2mWX9
q1LFiTsgwVgiUj6xAX9zZMe0tff9eKbY/JfZ+st7veyB+eHukTcUwLnkiT+YrefCoJhMucQCj/C5
n4VmuPIrLTKQKCR7b1YkLwLWZWOLEBUr0V0K1v99jXk+bohJj5ZglEU/vPAWlj0lzk3GcPM1sgw8
sd1sAP3cXfSmS1pKiVp5FRDUAJ4cFfEiM52WSJT5cHls2SyxKeUcoLLwGpYXWF7w86VmCfOyN4eV
gdvKd3hniOwkZMZbG0P/svwxXh5bXiBecvqWt/DHC8YF4izEjC+LpBUmLj/EQlP4PKZweiAlE08V
ogyXxCSSoBJih+uORf6SRbPsfR16gcRE1W+YK/GMr8eXr/+Px74Ov56n0eYhc2aWzS8PJr6RUDtA
Br28whJt8/nLLceSVPBThjUuCduQaVyGOkROxO9gu0zNaYwUQYYdb/teYPq0HpcnSPoPW62L/WAN
BcEcsxJ9ed2/pecswTnLX5Y9JRD1Wo6an18PLY8vguhlr7YJOBqtfP/1csvjn6+ZDxT+9AL9XDqz
ghZEUISj8XNvOVz+0IaswJOYiNaweLRpfu6bIqCC25lAfmaj7UJyYl60Un0t2S8/c7Ccbl8/K5E6
JLzY++VKWlAMy2YBHOjmSNwwcdPrBS+yQEXUWQu+HH5tlsfSYGJlKFE1jxtodE2SgleZP4g/W1KX
zWhV/tqPqwG5CDxOO+qQOqEXSAwayOhcqtWsawqGlRZXG8ssitUYUu6z5XEtSHgHR4NiSzxJoq1W
tJu3UZoN3KLNTVqWv9IweCbn6kGLKcH2w3qklQ8ey5dWk68gOxi3TNDUowBKScSqQrAK6gJah4Rj
q9dUjUiTGuNfwma9QyP82cz5D1N4gVAiY2qy+asYtX2X1bqTeYG/JTrirHO6rVCBnWO/RH1kDC9q
aVzh0vkE3uM5IvtozRBx8mIzIPE8RIy7Ir7+B7U4euU0RlcIwOLC45fhBdFkkI3cjOvGo/o/ljrV
zWYdJEmKqCU2956pnT2dAC6tPQ9zb7ht0lVtRlcZlKs+1nOM8LFrSnqk5JNAP37Vk+pGxWzbes/K
nL4RjAKy8CvgSRxGjb2v/fgno7VLE5DP42MWkgR6rXL8ORFtKAHIOqg0ZsVoi5VfGM/AsN8leSvX
6Wyla34KzCErsJISJg36BV4dT0460sEJVBYL3MZDvK2B0Wbo9TEYSpjRW2pAZ98LvxNSkLD0SHDE
qgNxKNk9onPTpawtPe8GGhFrCaFLAakDK6uwcJ2R6KC3eHYsCjIkA2x6Cqh6Iw2zHmVi6UY0dJeI
x4RoXkXjm6tZiR08FVu7DyqOvkJAfnpC/9xW3nJzixsiWGkEb2CK9DZ1593D5pLlo7bOU7CJdlsA
hxOp2xAjz5o2qfElMf2iEWjSHNSUrYfYZjWUZUvHaqYaqiAaK+1xbFQbiHHTOmgjHihRnfnsNVBe
8hIQU0UbciVIybGhwxmTuirM7IWr87fSEDFLnTSqaXAzwd/rPieXggfz/7J3Xt1tY2kW/UWodXER
LvBKEEzKwQp+wZIsF3LO+PWzAVePa3pmute8zwtNypZMkQTwhXP2CRaTHYYRHZchBg3Ti08aiJZD
FrTXns82dqkiJCydARfW1q56nTuwHVUZf8bVGhTjiD0KycBfLFXzC+uPs7K+AjvYWyPGZq3A8cpr
3ANF8AMJJ5jM3ODYTObJROTlQbtODkKr00MXddM3mfXyMJE7hQm5lsciKoigA/VySsLJhU7Zmc/T
DJJ6FMXV4kaoAfLcel4KiOds1Q/L2jZsXyJ5fdf0o/4oilnjKmS5flsv7zKQ1k2+4LlVCYjoZMV2
L6FU59Ca1LMGfIMNeiAO7BURdFrB84S6+OzSJO7KuuAANQgBKQgYRO5jSrKIqTjNqngw7WJ5iiLs
kU0CznAOqHgEHxsXjR+6FvRKBms0JhPt8AzCLbkdquQbF4rhebvppss0teIpKa/jgJ+U1MZX7Rgu
PVYwPits+vtEkBuULD+zOO4vMh7j+9jQnN2YH4wqkJyrMvek1LIeJlr8CAGKDC/jumQx6wzWcFUv
FjuCrieXTD0anaEeJz2G6roM96KXT3XR/IhE7vJXM7Pq2SigGHeEGgh9PDt6anDWANDblPq01/Om
8nO3AdrfGrdk0hyHsoCWruQHY+b0kDBGZO4HtTUrzJEo+Ze8Shyqf+KAg3biUzA+I/SAFj8QQKQ7
pEaPFWVhJm5q2zFvLDmbN4VErjihazjY2mxzJCeguyvyKcoKgnMY6dembj7Uw8B2ySaCh3EV3lft
1ZgG+8bonOsJ3dVpWep4n+fRtMcpUe2buFvV6nnkow//OWfyCWVF9NQxno+CLv9mj1fz0rpPVkTw
sZW+5vo8XgfuXN0kmv64qW7qhqlkXAr8bM1psPnv/7WyWF8dA38LxjQdB9WVWsMxpW4L+c9Wi2WQ
iRsrozqlupOexmENuM4DbQ3p/eYgWnwi9B2qwjIfrFXcMdld/G+egvxvbg+eAydUoVu6YBG48dL+
ph13yQLpEwT9p1xD7hT08k6FnAG0MYr3XMjegYSXqyCgOrjEB92abui5Mtc9rSoHr62NHGVcGF2t
YlMx6GDCnfC5Y7kMYX4E7M8ceZtG/esXTq6C63964RwlBO4JdPgmqvf/KsjGzZAZSTnxwrmd7WeW
7pzDAWelQZIa4gXzaA0g0adBPw/2HB1pm9L3xTjpZvoZj/M1LHL3A2qv7kSfthQvJcMchj/WTwQq
lsn5K/aZEwf3bQl1O4/j5fJvnv9/MzfwqrsSF4HjYhW0NsH53171uU3wzOh2yamuoHQ3tXIfdy2/
hNWwZJvFGVVG4SF5ArCWqbfBjjk9mDdJ53Z+KUsM7tK5Hp1PK02a02I7b+46AamT6p0j7z6Zquo4
VeQKt3lkAUswb80u673tl/h/C9jzXGHk+qDKK/Zx2zXxj+6/uLk4VDCj/O88RuIQACU28f/wTX9Z
wBz3D+FaROxKInhXk9df/i/X+kMRMPaXKewfIEbxh63r6/lBsVgS8M/+E8Ro2H9gRZFYeHSO3pXg
+H9xfkm5JfH+7bhiI8uZyKRuchyD85L4J0MQ846k7uswukhqDscMH5AfdAziQQhtbs85zayjlQbH
7dEvAyiMG2j4yUnMaXUe9K+tB95unHImT/BXT9wQ2yK65RaN2z4wI+gNXWafEocoORFEcAAYPegL
41kj/2m3FGxx0dyArmNp5464vVwuSKLZ8e3JdTCFewbU+8Hu9bsgZ4E02WF9jQIbPS4IjoIMD580
RjrtfnnCMkaG4bJc9UiFd3Zqw/rWhLWrnXxE6bwH8MNQEtfPvnFXH6okZyVNffrRS924C3tEoIvE
HSI9Zj3NNxfBZ1vh6wrL4BpVRGvEyDkgTu/spWYTExNMIJ0Z2wrSfApsVD3SCqYdA6/BnzT2T13o
GqfoPDR6sBtrgnkdCIhSYzBhiNQjxYzcEjdF4R1OR11ivwijDz1O4RE0ZP1Olfhp4Pho9Rl2SSEx
dcypTzoQ0jNAR7vF6Rk0mHXoZwlXxWr4hgQjgrzPkMmR8wHBLOum9EjAwp92oh7TmvCfLg1RgZmg
EQ11n0XhvVPRAerJhBUDLhkEfc9EVkFs4nB0Fr91luguzKCz+0IRSZJjlkBAS9jFPAY3Y2C3XiTD
wE9qNL+aIk2ko8GAoHTXEBlC08S2c0h5xhQx9GFBSlkHRSfWx+EShwmoukdERMtHS4FYjz/h5wXn
PBCgECBFjzMb6TYTlp+V2ZMFkaVymHOV9FP7ukNk4oaIdFOXbFV8CghqmgSjfwdeK9ZG2Lhadlmm
hxkx4CmrMvhbhJe6eUOYPKAXc3AYTFWEEibqStWlzrjQ+DksMA76gFXISH3kaZZ2Hw88TUuHVKAf
J8Fv12RMNRUbjYPbs5QK0yE5BaYq0BAI+CDQAPHazLGfNvrDsujKKxMZPWOn8osZr7lkP7SrM9Ht
8q7T7oj+3NtpGp7JcnifeosQOmE7yNuAaemMQ8d5L4GR7x2TAj3UsvI41FPENLr4irOHOcpcngGc
mWWk0Yk069tQujx7aV1Egqq7NJhxDlN31qTuEZbUPNphggyVFibqOM4cuEDn3LLmx8rumIKYX1mg
59+jFku/ddWbJD7OTr/Th5TajNZDOc/hUrzr5EwwjY9NgheCBaPXY0izAi6zRVBbCMCuPUZtmh5p
zMckivODBU/4mJPS52D1qGHf7zqBvBFzHx6GGRVQxGovDuZdnFW3Jat9Bt/RDkyadhxLbyBIeQnv
jck+SMs+2CaAxnww+QeFyREuI3FE5HmqlJy8ukTYXYka0TOJrWMTsvbJvaE3QdQZLh6CCEsS/hXY
bKXPGCQ2xtt8/taxWD/itc49zTlBTQ+fDP75TeIkt/Bx39XgwLnpyUPW1HWZm/dTzgeZtIThqsLg
JFxtHy9ldUQF1nrXcTUkGCVQhDmges9h/C1GZbDrUxawYd4+BISGdVBxwjAafSDcsGgKaCtZr2XH
APoik8v7eViWOwK/34jnek3MNEDDXM7+0tbluQmcQ8nPqKzys0GqpwuqaFwCvgwhzlBr9DvNFR+h
Tipe7QU5BGozAInTdvmfEVSH3q2+Atp8ArMWzk2rudZKCRpqJoVyZV4i2j8akWA2ba+m19utHCGY
9p5pahinKqcBnj7edFp8woWrDvgvrpbFvjPioDqWTGH8tG8/aQbLQ+m6P+PafCMQqznLgoFGLKs7
ENhstKelhlPLdBsbYLkzzWRfcGojhcxm8UAOyzzPH1hjDA8/wSmg0TqJHGy/iKMbIzSuCEqne9On
a9KrpFcDvyOcLL/IZji1TGjuG4n/ITglSpTHqkPT1s5oIatwvq3RHC8vCBuAvrQC6dLifI34AIj8
ITeA9FI4kPe1CutTUmZfCMl+JPAdr4Ih6mlIioFN6KvqUoeAX1p88ni5g7HHtJaPJm44XhpIeq1u
u8cKzdaukqm1I7F6PKVixL1clsR8mTcjeXKHmGCDLJlq8lvhCxdYpRDBpQ/CfKrL0vpS44sdZ2+d
StOnMWYz61pcNc0xJOJLjD87N0eDkwyPgWU7e8ed5l1huFftItlm6mT7NZSP6U1SBBcBAHmCANsg
b0CQDmjODr2uggyfBaG7x40uSMrkVeqG4UduvYZ5GD6JqDiVbctZJb+dXWkcxTLr3uSKF6N96I0m
823m2UTAQKqawnnZuZ86YVK6O4NTccbhOMfGExlY6a2MIk7MdXrqqkkdFGBMcwqB7sekioZl/R33
HnsilEqe65JJJ4YqJfCgNPyImFY7Wt5is2IfFMfowKxmx+cDAKFk8iK69w4rC5Ms1JMITEavy5JD
q5cHRX/OwW+3KMVYtuoR+72ZShCJfvxmKJlcWbb2ZbFZ9FMLuU2TGMseFy6xxW5d38azxgyIwdMN
awzfGiER5Z1xX+pjfg4L3laFlKwviDOYyZvY25X07bQdLpZJBqsacA2llWUfc4qNbM00gpKB7lRP
7qw6AvTWdLuMoflFyOys9WjeUDlV15VqSNSx2lPdoDxmwmofVCleejG8GWBfCpTbviBpcofAh3Cu
1PjBUh6xqHWrtZWJHIktcaVnnrQ5n1cFM5Fee0SBfT/yMfKs9ko0LYdx3Go/XBgf5qg9uyK5C40h
ZB/T3Ypun3ULWzx8qYA1Hc468/KWVhy8phyAVIXsK6uifVutModibgIkJ1zMlCUAEIpFAweY7noD
IxenzZCk53jXVoDzsJ1etAYllSgRd3YZ4CqNnNfBrs7N1H4PllUAPKv40lj6zxhVcx0sxQnAanK0
VHiojZL5a+sQL4MLw7dytNYYIYEoQRW4xxjN6NDKvk2rs2BRzGqVFMFtMxaLj+0h9BijpNdpgj2X
1Qx80jdNN954lki0GUisCVPhS2s1s6/coxkq49jDFrSbskDIJyI/za3kwuEFbFeAObHK5SwyYEEW
V+s9EgzOYI5xbeaIkx2g2ScOJIatMYvvapTpQ1nJi0Wmqisge6UYWPJFD6lDbftYkGzc6tapHQz9
REtyy6hAXokpYCJtmV+N45Ynu+0gnFGx9NYzn0/pI1tP1oTrFGpvfmHJ6Hj52OtnLt58MowO7x2+
EcdFyp6gtx1EdOXSM7O1JL650eTPMDVaP9ft72Zn4rxqoFIVKYzacNqHBcnVCb6zQ5WinyZOZT8h
3fUNoiD8mNdzLls0BOupk3AeJEbtnVGZ34lFC3ax2TDCyyHhpsifnKxDUMt0rENrt5c9l8ftYT2Q
uDUkHI3svLiCuO49cld5njGVdxwc+z5h/ptk5ZNozAKPZrxck/7H+TvDUleZJDEqm8htcywfa5wy
nSQ4OMUQxGK/vUx2ZflW3c0Ux21yJURBP03BbllR6831vq4fNDwyDLJUdLBSpmsxbUpr18mVXah7
nR7DCzRGAwZveZ5w5s7hJPAhLF+QTq6C2fjOyJfXSjMRVuvErAF8C+W+dtry5Ixy9JVtaR6zSObz
PdVwScgNFqvPKVmgqUUJ6z5QOfvMlVem3tnXFCJ3bjS0vu4i5bHd2VtTwB1w0STTyuWura/Dya79
tDVYVULUstWw2oHbV+CaVNV5djWzyTk3onwCXRP4emR0u24srjq9tK9Jap580PtHfEiE2qYYV+Tj
JPv3NmYeHKn3mXxGst8iwyOLntx2GXrJyGl00l0vdBPjMFTRfjHiiGd602hLeit0fhFnyTGmEMzt
tK2/hN8jvMkXYDtJQAdD4/DWOCYJPZLLquyGI6fGH3GTmw+kd1+h9IfJtmCQ7qbca6rCvphWdQov
GNqDYxQOPyzlODc6F3YvYCKM1iJ40pLhK3PxmE9WzEJGe0SH0b1Elp2Df/pqtUkc+rqB57gkV6B3
r+QMM3Kqd2n/7lo5qUHRnVjc+EbVYPEGbcT9hLGqwcTi1cvbwLv2MSfGrp7S4s+QXdxww3tOurXQ
+6NbL3dVpzimI4QwcpDykE3LCiQ49CNBUMo6KwHyLGtkeG7s+ER6T8gWN0D3FDo/JI4fst2kuQvW
rOh6aL+FVZuciIEPdQ7SqGjcPUq5fbi4jwjQEFUS/JbUC9cB5ZxLU5+PptM+kqBdeu7kmh95Yvll
Aj830Yovmayydp1Du6qJCcwKjzeHI5ke2Mc4Rsj9dB2G8V3Tyey5swGu9SsvttI1VubTQFC2RFKg
GZbfrLk41OGFJzm69wu22d2S6Tg/oUGIub2r7PGpjyMukXEVHlFDsaliN9fmXFaJCbqbxuXdwA4w
CdlfD+YgD7Ek/zBnB5aVxVpYtYUXmAg3uCaTNwQaH/b3gxyIVCpE9pKrFYVKcz+Z0j401tz5hRrO
01DZh9i0pmOfh6Nv2/K1M+KUiLkRrW/GEsTVf7SOk3Gc5n8mCM+jJgEbMAx3kmabKjPVdj3Q1fMQ
DM9uqttXjdkte8RsCSdMBeyz7a4LOVKM5WyZIJhTWpbhDRlrPytMDH6Jjc7K1FPc82Inhpb5qaOL
/VwxAXCLqr6p8Uogm3xpVBj7LueBwwRd5KAzLsVmtms6ATaY1EevKwDYZwoHOsYhAhZecVDC7tQ2
vaZ8ijoIoFg/L7OmMB8qRa2jUWKhYN6FPDfetgECtP6tnULzDP/XaMIrEaAQ7SpaGFKq4UxFxDtz
Mqnc3jr2Mn00Z/MKWkB9GOMWAq8Wb/rVCGlqAe8wbS9q7sVOENa7I1ya9LCUuJgKWodtFd9kGf9c
kKHucwPNZm9w8E/ZJ5Xvh5RWwsShuw5HPttFydHGwkHfsdwwb5FvYvAPTjbRvqt+2qtVz+Gg+BWK
ENxhVYtXXIdDVIUU93PlWXVzpznAELE6JoGDM0YHR2FLeamFJi+cpxSpu+vjpS9BdK33tpsKB08P
ONex2wGZ0UPdlMne1SKSNteb2qqJuV1vtoecvFFXr7aBIs/kX5L9bJXwd010yyganosZWVRt7r0d
pMF5+98AFcnLdgO8p71gzf39JEQHkJZw5dbfcl83Xd1273962I7srAutPRNeuRLELHFp1UcpAMxt
D7YvA1CeIIc2P0UDvIEShNZ7Xiic1me83TOG+C6jzD/0U2AQr7n+rUauBh97WJvrS5OH/V+vD6pM
08OKx46SSLkLi8aBWsRQyaWP7ruO/TDeQfC6muhOxLH5KO7wlqw32z2X+dyvew1v0/YvOgoA6SO9
jPf2aLKSbLoOdDqQOqSg/W4QJRDUfgghAq4KY2P9PrZhNKC8TWbgilMzhCsth/CkMfrrZtowa7+/
OHBF4VOis3Png6A1BEAFgril7Z67Pvz9tYJq/VRA1bXXZKluzdTabjINCmXqxM8TiaKHTOmP4Rri
vlkthmjUd7jo2IBM/0BSb/c2LjVFNlBntxv3mABb5Ck2aFdweC6Ml+o0r2kO2YqUU9TofKBJ8tqi
3osc8QqFV//roUaU+97t0UOa64Qw2SKiOBLPuv3eh+F4EXpYHMnextNe4gtcb7av4/jGmJbGAzFv
zmKxfC/WCnjG9OcqWvh6zagiVLHz0yV/15ObjSSfTlbWnqo4Ad+onMQbx3FBGI7R4/dNtgpEUrg+
h3IqHrav8/8nF0gAiVhG4YU6qVTLms1RFSJiigezEilhdQyBqBgWptakihDorfKS3zfF+p+2Zoe9
dPvivbH+BB3yPZEY/MDNbtLPGREm2+NGm3uvyNRqoCqfAXpTq5pujvWCdFaYWp0aYwaltElFgfYB
O2R5iLoXFxe8F7MY3ke6+X3A/Yp6ZGQustg/ZM10ViXGeUy1m2Boz06jCLwLWDsiKSf0R0NtMCKW
9QYLlIYqH8KoOQ5isA59oj/VhvuK3nf0A2Lo4iQ6lnVyD2ScWGG97m5YVAsvt+2vRHsCz1T7mCZW
XLTzAhXg2kiIX+2p1nfkJLuHfGbvMKGn5DgGDQq5VWa3mWZaBwSG4jQWA2InmgZMi4SN285Fk3ni
l0b2gpsTNAJaccBhh67HOtPmIdiMJnsqK8fYh3n3JyVdf+4tqlItfYlTMstBicKLPA7ZbO1NtDGe
vY7L2QzslhJgvOuo/i4p+bGO5uCnCssbY2KPn9cjy92mQFsyrrEE9m7qja/OGAkGc+knbMRs6PXe
TcHnopxtglDsAu7WhOZtxO9NqNSHlr20uVqwutjaDs6BT0oR7lY7hew0qnPrgkFxkkaHhNbYNwqs
Q5oMaDaHGzSF86Uuac9MfrNd1tb9fQtlq9XIR85nr+wplvNRey0JPdL6cjk63dplFsNR1wLyWNCu
Llbhl+9A41CHK3XILnnRvMZW1l+Y3TPb0ORZ6fp7b3BVVbZUfllM8gyvKyGK45lJ1s6WI1j4BfFF
Nq5tZ4ahw8K4XyQHS3F9qyFY+kpHMW45lHvADXidPljYZJ/20L8XakK2rKLPblHxrlo0AidH3gwk
JJjLxuKTF/xVZonvYCZ0OwntGJJGOMivIR+eyALHVl3uwjC4XwIFfrpn7ulix+swpWeMJXaTPcXH
RuGpyE3o46w3qGTKlQ1t3xXjKRCTvbcG1AlGqYgMMUdSVMImOmZT+NNIbcjYFOTsFtbp2vCw1Npy
0mXqLXVPZyeqFYmUXZMuXu+N1v1GhzARiECLCUPAjtvvzAq+j1Ni7pFTEIPFhJFVCJeSKC7vZ4iJ
TDlacTIQmco5+jY0wHpb1TCoYr7qtUV0lev3zeMi+cVTZ7yhBGdF63QHm7xEGtKBQWi9t6dyvDEM
0rktiXmhueHQ4tNlmZgToNGFlvVu5jEgif6xzO2Fkm16EXpuHsKh+x5ofbbXLJHR2/MxaxOo6nFC
4VNqB/xO74BHSZwd4eyFkXlIOrJzezpG1DlnskdBF81LBoVzXULla+I0zzSwHIJtsRLtdCu64eDa
rauMTK2eIGfGjgLpxjBWPFSMw0LlffJo3ld5nO0NBTiZ0RYGbmkAsHA+QqcU16tUj/bcuqtkhZk8
CQavZ9Q327DCaojtpqNdggrcNN7QJsQDAPVHf9ADASQ4/c5guyAtssRlWJ0rR8el3bd+USLAn/ll
G5bj2kRrF9kVkq0KKBTX3qPVxSAwZPMcsVihNfnSNP4MIlIehwmnG1evfSsM++Bk2g/LzGEDDEAb
RmjQy6S/lPEIuFa6KUkl+bM9jsjh04FJQZD2vmJbf8iDCVYzaG6uix3nLGbJLoNuUFp5dYfnKSvm
SxXZ38a0k/fi1ALvKfnkBdXq9C3b0Es1+wNIyLdiyvap6rp9itLgEEKhqS0TIEZqQeidCQpaOLHL
LMT7GTo+Hk9mZCNn8D4aDk4H/8qwwJm5ElMnzY00kMRkjCZpLm+j7MUaYsuzm/pFruYCzRgOtRt2
zGfj5WVcBQRdIJmsLda5kdC+Z4MRrTxURjOfCG+8NmP3Ja3ixuscUx7JhSI8OyQmZ45vhjTUabpQ
XmaVr6L5M0QdfUyCKd1lg/1M4fkqIkNjjDUdlcv1v4waf+i61S0f3sRx0/rCfe1xkoEkQtfGP3mJ
goppsroIQIjE4br6Uc3qaYR4vsziaMoZ0Dn7GBo+q6JVLj/KbHit2RwQjUEYmho+4nKU9LX6Yzst
BdMR9EG4E7y8DMfrQfT4MbOfDAPNARz7iikeTOZi7C2RBpZBfE7Wr21/sd3Ea4ZMvsbHJGH2wlwz
QaVIlbLd1JjrKYAuuZNHjMXmIjzFtnlLxDn8qOYxJ8DlSBx4U4+XbGj6o40D/rLdBIL0m+3eHJAW
DkkoRlIX6ECMfafGnlFJViu9NlzNgRkeHRYTjg4FLIb5HzOTZE1nBnvWn/UuYOUXwl24KPC+pyxI
b/KMC4/rVnfRxGXcTXRH95AqTZcqI6RaCALCTAjBREDXnF7hpWRraBMXyfbSrzla6E7gnLdQBNav
10smj/mIv8NxHmrG9z74sj0QrMcx6OyDMHL3QrojhfXgQYCJL5UkqX2Xwyp0WWWd1cqutltSbbKO
RCSMZsVOCkGEj8jyK2NxsqtF7/MrMySPlM4TFeMW82STR1KveSSuzW7Gli1heyFlp73ebPe2G7Ld
aKm2u8XKDy8PQyTSqyJmMDSlhs5+WP9Z9YTYzbg7vMykgJv1uPeZln2FImmI9LNr0lCR0m8PafXA
3mvdqZlH5h/rW6YCFGq/7g0oP82kua4nBfICfIC3NEm6d5RaE4rj1HNp/rCf8V+ZU8HsPCwgJwC2
D8cHkcfa0TDt/JQEZPDMlIW/bwzYIJdWxoxyt7vb38x2fQgk/UKaRth+unBhURLfFlH1nq6fyVlM
oM3TuLnRYAsc/va1zm4xUJL3M890fvZCTNwkBxaqfLr19Vu3e+yju3NfvIz4s2CST8YlH0KOBPS7
q0J8swZsN1teHHhzogHQle1dI2c2s1oDfrO0t4dWgvNHH2G9t2MbX8lBOyYFc+o4IbDXWM1WWouK
HD157DbM8oxJIVCtHabNa1lvdgGIfdXwGVtL/e1Gxb17kKG6zde2roudn0BPoj2X9bNiNd8bEWU4
JVwR89kp1zIcIreibZkYG6yaDhZ2OBU2LXdfKTwt9mz/wlD/NgS4jshOekgLW6Af3vG65v4Sa3+a
aLt+pR9uov3f6YfGiq02FJ9RCxTXAQn4bbqmMP9Si+Dcz1K7OmFEWZTwRmQvpw7Qx+9sQ4yl9DMh
c9ztjdio6dlme2gbZe8d1tdMPrqRJT4leVWC13SawrqqV/YXKyAGlPmkHRcLgzhmcuapbnWKQCsS
J4Bo7djPJh5Cgo9yspoC1y3+4rTneQjL21pPeWADzENgjA+dAxxFqZ5aPSgZ/JodT3YwTw4Q9i2u
udIs5Q9p+bZZBjbzgIgt6tbVVrL5BDYtfr1aEraHZtHAB3Y7sLY0eQPWkH1gCGy2i8mJ0lh7QXcL
EjR7OpB2YTMUsXhyBobCRv9py/kxWZL2INcuVFlrFFEagi7fHk8h/Lm4iXkthrK/UlkdnyvGCpsE
ZyrWwLTtLngIWt3WQDvGhXR76lH9NtsZ1qX1mZYZw2HPkJjwWt7CIZUo67UtXBBnzFK7B1CEV6VA
xQ6MZPuR82Z62e5uNyKNf/3frKr+ijeUG2P99+Nh9XTASn3Q+vR7FBpHe4zgBg0zHzNIRhVXkhWD
HmG6Dqb15LJ+rTFt8jXYQuy339hUa+TS9jokWvu2mLqzTyaItuvLE10XiHEuKuvtS0eQdzmmxq9j
c3uKw1xDc51r9nRrW97kzie0gG/ZOh5p0fEe7XWUsj4K5vhrmHLoZSvJPWB9iDw5aPGADXhn1qe1
HS/bw9/OmrGPYOm6zNy3Zz7NWn0wDHntttZtaGaoS3h3f/l0LFhGlXFIY5rAYezPQ56nF9vgkM9x
2jNBf+MKBjjHzrNjlTYPWnbI6urJ6B3j5Kb9rU46Aakjwa6gp9lPq+22c5ubIRb3VBAMIzlzyQwa
WDNkkm1riJbbZnxd6xHHoHYBQMP0mri0irnmrnTzR6eSb0lnv9uZc1tXukuQWGqSD1Dg0AZimiXL
coTAx+VcdBeLWHHAJu/EALDvsMSjZiFTz9Wa2BGhMWjz76ErF68fZI4BNvYKghqZlIAXw2x+rGPz
Wz9fGbgfyox2UlrjPpb9LZlp38s242Rr3vTjioRIyx+M49tHnNKSnAB21tH8mAXi1FGPYYmFbgav
QdWguQm3CvZNZt8wpgd6Ehg79aCrANWnmc5c3OO7KaMyjlcKq0NkkCFpjClSKVRQzFdN+YMjciFk
jqJMxnBBpGgnegjZeE6L/IFtQXE115YN26g4z0Xdf5bi3lKB+SMKyJqgP+EqX1KjDnm4d0bxEpra
ncvgwk/0ND3bY/en7lLX19HwMNVwtdtSczEPcPwxdO5P8O9YvjWCGC7nuJ1F3AYuHOE2RCGkUyix
GZ6RIXBemzv9Ts8W7eBGhXuZciXO/6/13KD9/0brqSPR/pdazzNyqo/i4+9Sz7++5x9ST/MP5ZqG
paTLlRLBL5LKv9SejoMKFJa8KXTHsn791T80n/ofynJROCtl6aZtIuz8R/i2odCICgHqG72nK9l3
/V80n4a7wav/pvkE40EyOD+O66oEIi7/SfPZyzaKFxB05xlfh9kfM9uA6JbE+R09JDtJV7Cc7NVt
m0yxbycT9CdwAdas5w8weuTemMyjiVl0H4mYmUXHzg6h5THvbVKjmo8OBAVTNvlpqwp+ZqE/NLY0
L0Maf9RQXg+0j7BETAdTQdkTX5QzHYEIydXfjsQ1/gZ/QVmDiqdtz9301vVWeg2F+lj1Bi3ASLnk
yGaf0slwwoH2AETq2s2KaIUSXA+zmx6YOTeArcSNBbRgr0miDes6+ZzJk/Q0c2q9Fl4ulRfuna5/
1DBtNS6nLxUPABSQ+Hn9DFLLMBwvkD0myiiA4qK+lxqUojnX0fc12VWtmTv+SX2kmSKQFIpYP+jl
jY56pCkvIGGLL2D87wmSM5VT4oP++nN4dYV+4FSZgS1IsMeaKdu+yPKB+akjKhOm1loN+TYkx8qc
cPYOCAIgcPgZCeB+YDEfKqv8LIaPqHd/4sdG8qau8yw9skm/I75BHmvUZIs51i9Wzb6gSsnW7aKb
QJ+6W7xd8AhXJEQc3efQpHxZmp8hxpu7yGQ8pFK7JqtMPGlPeaSHh7il9TaI+27WYb2D7neWhXvr
0uw/1P2fSXcHECJ8HSc653xkEIuU5kdvKijldk8gVhdh8oiXWzPvj/miHmlmJCQE076rs4cUG6wa
MCDZKVldLdbS+zbDupN3K6oMfkBdpl92bWFvXXrQsihxvEQbiWZX+WPJRm4X6Tqk2phNbVIH7V5X
xkPrwA3M7ETshyr7EZRuhi8WLV6BTkYfR7lvWZ6dYkf7FhfBL95gFGXo8fCOHeI5LECB8KTJXPdb
cuJL+wzr8bEzBuJkyrE9B0pv99KuoF41vttykdAMaoqptfbSmjGYiDG8xSPm+rTy4JOF/TQCG3ot
d/Hc0hpRXBBMVFJrCqrOIUSKiAIGTUcEPJv2ee+wn9uV/XhCUcesoXxql4qCcQrHs2zbA/BwhKPC
sk+oA6SnpwDCENIJZjbIvbSe8B2Gz0m03NrWd4qm6Znxz85lro6RUXL1YDjg9BrbSqzXbTgSW1jW
dwSX0K8WlbPr8xqijwKaiNXHAuXqkVMzwp7Mo+tYtB/xYr9C7xQe7ExPuf13mQx3yWwE/8HeeS3H
jm1X9lc69NxQwBtFSw+w6ZNJT74gSB4SLuE9vr4Hsq506pauWvqAjqg4RSbJNDDbrDXnmCBfKZFl
XXWPC5DVQn0xxtQ8ZSk6uTS9kiA2iKk7GN9ZBJZ8zAd8gwM1FNVQXEivn8I19olbZYu+5F9gIk4U
S2bIfs1G5nx7ck/gDcYxW9EoKIqmkxQZ0WHVYON1ERwFLge4EhU44IgwWet1CpJivClVggmGkq35
mDhjZ5j2Unev6Vzv095EDIyYsTeXr+Jqqm7S68corUK3wEzhj1F36bX+OxMji6Z4R9M6mV1DwxIW
Gmg5OtWAJGeo9/WRYvNB7VCvDgXW0kUhGaA7yHJ7iugKF2gMO5bYLhUsX8zJXiPdiNTSJQOMu+qv
NMpYCOU2kAyP5I3EjqIDdLkO/Y6UaJUWL15NIRcNSM0HiasDYOOEiYRuPHA8qD1FfYkLNtyDiboM
q+LUa6u3lKE9sdCGdyl5c5JyT3X3TQvh2UTYRqijX2WINdDoXgSVfq229vHZ4hcAd9SLYFGg6JQ5
es1oA1C9Zc3XFYwRevlIDvJrPAKFKKShchcZ7idCxY+olk+Qycd1Z/RszkAz20ETaKoDohmTb6ks
xwsbr5jITPMxH4TQV4XOfKCwaEdJPlKwju7Cpb+fEmqPkS4ii2zY8JEtZkuoTd2MsjP0cXoh5k9E
fQjeXf9UdYhItOTb7KYu0NFrU9nFME/9M0jV/nXJKWMt+qtVpcdSvN4jC7nvxPqXSkY8JoO8843R
hGXGlJfMJIrM01kSW59ePvr3aopgeqDfN01q3TEpc4tIf0RW3Eo8sZ2vzr1kPBXkDhxNeJyw5WPq
GfVbIarJPpWEg5JZgp/BuJgw6QSLFH+j7p0OqfGDAlHfXq1tIaBBMnVlO1dkGKJ+vwBkLVGgnJUQ
JJoaMobKGVENU08doU/nTbMU1IFaoILJqBFhPGs2uPZ173MdSdfDN95S44/Qf0+T8RCNKK8FUTzr
K2l+AgSQXfuKZiyks1hc6gPSnA8EGOkuq7JnHdXKyaq0bUTx2taqqbrPp4RiC0oKlaRmX6c0ZyaR
dmzq4gJUW6fth9IPATGxfA0qiFasviurEA9NxmaZAkdoy3r/oSNq2M10T0x80sc6pNEfspsOtJ6k
3WuBxKgLW59Yb9CdoVXuFXH8XKjiimktPCt64/Wq9TkYuAC72tQCI5UrHzgwcVslWRuavpMi5tvE
Wn4BO/pM514NWpVtSt0V855BiWKlwjyeQy4xtYc5tSbI7WLlqj1TBWk+ozt39aOYscQRcn3wNGXB
J5ZoMPkoa8kFQcsYXb2+u1LWZy4UZgT/csleI5Ie48qSweownCFmTY8NWwdQm/p2anLakinooCpD
8LKkJHVO0s/aUw7Mit5XB3Kup7gxY32Ol46OSM4EXW+sRZo3mRKhgal0Vl+KaAQpcWN2FK+s2848
F0JBUtj82jYR/mJ6WbT5s6PWxm7O+mk/G+JdhKbalpdBPXW0AbcQqj7Cmh2ibvTGMUIDaKtEgiCQ
ySxHVLtfEg2dQ52PCXTJPLZBWBzTxxIytyOVza/JIOa7lMonXa3fu0oZCMFgGolUKJkwOtH6XB+S
DhQVo6EpEQxVCflLjNLbZ7MMupHeSDywi5zEiTG7An0sC8tn0pLmI6XFqSk1lL7aiiRJ1Ge5k2SU
2QnrN3+wmufqTgyFoDRzHf9QzCRfSSqFfiKw02FF1oZw1srlKx5T2ZZZ6dnkDIDywtxSGTkjPHEH
Y5XVQTWLNBAX6U3oO+iIecPABnkS1ifbY+AtjpVQ4OxCNPJYSRepRlIrVPQdieu7TjXRotDsmCLY
qWvJ6Oj0tqZehE8gsAYpl/TZVGrxnObHWLAekgxfiZKQaKpLs6cSwmMv7T5PzWXXzcngLsvg5gQC
2Nb8vDDQT1CFJ6scab9Qe5GkyCmEVPbRrgAWL1kFGlO97Zpa3nbhMS7z6kS8xHu8liVnVvm2lpPA
nap6Mu/DWKuDSRB3mVE8yPQX/alYS35KAyLEgHoDw0usRK9Cubu2rX/lggQ88gpac+rDx0SNHxOC
hcBANCRxRqvywAS443UlbAjzVvtd/9HWUjCg6LVy/x8PssaWtllzr9zysJs1D7te87D525RQBj6v
UCaEaGvqdPXMETjk7cfgVEVf68VzvVammUXq3e2rf/TtP3psGmTDsTKs27e/vTbXhshPHZXR+nz/
6C9uvxfWEgUKfeqvDiuiFdXw77+tZTklpt/fd6zh3dgkC+lPP/nTl79fItKVxa5N3Eq//1oQaLvg
sCUx3WQx9cfz/k8/JTA8dl7VCHLBzN/nmmzB36/2xye4PVVWYQHLFaD6v39crs380MhIFiU3fmdp
7Km6Utlot0uhUSh+3n5QrlfA7SvSynM3CpnOfv8AzPPiGOtVdgVU4Ejd2gy+8Ujh5VIkvOlnbv+E
abGHtXkNbqKZdaj7I8z99tXtMQucJariTLbzIl2Crr9u5LX+DmaeAsd1QqsaI+hsDfm64IOpYcLm
1yd5PaFxzhX6l/T6W479Xx5TVXODYLNHX8y6ZQ9SA2CUVWBeurICJDWHVBjqLXDNSkx6axiq2LD7
jbGb8Br4izDg23IZDc7t2X//gyQ535WjlO9+P1ai4b4aixbglELTvpZpomUQ/HDMDsnKAPr9+DBM
lj+X8iFegSYghthx57zm7Y+sWL+PpaL0LW1lBkVRjZPx9hPFIApWJpTg9oartYp7++ov38qogfwF
/bG8HDSLsNn1HVxb0IFCTS+Ham6zu31lrmCX27dxNci2STAONP2ZgPeV99qsCJ7bt388xnXnhr0d
ZNs7kjl2d2Vi36UNF1q3gyH7QpJvcKU238b3jTf62YF63fEF86QdbWefjrKrBQPMQ2MzgtTR/Ltl
9zL6AWQpG3XJDFzUntMDcAm6eeFDMGS7/ADMLQgfGg+qud37B92mO+4ODhruYNmRD2833tv6YgTZ
sEG077LGfSE79zA52falMNwXk9z08/zFA73LC17t8EGjzFH+knJPyB64sYP88BLesAAsdJAVxzhG
dsmWVfCF9wYMjxcPeG6u7Z/WBeXtSjvEQm5HoRbDGhAI1JQPOTF+MccCTxKfbnxN6qNanDksSx60
RB9pwFHsORORI0HOfCWndnqf5nNhjTRTuk2MlLEFu+DhURMFn3wtKpzWfK6XO93YhpE34SuQ6eSU
J147PAJ19a6s1Me70eeUQLoZFadOD8SaDI09/BQmMS/wFF0JBbdE9fGF95EdejPgbagQ9Gf64Pbo
60wKxH/zsZYG9QYeV/RUYClp3dlQ8Cts/IRlIzpI7C73VJhxgTjuUaLnJR48bEGObh3xAfZfyO3R
HFIFAgkpvQ+hx6Na5VSjG2JowKNE6katQNjfJVffKGjU3V5sginhchZKSvc+40cGllhxytYTdDfZ
6iBcqehcXfG8MK8dkU5byZbLwo6QiM2kujM+dRhoPPPBPNdb0wQ9e8eM5fE/9aX0gIgC3F9juzUA
fIRhYGZ+nmcneVbOii1WTugg31DvC5x/znCMUUom9k4FtfHIDhO9Kx578Yt8JqgAoxnEn4Q8oisD
dftdx07xztHJ5+fwnlHRtuTTNf4A7OfHj6gTCNz93LSPou/R42wP5ZZWZCeAsP2uYLUJW1Ko7xHy
fBb5MR2RTGTPUuM3UIqz+ijew6ZzExfj1U/4xWJR43wtzqk6gqiDLPN0rQ7C9kflxqnHN1TQ10sn
bwy/zLcaI0YVOgZKYragwDDqsPNyRXFZ4mjXnfIz/ZDjAyLpkH5wCaD39kVji4fTTb3+YTjlvyjP
N89Q8c0uIJ+7mj0uivRZry4WsdZZ9SjlQVRf2uKNP4caEiGuGF313GI4bVzOusQeO/em6V0gdXk+
cz1yynrnZdmJXwE/7F+plbxL6WZAbcdmhSg5jwvpumyKH4v2krO09xJZKsWZ18ZUBEbo+sPpr8hy
477B3i1d1OrIxRXFbkw7kwuNM2s+FMsxfubD8ZQr+okTa7T3MJBqMqYVB9vuDFmXvdlyLNTBxgrJ
k5JK0o57VYDV/TDLPzhmIJd+cCW3mBIRaAqHODpyUaJ5VxAiqz4P9mvUY7E32931dpSKbJeZT3X1
aFVfiOTi2gms3Ksb0uS26KYNCluNz1Mm6UFoPtuQ2YeWnPmgNH4uHwYW98MVuLsUSOO8kfoPJbxD
7mlzy+f1JZtrhP3vdfFGowWp/J1cHc0HNL11R/g6Z2S8ljb3t1TQcgDtzl48lgKeIi5/vSDmLZ9x
YURI6xqXe49aIIZD7snMN1Fcb3uARI76ZUr27GfNtl/urHfzzBmWmw3HdXA+Esc8d/Ypie+1YP7i
DtYRUq0lQzZEmGg3SPiJxLDOo+p9KBclgLN1dRjKswMoDqCpxHQDLw6G3eCtYzdj7BuXEq8RSLv+
i3F1YlM0e/zRsit+NL7xeCuH4pk600yX01mp0RJ47o8KsOGD8N1QqHvnViFMZ/4S/crD/tMQxsma
/DT76oN+No7xbWhKCFqlYJB7yo6LkHcC4ve1s+MTx4C6G1WMYMF/Ct428sLz7COOiR4ZOZMDJw4k
O0fL6KEUOSq/rBE168FIfSXefvZh6c1fjD4MpRP3Wu9mJtNiuME8Gawzh4q52kscPJO5VzwzWPYu
m3vMt+zPsOfxGYzATA762YRjRAaUKzypXVD8CO9k/uiCT79/ld475CRILllW+dYyWJfaefr+pj4I
x+8p9MQvDl3v8i5mCdDgOqCvT5++UElh2NWS7RJy5yPpcBmqby+v5AHpneUBBNaH8e5x9IUn49LZ
46tpW+/GhemP82jQO7fjj/GLLwKsJ806i2To+a4+mlvm4ZXhzYleZ0LVZXRAYP40EO9ic20oxV0l
c0WeU9g5LBMuC2eUS4v3WtiJkx/Y2HM54DDndCgcLpaSNMP4yI749cGVx3RhOKGNuubA/GWeOUvW
hbt+YSZufSQdB+OS83zMB8GL8c427ECioAN+nF9nUMCKehaOwpO04yTx30v6PDlfHAT9Ab0uYwlz
AamoHFWXz8/H4uJnCh1opnOr7isoaXxI6cL0oqGfLJ+vz/IDp7E8MD2HD8ax87iiFcYo9EMMWRwr
48jsp124y3KCx9z0Iy72MucPEKcnoBVjvxcwlZmAu3jTI8x6lid8Tlq2R4ZK6qw+o2j7+sYfs0bJ
uaQtqJ8aC6di2dDYZA5kgHxmGJR23Hn0Sw58MsaAVyZ37fjGp1De+TRRAoBzPbJ437xW8Hkp4/2t
aQ8JE+o7/1DxnAHyuNEjl32+nSPPuKx+am4jzkthK6off6ClIMM42yJpdBkluVjp+fAGjIAjnDeu
cmH856+m9SLVJ5/L7PrD22Ly5yXYigNvRxMFPueL2zo0cM87xQI6mTx5lg0eL20dB08gZ8EF88xf
zvpmMh/Wq1T1rlIgc6EfFDEI6y1F44nFguqPd9cfavEmq73oHoreEszL9ED9IKbw2j8xb3aMqfV7
I8BL1sY7DgF8rbsUH+eIZ9PJt0Q2R16xD/vtWtPnqu8sl1hIBZ5a6iAQtef+KNwbFAM3E4dYI7TB
ag8UPwZqJXHb8ntN7yOO25PUt1kUtvDbzvBpatHmrtq7BiGg/ljRPrjKJj1eRzt+mA9s0u1Ksxka
wAhiv0XL54zTKTKe7ub6tcgDFFrJO9Gmi0g1wIkExYZT5SBMzLpuC4j5sB58vB7rEs1PxoeXK6ZS
8jOYXD2mVXPYyw8ySbz5mSHKoCwxfk07aaaCsRYByLpI0jem05GnGaHFqSkBO8xqExlhePCPVfms
HXVrV3ESaYiAogv9ojhZk6cO62VglseqWWvDzlPUSsBFTnGD//6Olbk4BnJ5jLlcWRGre9UVcV0z
+LNy5fzcR0cNyQzarPzbZK//zNRqPKXsKLmAI0/hPiUu9lyzplkvsAPSPl78ATTsOp2zzubazTdE
z4x3OL/at2F20MZ2GkyD4Kr5yFX6rbgNMf0hakUt75OFyhxYFPvYhEPsT5fJPEmik432QH6N4gVB
wCDXNffCU9P4XGnlK+MVVwBaVY2a9uSTLkfQHm8rqY5q4lpeFsBQWhgFGFZmZ6EAJm9pCrLDYLUy
OeIvMwkUgMfi4wh1zUJ94XJtBXHpwntumV5ZuyGrsM3HgoQ/tgYsgIGS9RvpdMUHzZXCOoWFMEKg
xlGO07yRIzc/tF9T+5Mj1RcudPcKoifuO20nP0rvtctNaQRAHTNiKZs98BKTpTEDsrpTVNQKVNlJ
s72rqUh3oboxPoHlsuGP32pZ99KP1S/AViaxHq7pTuues4A/jNii+kl+vzR7DoW5zd+JSZoMnJdu
2nhxbwMuzp0EMWJ2Ti6Cx9rS07i4NixsQcoM+65B1JgcCBwVlGP71q3hZgETKavW7l7f0LK46k4v
OKJdnUy7/eKWK3HCM1kZOJ95bjxVRIx2tBlYyEENRhGNcMy2YA2waeJycRSqQ1/dD9OUsbcKr2Ou
OzKYcHJjNeiyI76uSECV6+TH8UjxkWZnexFxz+XvNHfrHZ0WuiexL1JAZOlCKsKC3QKcs+7Fztx4
OLrtkXKtvp3xA442TryGRu3JVO7Et1pYLyHcAZzNoYfrGdt3tRCgGc8R8fEAZinRKfrnkU63tkuF
14zLpnEm5QgCnUdmdt7P5Whrp7lAV+aqjPyIyqfXSZMduXNaV+y91vrWdUaht14Dxxyk5c7kJ3SP
UmACiEnZt106MpfFDxrqfBQd7XqxiVg964TxebroZ475eE9spw+nbV2YkCHE5ujdOnHjGPeWFuTf
0dN8x4RHGoiZ7FVxn1LZhW1BBsRAIYBZN8df2heHVGEZEgjO/CuiSH/fqy7CUaZBu3gReh83TvgY
bth0Tz0EdYV8c/26E1OgkEI30uy5aPcthWEVAGiQI4qk9Wm39bvB+FO/D4AAuoidU+yyvBda22oc
7T686Ojffl0VJ38O30nipCJiN8TxPETk9tnavdUTM/WJgwTBfFUHI83IB8J+lMFlGJPew4N13xHX
Ua5CP8TU6GdGZkVOszpsk8CUDyGq+IcJcY3NpWDYPBPn+ooizDho3Qmqut3s5+GSaHfR+LhcX9UB
c+ccxPGbwhugootwys5VwJc6ooOD1DrN+fq1KG5/Kd7Gd+CPGH+ZgRkl95PN/vUwuwAWrV17YFaW
C2fo7OaT/8fn61l+6u5oxJCOm+X4K219OFvDCdlDqJIf4UyMF6knHHMZMJxXU2lDePDBiNGC9RRt
fbQhMiFdWPFPjnaotnow7zh2I3r78H3xp4NGiLStelgwJUbCwS1YHnyYwTHaLI9wLUb2lnHhRRyR
YYsoNNLfUS9ggvcSY7dJK9bK7PecJf5oBfNONLinqq3qlO+WL/mMmUzmXv1MBKp51J8osngypWHx
qGrsMHYyV+1LN/ih5AP9kSjc0Ue1fNgESOKpdvgSa5TQ1QW7uR4TNPF+to9Y0FtnYb+f8y1tDP2C
/yGInuR+U6cu2ZjgVCjMnRlN1bfsOO010VY2eeYpG8XN7wF/2/GBaBvVlYg32WtnyaXizagA0nkD
Caag1/mBpR/JGZTS12Jb0Pxxw7eaLBkqAEEJQWsHTv3QbyWqsncP4QkY2cE4C5QUbOMMgHgvoht7
SDa94MWsQuVD/jOxvTvX8FMeE++KPdmJllf9LXrvn6C3iPEudesnlSO+4R23TrocRPQIoNcJAjhW
L9I9xM7yOGenUt6XQGPaB040nGtGDxtgKfHCiU9rayR1pkSJwWIrIHsU7wZjIn5vxvxTBVpza3jt
a/rCKCq+0SGLAhzfnUJuKuP3vlTRYeAs9/r6vUoe9cTlLpbua/UOtqpEDLYK8/OHVZfZbFgjiKTZ
o89j1Z3nGH8b4C9vbJ2Y/lghCPCmWJuViD6ayRFoCa//L7WOI37lbj6YXrHDvZ077ZbcxYwxcx8D
1aWuwnuJtrmusJ23F92BKXUYXw0kCKxpzZf8QKyJZkLGmIPmBY1CGXkqbhrRjrxK2NPMYldFS4dW
G3mzRAZAmriopjsfAeRGNGZwWmAhLjyIVkW/kVEGGgEmThqDTyw32aHPr5nswkBiqY8jw7pbpAul
fpHUPfbsKEm8hBcpbeZ/qhnCcfY/uArIe2LZmwe0beb0vYAz4UBRPsWb8RetP3ZNoFwM+iZ29HQd
2HsaXvdiESlkY1N47g2f4BX1WNrh2zp6R08drSFb8afX7Cd56T/hfpSU313pS6N64lobdIkhvN95
K7aHbH5vf65gqxUUE4zj1lHg49QO98UP4BrGONQFrDgOUu3SFqcBJbfk0tPn2xSxV9vXLW0m9EGU
D1AAsUJglEfRUQlu+lo9kL3YBiMdjI25ZZH/sNS71snvE66M1A+rj/KC2Qw4sp7t0T9RHLJO8ZkY
aqnYXF9M5qqR7DPHMuzwV1pIXrbNzf7QKpqCPcktenfaJW+9K1ApUtbdC2nBUtDLroYm+l5AxsT2
2arfqmdKql9demGlJQSws3BPRPjDCXEjF2YChlou2DZcArYw9AmpM2zHk/RivvWCHdQB2/sDtyQc
iofuRX/D22DTEvdLfCXMStq0idK7rEe9RvA1O/dvjgC7wJ/8JJffGmBPQlqU+4n1xBNeenk4Zh8y
+94IEwfEY1vyQX9iQfVoEpS0l1+qz+qz/LKO2q5hZ09d44xcALWAUj9cuaH7ySG4zWOp8p1aa30E
aq91Uvar1p6Qa8cMtPNUXSLqC7sOd+9PeOg+k6fqpfLWVdk5fCwUcsfOEb4VBYM84KDwu25V7pZ1
MGBKuiZ+IT+ZSWd/42lMnWUT7SkNGB7mRQJkGdxsVgAMwJskGD47e7Gxv3g8a0zTbT9tus2EFgGw
sDNsGEmiC8vbo0WMiv1Y+eUpM14XymjEYbtLAYLcGx7urVP0Tr8qJh5WfBMfqLE9f9AA0tfR9jl+
YQmVcpZ5WQOO4pN5d7WIlESKYjPsDy/GSStd6uJnhZE8sy2Kn3bq47Vog/yovUy/ZAq/78p9+RRu
e3TFL8lueuRK/MZeOwAVq9NnNdoZ94+qwGf7qp3kiUz7E0HrS+sIp2xHDj0zMpdCeEdG3eLWwWD3
sCPfcySL9jmLNwNmdPF12euOvmNxRnUjky/dGG6A2nTWo1EKh06I7qK1ARTlE3v/25ejsvaCmpk1
JER0H/+NAr0Sc9W49n3mXjAQeA2rB5UO0O0xq072FTqe4OY0uRmkkEhQkJEbSpLpMs4E2NLcuv3k
5pr6/a0aDegexMdOLHKnW7tzt9/6/avdzYg1Q2JDbVkzDqzP9PvvM7mRcK7uIIL/zbNzM+7cPDu3
x0JMANhTTO0DhChlc7bDRh//Ye+5/epf/vK37+f21e2fsglL/5q1D8BDEf81sUejdkP+ab27/RPV
62vcvtRo2EtrNGq9M8nRkTzSZYugneL9718fVmvR7Yl/P2ZFAoal39/fficHz71hqvH/8vjvb//4
Ks6Rst/+4vdPMjWG29IyNf3+gal0vMjt+xKHFP5NsnFvf/Knl//jja3OLNzo3FYw9U2Ze5oc3cFD
GUXxa63hJsUMBMeioFfn23SoN5oGO4jOvhjISn2E6EcZLqV2tSiPUgZZRRkfWsna9BXbv0xRCXMj
kWq16DW65nQdU7sem/dJJHyaWXdsVfndMroAyOdXT75r1ggWulrlhfSzEXuG5JDrh2BEpf4zC2rm
oOUtHNFKF2rNZjDkkkTFeFD9YZA2YoOsIAsNa6NoyGTj7OVK1pyjt7CV5gYNnvhY3bQ+2QB6RZ2e
yOZhFCzTB1AB+zxkebayE4fZTaUN3GoPSN4hqrO7NH+FIeOrVDnGNdiQuAuhJcS1TMljHa+NbzXY
n+PkHLe5r0oGY5cS3S0f4Kh3Bul/mF6FnZo3T1UifJDoeym0zA+jz3FAEq8U7JsZcCz5vDQr1SuD
9CSUGki1HndKD+tQXyjqhMb7hFzUmcziDqlZ5JRNpbE5Qh3JDoDuK7OIZr1FEWK9SqWgU46DcCTb
cAyN77kDJptV8i+UJEcxMmCYIWGV+yWYsi9J2kXj9QuXICZbEsHob7boV/ufuDA/aSMX+15UhqAU
lziIk8SvhA1Wagp9MNgnori8sCteDIycUiftmnqGfKBv85w+yxIepkS+b5vhbp5xZYwN6iicaxkd
oaZAlNX5eUcA+QgrjpQE4uZRNaryU28Fg/moQ5Oz4bB7vUbEjm7uI2qenfbOYfpsEf1J1vUsyemn
ymrrOlmQDkiDlVVnrKh65BwzZXX/pf0n8YAhzQaV1R5zfIPIhSOGo//QGSCJhEaL9/EC87GTVB6m
V2cROIwb8wK4Qf1aMtpFoXafd/NrXjXUQa2eaioRIcZQfMOwwKzVC/uxBcet4obIaiOYcspgRDmg
JVn71Cws01SYt3Gd/ipzR5UNEZjB+FSZzK5zh/e5GNqJ9Lr0MKEHclttcokLIxlAhAmatOLbAkgR
tJlJHJjCfjKXn6deKrdtvrxn+sKQIktoZUCpIwMQXLSBb+z16T7B/ruivEya1LcU9Zsribzv7jkc
zY+OeL+QrvQC3tZZxOlpmgYyBhOv0WuUu6unQxKPsxE9GDFWMgmXT21R/lBGIFrPTU5B52oNMgaN
1qvkTgZorD7h14Hxqskf9ZeoWD91lpPZUXK4JjI/YmPey5oU+mPNk1vzzOQ1hHt8o4Mt1GR+x9pO
ioXTIkJB1NSQyIKG2PfuWxot0gnYPFwr/Qk1OUkOMurbuYbcN2gfeoF8AW9qJdARW3Kr9oRGpGsx
l7/wqHhzqPTnTCxNJ1swRfdnqc5YfzSz5atR+IMLLj2M/atG4p9dw0LWyIAnuY/udjxLJmp0Cz5p
/gOHwOmscc1vNC9N2LLIKFiQDz9quzygdibqKGJbGIbJ5KQlSDUwZTgURU7WCHwCRS8da5odV7PO
vOoZGBikA205VYLwHHNvcnS110S3Kl8SqMgk4taMZnqVeuL0PT75UXoZYuRfctOBnxLYMSexhjlh
VigP4a4K23GrtPqRqLU99LSWHY14ItyUleoY3ZXfQwP5tKPPo9GAzHdKvIhurSaGExtAAmVShHWD
4NXhSq2N0AJGNzou+MIwBwOcJEjA1gTKnpCBo01zhSSIXPIuvtbvWtU+gSA9ccxPSyNvaha0E8Qp
OxXEl8ik6JVZjyFY0RxHlVBVd4mqUPsomBgaYxFtIK0/6vSglJNqR4qOOaKM72RVISRRv1KRhxid
rilqMgpTR9CgwJAzYGtqBjt2uH4RyR0jru5+VJ3yVn2ttxEQ/GwlnHZK/Gk2S7pFGjztsUbtZsbv
K3hRu8pUxIhI4Yzuoe2TH1Kv5zup4+pfItTqqjVSglizORZQgLk54Jy6wtxO2/o1m4gQBudzVu4U
KiFChYIl/9ZyWXZ+6Srtgjp+u3afkDu51UUAXeUsFo4EuxGh/k7OL0LYnCIMUSfU1auqlIK6VM7s
bAjSC0moYyTKn4W4/9RkgrENeW11rbU6tXGH/EoQDBAlpufxKdGXltWpdUb2KQNYw2JH37OCpjbK
nnDFvToZRiCWKm3gTADkQ8W86iiCmGh7gVTc4TZuXKS4YFfCEQ64NQMyNLdNGWYOsBCoh5b2IjYi
K3ax4KrtOwohTfYoLvIXYQle2ULiAf4VUayFyOtfr4hLDGBImMN0DTIMlfSO3WdMRYykGBBuQ3gd
toUK0GdsHUXZCf3BUELaTSJthii00JpMuHEzLTxGlBytHNGnocxf1pXqlNhSMiIX8yIMFPQz85T3
ZejGQ2/xbumTFMU0s9KRKLRXBdGwZEMOqriQZUgJwJR3YrjCUJNpcpNQsPVGgqeDOMxr++pLyvTN
/7eU/U8sZYpmqoRw/NfxAS8fGK6wtJfFn11lf/uzv7nKiAP4Z0siOASKkKVgHjP+w1UmyTjOFF2R
wcuTLPDvhjISB0QZBqhkyrrEv7i82hKl8L/+k6r9s6ZqkmIpkowZTeLd/dv/+Zr+Jfou7/7wibV/
+f5/FX2Ouqvo2n/9J0n/u2gO1cREZUoWIQI6cGnCBP5iJ1vKpe6FttcvcGATt2iyedt2EXZnkepY
nxe0pDVHNeXVoQqYXwetU4gikuJ1K9VCcme9aG3Say8ehWv286cj+bd3++d3Jyv/+d1Z+G1WA52q
c4Aw91VfH/cc7/Wz/G+UzerVANh00Vnc1kupHq8WHcPOJLc7AaxSquG9Bh0TpVXau3NJ8PAavkCu
HLptIzfBt0dSC12IDbCpEUWw0P8WZ2hSijTG5z6kVYZRtVzYYyll+PnfvP314P326t0OroVFVBRN
Ik50zv/fv/0m6rKxKQnDWfBhvDVLmZ7qJa2dzACjVy2kFEVSbN2Bvwcc/DZHIkVmSd7nuhEflFhN
DjIh2fUtHpROnSnA+zc76cmqmm1SCqZLXFMOmBHtyjC097Iht/sQkkkZgm5VKhFvmXC9/DefaT3k
f/+ZDFmVJRHqLJ9N+utnkpUkKqz0qly40IuATEiUFrASfbxTWxIpqbDGknbIuD4Az5rmJixrYadJ
8XyYGJYD8oyfzAkPj5ErvpXW0kk1H9mr4ZZIM/V+1TLbEVzZCbSL9/9+6+tN85/fOvcOuxaJu0r5
y9VUVEXYA3iTL1JFO1QX0vtZCkZMU2BcEkRY0YDNYCEbLJmz49Bfp/eqdTqS2TVNoEGRYAy7JTpP
0TL5Sk8Vc8zGJAB859R8hD2y76MwRASkGyww5KaIz6agUBYbxX2sWq1rGO1Mnnxm7cLSuPpcGzja
V9uyAmSIS5IEJlLrLa9OYBlnI3ZLIHc0o8aq3BjKWYtKymNqSYU6XOJLFYarXAxGlwDjCwc8sh/0
fbd/qL8bA0RVTYfw1mQsfSfgAloidL6UkyUd4k4ao3J+t9CCI0hKXgah7MlSwlbIUDEFQK4p/qbU
F0ksHc63r8ZsuMtSMNsiy/Z7RZbLk1iH21KyArOWXWuk1Dvq2aO+sC9ppozsPQlUGXF7NTl34v8l
7LyWG1eyLPpFiIBH4lX0npSvekGoHEzCuwTw9bPA6h7dWzN9OyqCQVIUiwKBNOfsvXa9VFr5Y3QH
f5fFzbuZo+CfBmHfIqPcOkQnbf/5+zb/v1PVJZJyDm0xdMue85z+MnoIWM7d4EXmTZshpl4nsJXW
9SaYhXEdBBkQzGdlsUQg+OQlih1rJTOo50VIX4e8XwO1frnpWKcZsp6OaWfclEaHoial0B8pvtX+
CV22//ZfPvbfY6bmUcMzkWT7Lp53Prn/x6jharqXDE5N7AT8YQbu6BEC7MXyJGGgbibWVU6jpAL2
/iA8kZ/sCJEmerjG/8C/bB5cPf51D3FShE2wqYLtDKtiZVX5BMWjizf//HHnPJs/ryocyRbkHt1n
WPhzjO5xhslKDsYtC0R1BS67EKP8Gqv0GHUFigeBAwzs/l7kNpExuTwaIflqUrS/Te9/m9r+OllY
f0+Zuh83y5gd2kLn0zj3y/8vX3fA6pepiW+py/unShr2sX6D0+ySK0DVRde616z/IovcfooneQrN
wV+0yjQv90M5Nu06HlV6rnMi0uC1LMh0I3Wc3mWOhRa09zJOtCNfDj3sPN/Cl/B2ZtyTr2sXZxJn
9iowKD0Gc58RksJR06BmaUn6nshI+53l9B//VPP/OUUsS7dZUhieY/2fkcwkgcqv9EC/NUP83e5U
clACtuiEGp4UAucRu+ovtxA3kr6TVRkM6dfEpcYw9jT+MHGsy6RFZC+mehd5EJbbTO9Z+w+byc+1
ZaXl4cM/nyTu/53IPY/FBXMG/9hx/ZEABnVNjyF2mbe6aQXZxzHoP8/YTF73vRxb70JSK6W/FDds
54GN7Ty9OGR1Yu8aEBWddK5GNBkruxi+O6KnmRvhV4bt9hWzPko0nS8Fcp3cRWZyURPOSdPtrZ2w
39w2xFJAAW4vi4jKBP8DNBkQQYSULbOyida1zlq8N7zs2BFgedRp4fhhcSCC5FHOsV2t7P3VzD3c
sv+gdt6v80n0hMX2O2YFhHPD1C713LzmTej80hKUznFpAEmBsZl04b6ASGn4ofUC5QZ5I57tvYNz
1Zpjzsn11PYZLDHi1cWR0nO//ufjbs9jxR+zNYR8j8NgO5bPgPL3ITBJw6AjxNPAv1kiSfam/hGS
T3GYvHpWLrrDo+b3ahF7MztwpJUS4Tt0C6J+ey2rt5luB+uusfeTQCmZU8DvrBZd7YCbWw/7XYKi
Hi7eeCjDl65vFoEFWrGsMCq6VgejrmVtmI/2E1Em/hrk2IXQSfdZCCQmuXmYrM48iaIkaGYM1MmU
6O+VBM9FTlBfTdbCRxiURcgpBubBB4UZfJU5ZDqZRd39lzPU+HvG23308AinE7Zuc7wc/Y8jpYFS
793ANm5Dmb/BI0Np2EXvkmyHQ1MZNl5PqoSBqvGYxbhwIVpTKcO2Ku2hhG2GJNgqx1NuwX785+/Q
/XPZ4uoOYxobB90g4gvj8N+/w6ylEoPDsbmp0ioOiZLN1XdoEfryJag0caw97Thodk73M6Y96aY5
UrzJeRBuqS3up29JMu7WGSn3QZGzThDdkc1hjjuOgX+aTBQ/YUB1wjZLbW23MsbMPcll20Xj3I8K
O1t/VNabcpkXNTVRJihdGy90+6HlqdoRi5VrEx3hFANvYWMKHVIiAirCtqKKzpvdzIqt+eS3gI7q
fYlmhOypIYi6hzb2kRd4RQ1ZSGLiITtjbWX6QGiCtbQMYzxL+ZHIsTsCOiP9aVatobezCkLGqZev
ITJhoKASTpynwmjk2yGcXBORRWGTQxIXyFPzOP1v4y84/j8uLLZL1Pw8i1HNtD2yL//+pUxC+l4F
c+CmSVWcM22ioYy/n9ZthGRXOzpO9QNnAzblaRS7NqHyZOXRczuRN6+cWQ7mfRNDLc8OnlcClryJ
zJISURpL753n1QK5dju2aye0USK439ImZG+T4NQY56TGoonXXSvlVTe+tOhoHmUwvLS9q5+64pr4
8qL3GorVtNU3UVJ/x/u4yWYPJ0FGTvSoetN9ylptj1cVw1RCjy+3V0MfD2vBJf1gFXF3ykf+pN42
WKsmIe6PEIlEoCeHLknC5ZA+enGK/CtilUT9YutCf00ErrEyotntCgJ89brUcUraJvhQTx0htw7H
3/fM7jZktBOCwVqFcRAcDZSouiTJzakUUAOJaEdDEuClQDBCmoaNg1igFINBj8B89CcV3IhXcAHs
uypYtlXyZiiv3iZA0obaB7omA5vuMvaeLJ0aooShgFdefMGQhwc7KUmeSBpvw9ta2FGSZkmPkc1Y
h1pIYqBd6pDZHgYWvecqfR9rw4At15IK1kAtdAdz39MyOPolYnXQj43PeqAO1HALRElJJumS8yho
Qg+B766sIfs+dXLc5nXE3wkKdbC7IxwyYFWLrAtr0pbwIABvRxZugWgePDenVk4lZzDIA3H6nwmQ
84OumjMEYn3jimBY1h2GV9jON1tx9vD1AprKvB9GohHgG43aaVLVwgn0/pyAtLrCJ/jaWNNHTora
OpGpexsRXzJnkLgp3KtdB+813IkryEnSc7N4Ca7chuOM0aIkDqOS5FI5RfPDTk0TrSGtDOIW9GfK
Tbui0acDX1tM4BZJ7/5o0LGyiDVq5DnWqIMnJYklukzLQzq615JLZTuUfnsqEUIUwQauwFEU3U9h
FIJaQpOcUgMspOlaCOOCpjlTtW3QX5Jfn3U14heRHUx/XFHOqAAVMt/6FZW+qVHZKSibUxd7tEZs
Mdy8xsU3QIJSn/NnuXE7XkSKqiATUbkGooL2wCmQ9qkMre3Yucs+YBcWTjtPN+RZpb+KlAsMxL+/
NfTq7POZyR++FWEznIBmkAcNJQjyFTWdh4oVOANyTeSt5R6AznUbSu1oImVdX6IpbC52iqphskwO
a6Snhzotw1Xh2OUSeAunmj682vzWEcs/xP5JE28D1Nugn7Zl46MbpeGDl6nVr+M0qmuyc3LC1eKW
g9QkJSr/zMKXCe9rIaM4PJd9gHHXdo5Z5H50gYxXjofOoB1cwFN9tUkLMs1QnzqkO6GTdQm1XZm1
/32MQGX0FiJMoW2IdgmIM8LoSe5fo+MRktPemkLG2qj96bXJcPbnG6/U0f8KikLs7TxMzAFAmyH9
MZI8dZ1a1ZJaF1wLESy0arKfCf471XUAN9Wl4tz5xHwZUf2aVdJ8ckMUSNo4nWN941F7oDNlzhHs
Iv8WT9OPMdC8TUE67IPR+v1xKkkqnBgpDaMeDqSURyV7ITkhl8ls1HT+5F3va5kwiS8A2eJz4FGs
joJoCychQOTgIX9PLdZ3fWUvGAiQlzZ9sVfAFSs38K5dgZcHszSKkejJljYQH7dZ9db07kSkMGSV
R3W2o8NU9V7xrOxLiUaW4cu4ME4RgFMm28ZENeZFTbD2ZL+03AzNgOvyaz14lKjXfkatYe26Orha
BLg8NH5nvxiG+aJF5L0MgoCFMXZo1YMEhcTweZfdO483g4l59Q7p6+MOiv2MGLw/ND/xfSLxL4zK
0/pOwHRyMWFsnB2+vx/rWFyCuBGLPxCYQKZOptd460HjsHaVU//lpvb3egxwwsttzo+BUXblCfNH
AC52b1usi1zymWjieuM+nm+8cBohI2Ocdc1+WxnxomK620eq7zemSTs+JFg8G/uP309H8TFyCcEC
99aRRsNNNkMpuzgjy8J2EvoeGdBR0LEeW/otVXBaDuNMqr/fRDOpXtO5adPoOx3Eeu2mGDsCvxlX
4B9wD+XpS4jIq3YBN4p+DnUilGF1hz6mY8oEFEXkzvdGfPBIaWRr1aOHnsYnM2KgzsyMtBW1z7vB
2fUN7vzYQQdyv/nj4aSSfDlpFb4TH/KrssvhoW/yVxOmOIsDPP33mwncwu9794c1AoFtT1vuE9R5
pxLeH97vhXDsaO4mUbVPQOrXhkYLwssv9WA8Jakd7kC00ApLPZIXGewBVUGkBgO9hOg+bQpoMOB7
IihGXbPs5XjVIZsuNbhedVUgGjd+6pAulKIzaUEsYk/bGwspULK21QT5BpczHWJXh+uh4BsrFGYq
Kc6p/9wS0bsOvUCuNDP9UH6zmVRMo5lmEqQmiSlZlWvPpWcR4XzsImTnzViQTUhznnzVjANFvWKv
av2X5msfPr3iWPO4PCN2uLJNd3WiVrQNt0ODYjns1cpjiXMURJ3snCLaiYq5PwX1v43zj1yL1wpc
JHIjcqoaB1cL1mwSkJA+sVfHephqT64Tw/ug8b+pw9JZZoYHTwfDCKWhLXShHI+PolkYz8hZOd8w
fe38sG4296cIN8v399fd792f+3zt79/9jz/+fAeHAB387ejt/vw/s4YhlQbkv/+bkritjT8Oh7+8
t7y/xqx6HPy5tydyg1/5fPNyXhUFUfWzbkpzWt1/UDA8YdDqW74REtN//y/3n3z+3v2j3B/KsDRZ
89NHD0dt6dQJdoh8WCcJV0ghCJwaZ8KTKNofSRJstIFeMeu0aWn6gYVl/H85ExDk60WX6NbCSVoG
/BF98ti32ERFRSKhYaKJk2wvHU8/6K4US+n37Dhsk2JYaX7H8+7uYp3met5Xzl4qZ9bdOr6+1tro
SQnBlXz/8f2mYx+EqAkEv1lBM/ZzK4ZpPP82syBC/yQ51Akwg/vr7k/db+4PMye3t5rjLJv5Te7P
O6n4170ypY0IFIsG7PxG919gJU+7md3yIitHsXUC5HNCa3cEgU57p2byJMi4MTGjaOB0JmebvIcK
gztK2hXlJ0ilodNOpONxN88gkC/or0D/uD9xv1GuDv0jmVnARckirKssxFAzvuB+488Mg8+Hd1iB
d4cSfD4p/vfVn8/df+/+6j/ehmTHFFCaYIxR+oR58M52uFMfpG0RLMya/TlsVYxKsMYg8glXuN/L
Kxdp+OeTdwrDf3x4/8EnEOL+MBwjgTcqG/4FbvjjHe4/YDkA9NeQZJB21Dp+vzpD9fyvuxNxswhT
ZiXg/fUNgJeNw5Tj4LqwIjPYBiL+94f/fNnnf6oRjfkXbsT9B3+87t4N+3zuL3/4J3Ti88fKr7TV
ZJ18q7zWlE9b+/dBGjrPwvt1f2EZTE37pM+fmiTZLNvej0wp+5yQaN2D0eo52/t39vmN3h8STcEG
LLuDRn/fvz/9+dL7vfsXHRc9HO7fL0JzpmEp9LJpYyXxttdN1v1q8kv6yYhF2YjfOR+gxJ1pdT8D
hgm0+vswj4f+ffBxa3ZHRqXY+OC+I7wk28k5Wyafg2ruN3Uj0JB+Pg4c4hW1JsItbrjovCeHHQbj
7f1No3lGdUwjpC4RkAQ3g600PHU6evv7Ub1/LzUL37VZFc8lu7pdUBIKZM5f8NS+pFgx7gfwj2/s
/txfvqLyfpr+PuqfdwNZctrEXfeVCLjvnhbTxXLi4jAWE+KsDjuKX3n5jdimwxBoaplOzvBYSDKg
H0p2XLpYC60RKPtKb+MGAVSvuYdpS4WCCTXnqmzbZtP7JCTiWiHI1pzqEy2I01CZ1Ztz1dwALXZO
xLAT7qQ/7kKUboupCMOHLjK+TUZjn6tCfybPNN6Z7bmTOvKizL4BsDG3FFq+xRAgnfFsezJFbYwg
Y0jpEjVVvcJC5J7iLnqeavzFXmo/J4p8TrcS34h4RXud4lmJFZIIkqgYlGP/a1XnxhmyIZI92wp2
+oiDIJgxwq7+1Y+Eu+5h3W5bYXxxZEi2pMKWZGLbKsK2vMipWtddrhaBHgxAJ9jQa/YIjnD4mhOa
AueLCpSus3miw2SyNiCTom4kO3zpQWpCS7Mju+X7RAN4rTJElUHYhFeSXsEJNLld35JwfHXcwoPr
6/3IA2iQetP528BRCu+z/1jlYfzoNRMkqT556TO7XdEcBrcxliGaI7wcSaacD7OnYGZBeAOuiNuV
i+ESFlSryPAgayJGfZ3ob85oO0yxKP/jjGB7Dvs5J1sb7UX+XctJqexhiTE1EmNddVcGpOqApi/a
pXF6ThK3J4xH3mxfz2a4o8WyyP42mKP+Wqdb3XKKQ6ERf+NregGUf9x0bi9Yu/TJLoD0oUbJVJhU
eJQsagZ8H98nzzr3fukc5hDEnMQKROfJr6ygTin1zF3oDTBOpwIXhFfMjo5ZJ/JXIdmLWc9DU4uP
NIwhHJmduTWKEIXSjFUduqN0GUUco6muZgPUw2mMTYoW9kjMz4NoNcRHWjBhSe8v/dhVW88Yxsc4
qregoB40z+luZkuK3GCN9CgzgV+ojRtOtYSNHhOdJrzzZAcYphOamElOwFiUbrr21hIVtOx6WxzT
vnwNe8/Y2UUM5jwglWmkhqg7pVjWgcyw0o7OYVDa126bSvs2DtI/phEpM+Au+0NsfNM0TS20nnbC
2ITjgz21uDVcMkss19n4195/mNAgMlyUZNwJlkeFaH5kfhiT3Wq80r9hBcsOfW0YRENOTnEeKk6s
UYECyer8YNTeU1QCCM8+JlrOr63/zSxHMKl5cAOG9tWq7OEaDoGzL8bxRAsvOzse3hDWKj2iJLyb
JLC+1kPtPBF4dUrNOjk2+vA9JysWYErknkYtU8tO0UfyyfOdaK4/C1B9Sk+GVZ7JekvmyquyRLlj
f7pDFKFvYmsgrhGKJjjcXUnfxC3y+tAbk78yzYRPxwHGIm5jvhynlwRh8zM5QUlgDldprUM3bG4i
QyJaoL+PnZRSMV1RA0zSpktNdPHjsKljG5zA2BLR3qdYrbVQPwrokpsipX9Q5WN48GN3kTvWQFkT
k4dEG4f62T60k/829GZ6RGRI/gOK3aU+USMcif1dWoFtHVhHDbhRzWRrwK5QJWgBMuoxnCbvo+KT
s9vXHkBgvWuFmk0gaXDSvBxFcP4eld6al+Rryww4u/WuPFRD1z0iPXgya5N6Ag+R1pUW3ZYZOI7Z
Np2MM+DUcxfJZjd62hedXfG5LUlDGiMTxLsbo9ufMuzahH/qxbM/NM94IcU6BJJZONMpycr3QqsB
ttbDRg/otfrDF72VBqAhCQ/FJ1h5bj8a1k8dcqrh1x/GuxnAPtEiDdbwrkQU/RyPX2PPsnaIv78q
s3O3XdLjIU5+OTLB5pXSN8GaUYL3QzOn6ueGDvUDnQYIBuOjiCt91Q+uu7DdfHpSgAMHK+cLsNxm
47FrRaiH1tjUt6BOCbAynyNLLAfaAUenwrtP58FbZBoukFH0IAhDfUe8zbp3xrfJBnNUhuRJO31O
rBlUwZXvPenKro9h3lLoh1gzJGBENQI8AbZ44SahHkUyLp6SWB2JAtVOTre02658MhvwTpFFmgt0
+KWIje6YTd8KNdY3QbmuM9UTSzl3pegeDKka361GEiaV4lRKoic/dCNSexL4ck0N1DRX0YtmBf3N
w6cYT+SrjZPb3frxe2za9TetgbRRVhO+IclJSzUSxlcCM8TzYFvUfaioAcnyNrbMaSJtSrKkaPRx
QdTEFN361u7292cCK6wPRAj8lImfbl3wnNlYuBt9yI/CdlCPN6yhzAkjVRNwwZRFsokJi37AuV+C
pMVxqxzFddFlktKwTF5GsKx1SFbvKLIE2zfGsHwi5lVhzluqIb8MGeQfYubrFefEonHNQ9cwMXhu
2SzLdvzhYn8dCwPKyhh/gATziDGfh+2MWvRIdiKZQb7P0quGb9ZCQu1GRA9du51YQ109t93sLb1w
doPQvJXeA+HXdVt7IuYDgbf9Kx879VqSmSx1F+ttkMaPTRoSBRwj1C2S6Qo57sOKxuLU9NiGGvrU
+/ameTQBXaiRCQP9hrYLW3mc79WYh9S7M+YwqqKmSxarq14orXD6au30UGNBK2CeEvnpzmsl9UFx
HmBAwhZeVMo/2YmPeGgyAXDJgRzwW1h+4b+cdoqjsB6N6T1ya4TuOghmqZFqRc0f8oBNyZRkIm+O
Tn9pC8nyQsO6l9UBMWlSvoVpG9DRAyEYKbNZ1y7h6+TL9usyiNBBN9FiYqX6btvpS69sFq+UWP2g
apdjDM0vjoZn6eDllYhz10qFl6Gm+pm4fIhEszxSc9KtskZBVAIadwI/9rr7QfPOOOtet+FAWhmi
divHa+M64c+wpjNX0Ge6DaRG+JC3j1gehxB2gZkTFxhyKvcxpuDGYPhnCcNZMU4XY7JIe2SvDBu5
uUyGg7U8HF5jds1UkKf4OXC7E4F0zqJyxmkzjf5CABmwEv9HXJFpqMNl3ZD6Wq4SrzkTQVkvh9FC
FWx7b7r9i1VduvVN5S1zJ+d06cqfNHMenc7Uf1haTCHZd9+YveDFjN7SIErxVqbeSzRl00cUugE8
49l+YVWsGXspDrbELl+aOPF9z0Ay7Sh/R3wOU6j+qlf5N68swYU1hIPG+MTBQWuU2YLuOIWRfywB
Zhgu5hpsEckK9XK8bSQ7jZq19JGteOdL74aPhZVXkG67oMPZZQhS8nKYR3O5RJ9iumxGOct6KwjR
hO1FsHYpC4OAiDKFACKRpGfJxP3ih+lXEWUEYaVudVRGv1TwLg96OwJywIq9bWUFFiS0riLPxNXJ
1SbwqGCkKj7QEtxSyqauYk9fKj8jiZDBoKEdszQ6ynCFRbQ72rZgX3XWY4JmBsOj224rrWG1DIBx
R7OK3x5o2KUs9qPUglzhE0NCvXeL0Ud/SF5KjxzqVm/TVevpCJF8cS2RO4ME0L8MWUoousGEQiRn
ng/9kaUCKWlMfNvSG35UjnEZIMgol7E684IDYZtXVKAXcmXF0qjynZw8uWgxQ8WZ412rpPhSGvIQ
d6W20Q2k+NpEiGFC923TKD4Oy6oETUTb7yIje0xGrd8hssdMrIlfLHisg1Y3d0b/tBsMtXOZ2y7o
n3aEibGq6EVOCXf4cBsaMLbWxS+OLi8ZqJphCFg2uQ3uqBqTgWxhABSWw0U/i+FTFyYdgblCItkf
vZ95E3zYxZfY0odHCPKXtLO+FEhLL55fvuUkRe9b0wZFXjY4onIFZCJxnK1mdIdCKihCMVK/KDey
k1uxA2ZiQW7ZZ2e0WPtofs/MacHBLNzKN577tNxaWpDRaZvEvo0AQQpdPErG33TsnANpY/UiGdHO
IS7MNjqwRljpgwBkOP2iNv5ImiEHq8B/7EGMcEt33E6h8aUAFcjyqNkLy93USTidQWIEcT1cewzs
YfalspVxNaN7DElVQjsqpsvAN/FQWmB/hEYdH/9xYbQWgYLtdWxFt0N8vi/sJ7dK7RP8Twd9u1Gc
zKi/pYn7IInDPflBil8c1dQ6NaBn+/CjsIXMgWvIM8M4NVfwHTD9w1mlXkJ4eOLUdINw+hQRHPF6
XoxLbTh/6y36N12CZdxjGs1gBAsMmXOM3HdDFAubBvWxF2qri4YIOLeAzY1XgBbwRFJBBMJlPseR
yS4h15Y7FatfyBA3kQE8geYL3X6aNQ+koQLrGlhT6vah6tKfRNOCwxtwgPS0jvcu6lE3yIxHsMuv
kdCOdGkKLApftRKhpqASeUUQDWqgYr6/30jErqcqG9+U9LotK78MGpqzzUTF/iyPMD4kKJFS+B6R
PWZbtjfPjQCNJME420glfSPEr1CCRUc3slKKPci97VSY/T5RgXVKgur1X6UB4tl3odQOBU8O8sjr
evg88jQ5pU9wOcvbhI3zUjLZbDHP/aDjv2Uw6A5VI2+VlMYhTFw8Hcl4GC0CuQPd0U4YPAiagRmz
NAbt0VbjT/bXDTZM55s55OmScHlM8FEB8UVj4+447zT4xE7IyEeQq/8oJkwg3pRD07Gd5tB1UUu3
otyWfUE2e4NHi65KsNRhn5jA2VdWblMXKqjB23VKYLKqgEL4WbWjBEzOTcvDqMQAY2EW2WueHzO7
SZwJedEviKFVG3bENeZ9tMOUbdJDXujJasygZ6YZhi/qyF1N7yaPKyyN/oAYibS9AWxC321pRFhv
TvFDn1gfjYU6tuzGdqzD3zhnmkNjPbZUNW5S+metpErT6noG9ATKzmhGD20L+pzTdPY32fbN8bUD
9QWIuUkOpdNa52EGSkUnD4QtYbSeSp8lQtBlGBNLfW8mGqjPtGE9j6wLXgCwlMaO3xpqiieSj4OF
E7ZA10yiV9LI8zcR4GqglDYZIx7rzBLV74E3G+2AS2ysxq3buKjdamjr2lwgSdsGk1QfnIYyvJph
f4niwH/FRodEOdeNA/MubpRSQKNht6gjDNzntsGSNLWzrY9QcGV5KTo5pyPCQlbnLC0qDFW4z7UR
0JNmJQOYtwdCAc1He0x+Fooea9jkw0YGTnf0M+ljfseVk7fGL63RLRLFyI/r6uqilILgGsf7ibMU
3I7otrlL+1zOze0oSI2zlsEWL6JjScuL5gp8bfpDw77wfHWNpoQ0Rmg9kbqoxn0pS+3kWiM+VM9o
gdLhDxuM8dQmvg2EL+xOXpheCFPRF+68IQkrJzlnU/c2dRFgcmn+UL33kGVEhQZ2Z74ohkS/dePn
voY+aPfeuWrM6quf9WuCUr6bph+yHzefKkeLtzJARWH6Fv5gq8tuHeQcH67wOtCwNhY+ZvVREAOO
+OSK/NLaBTVXQ0quA4ux5iFpXWBI1B4WqHWSJVrKecugupgEYq8xEdB5/ckcyLfJC3PlBW6wrcvA
ppZF41zVkEdbfWS3Pi9KEsNI5rSCbk37kk57WW+rCPHlFCN2LC31bDm4ugLa/DQMCDcdErwYrdwH
Q0SkHFEUttmRSYatlg4GFoamJb+grvQPnxWUU9UcY1m+91Jq+84xk0fDohlSroRdg8eaLQlCsHkh
Adnleg3zZR+G32xHYkpLHkOGi3Ok5b8yokrIIkq2Qg5IeSJgmWOP4LLpsL+LiQSwmq3egj4KVMA0
JsSvATCQ40MU40UbodYUBVwdl7SFjWhetCSHHyFibUcL3kLNNHkPBLe2e1HQs28y29vLdpy96525
bovYoOFkr7mic4SSXKg1vbxAu5g5VL6+tldhoncHXQLaBl0i0mvYDtGunIdZNdo28eNRuSn66kmm
nkAEfrJo4W/ReRP3Bafud31Nbx7JY5gudQnEd5zYLhCJkKynPHgbyxrigwkGxU7L5mKpK7NRfNQa
7/1egknJaVk4kWls5RerSA16uAiCoF1zuU2kFR2sXl82oew2Wv0zriFLDLGyr3nf/3Ay9+CngVo1
iY5SPwWR5A3Ok9PkGnRkB9lENbI6KPxb7xvjTpY1e1YLEI+S5S/+7JtVxS9ZHs65OK6/wF/KTrJ0
WBz1VFHULOGIAv1ra5BMJkKpI7uFTZtZA+dOlLsXs9P38Qh6bapnNhUNFBy101qLgmpregXlP4+V
tWWV6aNppC/YBh/9IbR32Mdn3BwLEFfvs7Xuk4hTZM55aLzuAH4j1892EYx7p7R+dkgsjphDyU9I
AEv5qCdiHbYt+lu1SDJteAglM1zMSmU5xR52227OpBbzAqNH49iUzimSfXZIZHBRub4m7d35UOXJ
nCJxtDBhLrIE94mTkCChEUKZ6R3nUz1VRMzGAWvu4uddDB8M4huhDM3bA7Wq5CFyRLDR+SNXERf8
BXfk0jFfnGFQvyarWBAUx2rasvttb3xjwRVf2smk7lcP6ckSxbV3Y4qNRWqtkwJ5quRqXlBtXmSq
q0+FEkcnNPJH6rak/MQu0FsRvbRJFUNX11APxI44Ijj6YpdlfahCPBKdZ+PWTAN8pk3arsYKL2Im
BloftXt0A3cx6hmapKQ4BH2n09n26e37YfQ80pJAqos+JMeGmFSus0RV3G0b3ThOaWmfAmTRQE2I
YHwa06jcOVEdrikrkeY7lx6TsJqggF1NOVCl10a5ttvkvWIzfCQL47UP6L8INJ+HUJaXJp7Fi762
BJdAA1YZ4V75j6WXeIf7TarZnHNN9ph6gYVy0/4ZsUdFOIx67kFp+ceYnFklF8dcusObxK4bBhFh
NBH2hhxfbWlDuuNCgC7lr9zGn69qSTFuSClxyai9oIRrYEqJjR/oKWP8SheUXTVMNp6f/qr8XieY
Z2Iia8qTJTP9QJOl3Y0TqO+oiEg+RPMP2eFYpV36Eg+JvEH4aqpNHhfyhdnZOOYkIMKH2NiamTzp
KOtXmTHSsjHs8eQb9UKbZLMZmlQg4qih4M+1BaN+ZIuibXVVxpspRmEY0f/QBSQM/ccQadGh6hnt
paU95S2PzI6Mx9bwT2Mmd6QqeEjua9jthvk1rjoShUj3WhcC0JUSVHljkmgVi1rPJjwIjwM1rMiE
kGxWCwo28XYkf40hyAi2RFsiFxozakuZEIvezfM5EtklM6V60htr2CjoXm1keY+kDm2sFq1eIYxz
lsuv7TQraPqyecylR3VNFchOuwRKiiN2SU6h0IiLluC0aFMMpg5bvHjlEJQre2IJPlrG1Yr483M6
lAvE7dm6EgkYwRzEl8WKeINGt94LKiwRkTx+5ZrHMdW+aap3YQ+W09oj8WBdxq8tXJdtFKjxoc3d
nsJqfApy0lPCtG8BzIeEug9ddq7lN7/Il6TJ/Q9lZ7IbuZJm6Vdp1J7ZNNI4AVW98HnWrIjQhlBM
nGcjjeTT90ePzKq8uaiuBi4EKa5C4S53Gv/hnO8UnymnKYQdcNbaj651pghntux05wh4oqWbVBuH
fKyVoYX91RkYDmfqS1bl4SnvjFe7VvWtizi3PCnCfdOSvD4G81M7DuVjOP4uWcpvh5jugpHP9OjG
YfowZik45vJra9bdqcIyhjTPREaTEA1ihqW69mVtbQeH/sEicl4PzhXTkQO4M/tRRE1+rPzJeGDZ
/xLkrD4Y17W3kTgTyA4zw6AX7jkBQIDCO3fWNuzA3Bi4NA9D8MzcO3sxjN/5pKo9O0Nw0Euro+vs
MjIZueZmjhInSni3pUl8cTP7IZVV9RAI6Ih59/bnC2vgfYEke20kCPZcWXpnw0awSvay3CZS8kum
OXtNLM2bRETDxVZAw4YeC7luZ+9wN1xYmgrK6ugoWRVVe99E3pi6/qUZWFlZkVFd9JR+6WEM+KYw
HysWVl3cu1sCWYy1V4uWSZR1uHeKPAVUv6lx8DrF65ty3vuOQmDrenuCpPu1ZxKJFRMSIsZ0fHQi
Os4oBHolxgceARW6D+RZW/k2C6txi+Z3X/FiralpxAZ1qHd15+ZzLtJhN/ZIOJpIuDvZZt+i5Tzx
vHAJ1zCeom5I0adPI7wlz9hQRnoHUme3NNVPeWnrK3sDY99ozNnNsnasO277OkCzJ+sVSywq1pKy
GEkM5LyemwPDLn9l4L9YlSqjLO2A0hnEmY3ch5sliy72ym0adufG6YNtVyObGwb8ZjwnNIlq2Ps9
A7loFO9DRVvW6B8MMLPDJKeYmIrCX4u69QDSIue3LWVfai3OtTmnD/TJIII9sLR+7LCLKIHYl0XE
wFU54pWB/sCkmxnrwfH09CpTmT5FHFnRNCFq8aYX3Tl8h5n46Mog7ddLeZbACJqtC8MFjEYp3Mmp
mnxAFj26HCw0k4itV8/mmSLhLaSFvcZmzKv9+pdrZ/JoUBffSg1dJ4FOaSQADPEoei5oi95WHEy9
fyaZJFgVHgB/QMmN0Vjrtp5cij+Rbdo0aQ9W5TG/K8j5o0fJPLIXR4xBKxTUwYUl1qmKFhYV84y1
OzLq7VSqTjVyC3aa7q32VbKZabgurWt9Cd2PMXLVOy/WW6J9zb6iBflp96gL3JG+0wQYGkvrDbj7
d2k1+hb6e6sIOvpnGqA6DKg/XDCsMYbksd2XTl9/szxjq4vkpbB0uTV6Vz3OQP5lk0LdiwHkLZs5
olIIOyNq6aDExKtnEcPZNpa4WTI9e9NrLxGgT1UecEDm00MVjwi0XP3N8W2eZBBuLGJgDDqlSy6/
G8hx9xFBnCwlGm6bvbdhgxmtp9yNz4rgtJUhsvC9iNXWB/x5LoViTdzMekvuNNOQCAVzPgOy7ia7
3pcFI1ilz/006MfXCLHS2ZExGPN3Sqdmg5g55YbcmtvenQ9+aLMqMYhAs8riDan0eA7kSIoimyIi
Fe1Tr7Pm2iJY2Qf+/N2zyWc0LQjD988qBya/zsR71LQ1kNVqPkWSD/fPxtnGGWpMzJLy7kro49Z1
MdoqB51AK0JA6xayMfLMUE731bPGPsQmmZe5BCrCQiowQe2U+BWyWbxObdSuGw8bexv5BFmV8Xht
Wd/f7WUl69WXOf2BEOuhIbTtW0e/EgfiW01w1rOdJ/XZ00ugnq5XtWt4ZztbTAUJw8Cumq/WoPST
nX4gS3ReQIHt5RQMCMzA2BXnqu76jaggaWTqd5UUX2Mq/z3rB6a6qNe5Kc8k3Q/FiZUZ9VeRnJJo
/CrNgmMu9sdNAAZphcz7866PGCMwkqFOmiv5oKSBRVATAw0ns/F9Ysni4TUOUutixJyUjKE+ex5I
ilZvhZrit1DOwtnmMm5Nd9GrqPMg5XshxmfkecEmSqsfaULoiAgNQCLAtJ3ZucoQrlKncO8Gst+k
yURjCD+4ZV10DsLiUvdRttE1Nl5ZUXXbqseuAQ6QnfFbhO/9RJnkbhRbbqan3B0UXLo/EtnWuiX1
ZO+SJW28NPyadSCgzbwvOtjckbNF3+3vuoLpSaJtuLZlzC65fu3hzWwjn1OiNEOM52yn4G5Oap31
RbTqRgbmLRwstjoqxJaepduugCbeZ5XzlCRujj7VOaZXNJDhm90tMCtO+3XgokhJPPIyx3L6RBre
HEwHzrLhXhllUfZb8CY7E5hf7v0qGnRR3Df3BZuXAiwHqnc/wXXJTHd2HO4DE/DPZb+okSCQMXgi
QfJga9M8GMV3jC7VfqigazGQXeEs6Q5d5247V++zPvV+QOOtYKbPun+urPbBj3W7aR2iOXTP/BOw
BElq2WCTzRgIKm1LPDSDuqYS23JRfS0Yqa2wE3mcL7AordpTOx3S5XmIJqagbLaHAOzWvnO9cTdG
hOn1XpFfx7L/MZL+FWVhdrQn760RrEgaD8rKuITxSVXoraqJAGNvgUWwsjauH4grDQrsINGeaqf9
FtkmpMaueFSOtbOh9Fw7XzxOfTwzqAWiw0E4neIIQ71ZmuzD2D/R/y2aR30zpGceW4JE7n4CJcUr
Es3qqAhFv0mZvqRtNRzm0n0nuBOmZ+1NuFSMn47mTlHEGYikKQDTH2psemyd1m4u7Eup1GfUNuqc
DNMiIHX+GJ//919cuH9YGj+qemqTKFb/8uX/ea0K/vv35e/85/fc6Rv/9dU1+dFWXfVb/bfftf9V
3T6LX92/ftNffjL/+t8f3eZTff7li+2dZfLU/2qn518docD/YIAs3/k//Z//69f/hIhiCdhR/2Rh
XP6Fv//N5Sn8x7/xjPGYfP6Fh/L3v/SPlG3rb1JYrPlkABHFMm0IK/pXp/7j34zA/JvE5BggS3Vc
uFguxrt/QFH8v5F8bVqBG9guWqiFZfIPKIr4G4550/aAtXgQTTzn/w+K8ld3H/dvW9i2ZH6Ol1xK
015stf9kJW9GYwQ72ImzEYoXDsDqSuAtQh7WT5UOvo8ECJ/MvooJsQD0V1GjPrTNFJ8JgAQOzFfw
zPxTkQdPU97KpyIuvjbVzL1x+cpBiMdtOS52oo5+yML8VVrdU2UY8hKXLWFOos43WRkmJ0u7236K
C5pv14HIvcA6AQoiZi3o3JqyeQZzBu83c1EHDKDpuugB7IT9RgSpvSIytTtZLNeOlS4e+F0/dgi3
6PzcZOe6YQXJ24Qb2/YF2LJ0PDDFwqZkUSmF5r6wouhJOP2wmSagHonTKTKNdPzpquZQjIPe2TGT
rWkUJV77NF5N5IKylinlUcUhGG3Mtk+z2SdrRqCPOKtIpU6dT9vpzKdxkO05cQwedPMDU6l+AQel
9zMUmQ297KpqrOkjMsl7CvokW3mpA3G1cNudtEZUBDEY8JxDc0rN4aWI6kPU+AHc2iVbIs6KYzhg
MePlI+/Itr2bj7p8I8KO0alI8ZrJ4aGGe43PfzoKZUDx7sddLSNkRKL3Lr3ughd/pnWFb7EfBprh
LmOhWFmhi2ONbVDCQJWdVTdcXOW+uGYc7lktpuvaFeVDCagl8woX9t10wKXpX3RHqFpM+dE7g7+r
+PYbYSvYM9vHxPpdzsJIcHlIMqgNm3jo2DiafuQ+ujMvS+xET742s2vhDc9zaHrPjgYw6SL45B4/
MtDPcZxpx3kKQEIPTppeY2V8oO1Kt5yezTmckPHlzXtUqOosBsZlsVlTMAV67XgVbI5lMz9mnrO2
Ro+0BD/qDr4lMLxb2VpOpnjsglGv9QCg0iuxFEw27+1an/7pgHj8Y0j/Z3aD+CsfgAsO2zUUocAz
fYs65F8vOL/rdR62c3vWLiX0EFbupgiXvnOpxPvk2pl9fHTs5EXFkTiWSfdNhtg2Ywk1XkRF+P9A
xVjC+qtzfnlEmOYFTnBH+m7ASfDXI8BIaKGMvkLMFsX6mGcF8wQHfWhe6+c+K+TRHEDBQ+UC4tu7
H4UwjacQHWaLW6EJ7PZLxTCOpZwg/QCRQJOzSUqKMPrQUl9c6rZCogFhbMXQ206j1+BHHTgTK/Bg
Og89ME4BmWolIXnty9SHudiRnIE9ZD2w4eiwil3d3CUTJ5h2qucvRm49bCImCYg5F3he7fQr6UGh
Vk4/P0C0hGhTHPCFeKgp6dDLGgWHdM/xYCdbU1DQpsSZ3aR5VHZYfDeG2WGWgd/ONeJrC73yNerV
hS7Pgz3n+Wx2B7VlH2mTRuZeM0NEVzzTGC1quq++jtUVkeSLNRkfOohQqbX21mnNd+IL5aViueda
hnycW9a7IftmJ9W4P4Nho9LaejXXcZWVrF1H8ygi/TzWrB9iRZBDhLXpKOPxKAziRgb9mx2C2jdp
/yZal4s7Ab/R2IDPuyAmvcHkMl5QElGUXtwUCqpdfCsw1G8TXTogywO1UYX4DHwE68xxXIqw/gs9
KehJzNVE7aEhK4IcLxWQc69G8RarGEhdh8R5Ls5yGdXfx8ttZg9PpQdq2yqPPKTqgEKKtI1FA5hC
U8QgO17GuWecgx+d6UDDnMATKFKGn+zHSJBZNNAqJhyYdcfWKrwJyZJ3iR1GvgPaYN/runOMQqMb
nOwoHN4gvWq/efAC9oZLn5dHrruXcU/mCCbztYMvfVP3/FCae43QCqXaorDuwunLQCOyGqZ0pwZJ
H6+mAJWKDAg57iAnTkgS8qAmBAIJ3UrGUp6teXrlOT0g/HjBpRrgDE6GayfcWz43/ibvRxJSZMJD
qvCKBj4KmVhRmQcSZ0jIdkFY70PDykxxdayZ5Xg7b1nttYRlWFWgzjHVcbX0t07oPTGfJ6xb2xnr
HHqhZum0Iyd5aEVAJLr/1ji8B/KA3QgN0qcTTMk+Yhze1gKBoE4QNYQv5GSHQKU9ch3BaPZFkD2T
oBq7ijlIUAX7YES4UNqtAEfpD/tRQi6ou9dO0RH5HlF0BneAsDOm64TeqJRjeTSkS0pH7bzYo5AP
c7+rEWAtfJIfDCqI1li2KFkSvtrSe2f6VJCugqHMYK6PhKa6TMAAxbhGUT0+5tJnyZiVtzptjU1o
mcE2LJN3S5QEvLkkp3ErzjZpOo1424jf6KbBXjEU3FVMjVnIIzAwhoRsVPzK7CpLIFWgEpnixuuO
u1SzDPYjglcPf1RF+RM1CVFPAlZ4kCBRmCZ26n5XvUXD9F3WxD9JGL9pS99830smVJljUib7RuYf
gSHpoJaTp5nbj9hEKT3EBjtBp30fyuCt6x0DRCHN41gacoOVLNlXrXM2U2PcgNsBDjdbeyd89fqv
bcCEzRHkrxhIZcXoIXSOFDJxoDCBq7apax16bRLpFjsQsHOD/C2otXWSy5v9owBVQc1QbJiE7fCu
/9ZJwXuxY+3exT+TLnG3dwVJGZKn57YHUSK3tgcmB30Sr+9nHKRMLgZJkdF5zMvGQZ0nlRzuM8lC
OM1J6vajwvZIs7Z26y7Zt6b6qIuq2bQLNQNBGRknA0GVU2qQHe7Yx3S5ci05nSbLJXxcI38JsXY6
xbMT2t6uNzuPYYZzUxgKdvcrsrAJQJvi6oZE61R3FFRtB71gaPtbNVf109CG60jO7aWeakK2FCNI
bhwoJhr1q7B8OAB9DzSDiXBo1bewFf5jYEbBo+9PhCdHmo5N4zUZ7J4t06bhsUHAK+yT27gfNPHE
vbEUenbxcMh6Yp4VUcJWSQxhfZmCF4SIN8ayuXIhnea2eyjBa9j57CH+J3EksTZeSkBEGZXWNZxS
nJvMwDZ62XNkfkq2wGyeS4x5u6n3fmvN9RerDLqFn5jnobR/uZzGaFro5KUAPO0GkbdzNN9BVRKu
09DBcBn5ztruo59ZkJXIXhIwolX1zQxlemqZxlZeps4lh8mtZRqHNm02oJ8ocaF7OOYSU64yiZ5a
xqigG+udod1bVd4yTK7HDre6XeQMJyxyWJeJnJJS7lw7/zTmns7SZZrZz1706EWsaBKTgix3u8vA
OoYRjOJm9MAMadrQftNVm2z1iG0m9ckGtV8yh9tWor5pM26uvu9LcCT6s1ew/hosENtBKWsL1IN0
e19dXM60nT8gZHT4jS2zZ73rQtVtYBQsKVnI6xrb47kZXIwSE/ERYRXO45TNAmaP4YKk+em+Qbp/
pTNMwNJjDcOtptwAe5EvuRUfnHk2D40zsJ7BMzwUxK/xHss2JtPmrYjGI5qjkPH3GizO3vb98EtR
90QRDk2xU6P5cJ/3zylkutnBMeLV+XaYon7bwkVlD4ZpsYzk29R+MBVVSCg4YJPlqO2jtN66swP6
lEvpKHo03cUcXyw/hC1Si53uLFIcEQxs3KbnFg+6Yh3Hz0r5v+7kncwyxGs3iFMfUDXBPyBtqm7B
XNRwxTxxq23xysMh2C9Lfo0R/MTBxd+RxbyCI/g7wpjfOrxl+wTt2VqOZArppps390Fsoq3kNuvx
PdMAiziKzEQThuIEN9UYMOGaB7C9vxPTrg8xwUIm71WJ3PppjOPb0GXcDGbxI3Lzs5P5zd6OodRy
kXERbnigxMctv1wcpoRMl8Yzty7pTtgNWvMRctJ0kHNHPN9oMJOPc48g2OKblzesgxP3aY6b8rlu
0aP6Y0/yWdGDumCgkzjB+JxgzduKlMPCzqFZZhjqSWkhsnSBTHUQxgMSQ5OgUo/FiCJgcNNkF1cN
QWvLh75E7pWCsrUwIJy9NprOMTEe9xV7Hzjc/T0yrubh2KuGbSfMRs5hnslhbEYQz11JqJvrVJc/
DWSbePNzmUPTIBnrztSrmSJC6pz7TUI1CBgrRDzW2pAT4mWvNxPnlUITPQyheshbGBy1VpgxkOIz
riJGqZgQw85F/isM0TQYw6D5VgyebhTLY+KhGR8ttQpQo367vythTEyPg44vmek8BHVTP8ZNRKAN
6sSd5YzfYzqkdapaiKWtae10QOVdy6ne1V7zxaK7WxOzh6qnc2pWHKzQh9KVnzwyHp4ilzOipl8s
88U+HRDCjDmrl9nWpH1y9Cu/I5OprxskX9mxCrRLGwrRY9Qh9y3G7VVpzxuvrImyYmrGO30+BEwB
oSR0t5T3qOdygvlHVGLNlsmyd+wG9xmRV4qYMwcRH/wYe8s8yTb5JZPqOy2uPI9d4x2ERd8w+BjX
asR2Y5syIczIJQ5iO/vQ0CPziXyeCDQYNzkuZf4cSSm6GmJKeqgZNiEG96VTZB1tvJ+Xobe+Cxz0
RiSRkkyWte3rGRdgSexMmQT2xktCVOixZKFlUls5PnrNirH8qkKyum1i/ymUHioZHRCh3Q3hxfnw
OdlubK6fbQYRBv5uxNklpNDKP+ZoV9+dCrp4WJJOMrfgLcfxw0LSbD+xsfYPUwHQn00z2UWUGoVx
EIYkbk0UDXpgyg/uFfbpB74z85YPRAtLdsqbEnSOja8IhzjFdehG3zCftS+Zsl6Uj5uub/JLNGnv
YvPLwhHFJNNKI5DXadmuvCgV+w4LBK9KcmpqTDxFZQM4a49yFnqH0oN9btdVaCiQjRF3EiaVu2YH
4LAqX66CgOweKTgA0EJ+D7POvjiYL1YI6s8iS6ebOgxl6V9znRdIZwOblAejuwjHulbI9c48sM9w
nL0nJ7SKfT8TOEbKvHk1qbl3WUNtHclHFAfEFXUEeiDwImuySOQ7Ve4LCaODZ5G0WqobNUB28R1g
Qkn3MAk73mGmBfHAIEd4TX6CEwbGGlQ2Oq2a/j+/OkVbn5F2ZKyPxrPTSOcKtrr7U82VFrP2OI2u
eeiZO8elczBahgeK2n1bmHay96YuuJhIIXQKsP3+YUbPImX2ELLr2Lasqre9Qg/sVebBRf7B8lr/
zCyuJD1QMFrUVqMTG8+67Kuzbrth3y1jt6ReBl9zgIV1Gd4EWDpoKASqiYlFRCX9dcjymXOKdRd6
Dhisy2eNKDbhkOSnQCJ+qKsa1oRfNRcqNP9gC/GQkKDyzHyyfHD6gg6Ng4AAN5SRFn+28caeVOc0
e+RaAQBkxoSo9jSPtZXtvMiqH5pMhxc0a8JaDWKkFkUefabUJ3TP52bX+mm3FuYcntpcYBSwFHAV
5ac/ZjdlU2yUxTMDUHEQUy+2llriL0Dwse7fyTL8FvaquCBT5cqCmreRfeqj3qONGHCwrWVrGa86
K79Q6WIlySYoAwhvWS8SohNU4bapk+kBPjvBYnmYrIe5Kc4ZsweUYxnygWpa5zbh2nBaxlUZiLOP
3BlxJ0MvmA23YYme6Eu8AUkfJa/RWKLzUTwWA2rCK6f0fJmq6OdFy8R7MRsPC2RD6p8hSvcYTw7Y
V09ZC4EqfaomljeWPZzNakHLoWPyiXBjrNsA4IeZnzjOwMxsqPYGVBecsuHLQMe+sx2CenNSKNbT
WBnHLPOP9yed2hlhUcQXTK2FCKsV1/t7RQlxpBt+AuBVP9ZADglqZAhZW4RhzYwyNjIES+MOqHoE
tpwmHB5IwAVirx/pvsA9Zd1JpCOx59qfqJe9dMMwkDK4M69x84Y+Yb60TAOureE+s33XuGmQmFaG
uRNNIC/NValf6RwTX6s5lkAxKoZ7Fjfetkj3LaUXwPvEO1dO2JKZcOydILoO0DGYEqLqt1J0jIsf
d+zHGpYi0RN1xFNawO6roOKV6vzulV3GeICoqw6Ijm7oTNE8oBy8IokN1yynkxu4iA6oIiIF20zr
jdkBxi9nTRBbgvF2HsLnomcYmUnZHnIOdO625rgHqvmrBBt17jQwN/JQ4nU+CGMf9jYk/aA456NC
1m5hfNEsjs73D7Ky8OFo/eIMlnceNAy1oRiJcVsKEN9oT2hYik3XjeJki4WaNotjBQUJDJyZb+5E
Y6oUu0jFZp71rzooifVqzro0bNwO1Wdkkz6SMBvfWsgidoHCXU3iJQhWkv8G2z8aDrMfTLAsAOcB
CbHtNIcwvfVd1r0HefPW1mDwhA7eyuJqufGAjzmNEDkJcUX/uzNHA11HFBMXhzNu1WSd/zirPKXe
9Z96LyA+zZuzSzDHK8dP7DML6oeWfdSZlIOvdo1exw/01WVhuA4XPaQj55N0qlc4Dbt7I8kWjL6x
L74qn4FO19HcGkV18KUiHicD6NwtcBYQPJ9JN/+qYp/Qne4LrDTCwxBJ2zaSp8hksehT7hT5SAxb
6mLgqgx0gHkfH2ZQQ4tEjhcZwzqJkDWso0tlDE+qjJOrE2GHTQxN5Rl8OkuLB60oX0rpsRycP/xK
phqtG25C7vKn8tw5SLRYXdJyNBbzppA3bRG56MsYZ/esanYcNN0O8yiXl1TRWWIOXnuO1ezp46yd
j+B2o3Nj21Mpv6XIBFKBr8qtbPM1cmpWs3UJF7euzO399ad0I9vAmIO1K+svxCqVBDbNtEL5kO4E
oYhTar+jY1MPU5HfgBDycng+3X1koWpkvTBNiUTC0tnXqfR3ApXR3lj0vLJmkNlmDjMT0dUXQ5Io
zL2S8JOtzkCJ8XvEZtviBuhKLnSjrffk9KhN4U6/teU2V4z1KJv9Ctd3TPB5BEUxNrVzKsYS33CR
HpglpZtYcxC27LwpCXzMCiXoJLhazAgG7AUhg8o6sV9dTTsz1l6JAYPc4KjHpRn5aP2teE+bQCho
CyLh7vFNJh7cRPC8GQynLiz5LURMMal0ktMWy1h01IP91c/M+dZK9/kuPZ7N6N2JHYeXNoBkYjDd
U3dPRhf+zNIBryjDotoscBAnTbgOHGLvwpIxF4m5ubHOUo/7rst4yWcy/NsrRXMx8sh46Vnu3P0r
92FKHzZfWXs812M2bOchHw6Ibldp0VrryS3TU/HuxkzDoTPB4G0praRb/bTb5ERI0rDrbbqL0jC8
k9MgehJxfQhmk24AecYhjsKUEostcRPE5Pz4lP+J3OdjN6+8RfDhSuY7zN/7bdHEHTi1RVXjfmQa
gm9Xce5oCwTHoBv82M6JyksSXZoOuFoLvb4/+lTIcqubJFxVn7Ea9EegnNeKk2MuWUSl4dWehvKJ
0KlN78PIIEcOWY0SKOOtJRwnKJES5iLZDAurIbFeVS0CIllUch5Z/TPomd0T79OvI+OshCnofXJv
8772ZNPcbIV51qXRDmYSGhRtblBZ8fpu6hgCHxHjTO8Q1hygrTbOfQXz5z6R6G3OcGS16J3TWa+s
XGMxYP8VRV/SpHMPeJ4JjpcjE++5JuwPiw3iTzskeZHCj+OLGZcbv8BV8Fd2Y5MgHy6aPruPX7pJ
VmutwUE5aATO3vLBSTyUg5Ha34uW2IKdWJFHH+RedLZ46yjhzwNTI1XsItGlPG6/Oad1sl1mAkBN
Ajc7OnxpBFinguVDiXYYCeEixY5BYt6RpU2AD4ejWinxlIkMw7T9G0WdfSi94QOXtc80Y+EhNkjo
tbKmFcxT78yY9JHFPlCYrG4unUVuKNSOE1LDD9OImn1V1SnTgzF86nTyhfv/96pRwQtUbjTRqvE2
qI+rA/xE0nfjMQdO36xRTw3rmShMxkeBta/Zm2Kh44HezUXxrH5kHc03VZHA8+NGG9kWI+livd4G
I3BOH5R8oUTHfdwttrgpIJyPSAVmszg1ll8clUH2MBgN9r8hK9YMEe0bJdBh8Lp6qwcorvgmwmva
t8xnLCADPVnjPTKp186n6MeMADrAGw7a8fxHlRYfba13MYjv10b+7MDGb7zIMx9BgVwCneS7xkqK
XVahXJeaKZgN/cZ1ynBntzXDDqHtM+DpN9Pn7RzYGC66PvRX0Th/zRsU+bbz1a5IjDFT5HleWCC/
0Vg9wGFz7A7FvmAZeDKxyKfMNW3L3LiVYh3JlvYyB/IxcvlV5+SYf9ENCVTZTDvI1O3iD+PO5Cj9
ihj2OUqZ3WQlLppZc2PhJTLwySfd4yAHShTnwtUhrmliwGgIVbbDBdsc54Q00rwnjaskZw/BirtG
4h3t5syvd+mIWjFN46+GmqK9NzSgyfIc63MHVHvIF/frwsjA2lPt3RIp4xg29Td0mT7ipVmjh+T/
cs9kLwqKI5UlcPcq21QsH7FP00WAhyJBYHroYXFd0r7aYwp4DPt4OEZGbF0HMitTFxgn12Gy51Jf
sxYz15Cm+7cw/mwMZEmWCCXkFoYm9ETthhUWUfXOxJw6oJbvy7hbeYRvLX62KY5A8BgVQ/CQROk4
aeIzFBBIaGkxwjmhYzQa/4n2jSEsK8C5nfqtW8zyWroK8SuOwFWfGlyNnultxraA5y0yVjYTB9ec
UpA0bfegi4IUVvHbCvI/a+0spcIPsv41VEn74usvpms9unAWUbV6BAYk/o8hV0y/E0Ll4tZWL6Pb
BGeGOY9wOn/qvlTPEbYz5ZMlKBu9wijBiFGkv0cOqk3b2J+lZb66EchLxwyyHdTAiJh4YlzWUzRF
azXaDxKaMaBG8CVp9JA6/Yu0YIvTfGyHPiQ3l7e56xo/wf7ITYygkZUwrUTj0JMb3VXR2/K77HYC
Cb7peqcRyCOQVXGmv8F6aJCOhP9w55cFQAwNqhdoBDkWSABSHslQ/BQmYXuo1ZdViitmvRMl+jtR
YJ4xKM1ZvuN4Sycu+mRgfWDkBTPxHu/brkryGmNpYnHJULoQ6pjWTrBydXPBsBFe4yWR4/5ZFBmX
rMPzrtyxNzd2bg8H9B1fdeS/6WiJp7RDVmJNHLHa58P9s/sHA/jqabCMQzm20S3CB3UYVfyzse0M
/kLexLc61MeuGiYEKsufIaqLb7ob1J4kUjJbbTiSruuKra5gta5sMkVu9w/IMaMddG9uEsufhTOq
ylaxIfHQoN7MyE9vlP4zjp/iMRvL9PZff37/TJiVS02An8f3dgD+Gaf0tZ+eYDFdZODToVXNL27k
HLENmi1qSIzlBhED6TCaO34+BhByVg42A2ESLcDfV3CsTkEgPyxoBYiK0NiZZn4YDKR80i+JeZwB
WImA4tdMpnkLc1hsTSvULxmjycsAV1yYwbPrko01ySQ9WJwIoWLexyz+kTT4eI3IncI5vyUlEzIb
GbCm8yJCOHmrzPp3qZN3W8cHOv8T82TFUmKieW4Y5SjC6VobmLjRyjO8ox6FM9kplTp5VcF6Wv8s
y2+uO3wKln+AndGGN3sLz0iae19y4eyTFtteG7mXAI/xlt6Oqg386ArL33PHHjVzvH4VBaiFSRhA
10AXB1+2XxJaJjD9mJbidZWZn+UYdKv4oxffPfZFdFLyVGnssWVjsrUZomIbpNnNtkp/LQfXXJV9
TiJC6hToTCyidYaDlNVIeCQoAul+m0V+mjwMcbPA9B/73lPuQkKVdXtzwJrTtvYDBn6T2RpmA9bR
gXEMw5qohmUSHTv9E37EeO2rcKAr7W8GxJox/mI7tYduhfogpWg0FJkweOgvXswPRMPwrcRTZ05l
x7HbbLlprBkdA63v+JlmvnSF3SEz8KSU1fd8cPQqdexqM8ylQjjrrlNvy+PABC7gF3nT4xiQkkdg
MWCVpZAmEoqUPXLZAoLerB1bK+rhwss3Vt/R+i7PorV/whF/o877v+yd2W7cSLel36XvCZAMBoeL
vsl5kpQaLFu+IeSyzXmI4Myn749ZB33qlw7K6PuGgYQkVzlTmWRE7L3X+ha06V4+B7W3Sebk54h9
HInyrtMmScAJdiCn9v6aE+WsAELn+9gfnvKaEPgifGR2rNZ2a0Oczka1c3V4toXHXRBRnDn+hJMU
BYBS8sVnTBR4LS2e2MJrHctfQfYzQ365H5toaegJ8jW7OsHU7x6KSEwbEZZ7ty7b9UQa59bs2hP/
NXgfRZhyp852OuE8KImPHHLnObYTe2W5UJrrFC+MTbzPKPVXu8r2o4TNzd7xS3rmgWP7zs6w5g5t
dmSFpxkf7+wSZWhWWoR9zerJ1hKy8Sx3fsggSeC8DLyBiUJEwHiPMZz043pLnfnTGsW103QfnbDc
ALdfaHstwqvkF04aPsik2zCs9HceevYuaCJ8m2bLJqn3tiwfGho8wiUyEGaXv2sz8ztDyTfe16R+
ECOW89jloqpan+N8y4C+M7ZMrdljKtooNUHbOZptFnc+nxBJBH7nktEAHCdUnAdqzpIpG+QvvAtr
KhcsC+XAbl+RujSl18ZdatJMWouJN9jQQWPDsfHWrESjn12bY3ND0EcKKK5PyNo2nWZTLiDEuUCY
lLMdDmQNUpVj9BjZKiJPXSKdZFvivVaZTbPJBO6uCMhEU7dNkDdtU79eW0b2WPmpg1eQMI7ZCAgz
ZawzdQZ4275kVlbS3yJJ7p5xKOZHa1arwa0JJw/MH20OjtDCracznTMQhhO+xCmlZF0XGOfWsxtY
6yL8UgX2ARu9QCmvCSbt0+cOqsdK74rKwX2UM12Z3lE2vWesaCsPNtwqRlCTNxpnCn5RNdHyoYOx
UqN47TCMrbyXorNa7LC70PaxoHntXVUwqg1dGnEQEWC3YrFazpvOgG01cXty7TnEQ2qEBF5/10he
gNTEPm9P8zwNGB5EiZKyKqKTTPhQXRM7TpMdKey+pmn2w4qHaiVZjEs9wYQZ4j2EhpdpPCsRvtms
RBvgcuPOH50nQDVeDIm0c3xoBEn2DZRJvI0gxdZV9Npx16WBjSo7GzmoV/P3Iih+eX1T74EXhr1/
jGr9VrgYKGbRM2qYL5UWtE5jm2YEPKauaOWuN/qr1QDfgq6f3BGy9KMIcbPmDnPzOq0u9Et/og74
HlU9fJPW/93PwS9sxtZW5cZu0L75p7CSz+I0zxP8sQKPELbgY9SRqgrhp3kdgqiCjjz5X2u3RgRf
Ir2K4dLsbQHGCKyAw9ofbm+Ok8y4yyj0UXzTmYfF0yCWhKiFyv1PL44ww39kzizKOc+TxIrbLiJf
D+7PfyrnHLLJvJhZAr4GXxz10v5yg4QkjJiMiRQUdJMHsE9JoqKjhSnGj73dnKwLUC8bA5vwepgX
705hXdoOJao9Pf1BbIi6+NMLdD1eXoDS0DbND9K+Pq7crgmi8ORQ5kWrSnOaIBchm5PF3SWDdQzY
Bjk5E0fsdOibXCwAorr/95fxSWPM2+SZpsXnaBGL8zF50XK6xoiQHp5Q0zCkmLN1lbgbjNTfwQAh
Xlo+zBoHVVjl+R/kjf+ZKLN8Qr5JdHyAztm0EEt/lDdHgVejDnZPYhlJN4wL0yTxt3II8vW8/MaR
OwwoZCr/D1k29vLZ/3ce0e2ZLcn6yZVrwmn/mEcEBSatyryQjKAS9YDs69SSqRaEjXVoo2Q/DQXL
VjO+APr7XXkzlk7nOt1Oe4Ar6Rgmv4sxz/Ay9PTfyhEazNydoUr2d1JW74XLIR6tw5/kqeI/w4Fu
L1uYvul7tnC4ZD7KU0kycPAitM5JdJr+ijGfhkU4ArCHJHJs4ldhrZkU6AMCPWcWZATZc35BgKtR
gPbTDlViOtjVZSG/eAZeGN010yGz8RBCGzx3Zg0EBP2eJ4w9c2NE5PPPYvAJkWhSBg6MJlYFgotL
bZPubXrumlY0dKEmtfeMpu84eFsv/69Xpy9dCjLf9DybIeOH0CFS0pTJO+2eOvrGq4YbeGUKtVV9
962BLru6oQwsL/2q3czc/ftzf17deG7PIvnOZfaJJPg/FxBc8PiaqB5PluluyxleASJN4n+8hfZP
2/Tfn+3zcuVLL7B8YgKDgGXrw7O5+BkVakn3lNjGr6Gqv6DxXt26+5lV/B7r8Ne/P5+9LC8f7gEZ
OMIUhJr5WBY+vLWZKhSdjwp4eRh628RI8a/qPUBfgki7pdmxjAiSirZ/ZDxBCCiRecGjAk9KE3AZ
jyrtOUcR1U830WhRBymwR6oqonBuwFLyXdZzG8mHqFEnztDBH5YP+/MC6rt4jTzeMAdY6selq4RQ
Q1Se65ziFIAwPYtynzb6anV+dBq9YDxYlvFNMAhzA14ugqpuAVzTY1sgZ4OPQqQu901IQljuTAHj
DBdrbf0KiTV6mcsvoYTB9e9v+ufF1g9AulgWbzv7/cf3HIxdYs61tE+0GmjwS6Yd0lflAQUg+VWV
tSkXowOt8Kgwz//+1Nb/sOZxJXuuoAHtOe7H/dCjectzF/ZpXNwDxDCSvOOj3MGfdrYE0/xQ9xNs
LmBFTtoy61o0tXokrAmNX/+Hq91arq4PVx8GGce3HGIbXPkxBBUQQSmgb1gn2HasV4t6aF40P1eu
v3g/11+oyrnhOB8anlH94c72Pt/aAS4diaDOY2DzeVlh1uWbZWyeatN8oydYoxwR0zfp7wuRP80J
I2ghC1qg4TLCMdMILXLEkCR2v3uJfQjBZ/zQlneYu0o+9OJE536dWBoI2YyaIXJxeCcMLh9Gx7rO
MUcM0DsQzTrrnPWqP0k5w6XuTaykpbtqY0ZuNZpaIGfRVtBnWWEYkcS64ARuJjfYJthwN6lTPPWi
PXQqKM8MJZbBH1wejOqsYAenRjVrTVG8dmMb6VfDMT3QFnuZVX5PzejJnv1mlwYMCgcQDVG79rlQ
NokXjZcotd39MKp6FdXGxRL99H0cMPemqJKMInvSBlZhDrWXph9m5mIBw86GiirtyAG/ZQaWXv7c
Rtm1a2LiowDY/eFy+R827MDECGUHbHsUELfF7B9OqDKhegT1jB1ycPzznMk9SoMfadz4MFLNsx8h
wwCwSuvRopBpwASUafkCFV0eIXQxXKbJGil0xXaX7wNroE+AlpFhSa2PnZJfJNSxFQ4F+w8vXH6+
4wPTY5XleIxRlnTS/9xEwEUgW+EMeLrJRCUak9mYfndRJH8Uhf7uG9Mpz6V3l81ziPUJ8rVddtc2
gJ9K9YBJfsD5SZOjRvlwWXymdJ8F6kE9rm90Iaie9BXT14hpFfhdKO9OSExPWzNraBhrWcE3kWIU
XVlG4ZxFziTfRaZ+ssb6ejtZtdT9l+KKWIGFMRjtbU6GMHKWYDg7hXgk0Q+Oo8bxj+iZvLWESSFL
5kHRwdPDFOyM776oMaUUidjc7NEzp3vBO/xQhABfNG6wQ9Wi85L28PaHJe2zXScw2aNZRYggJan8
wxZmqiaee58tLPdxlI7xfeO1aoucDX9RAKMvaouJRhwjwaxyKuKTPAtWMKKILKijvc7+sLpbn7ZU
V/DuOxYWItY25+PrUQmIWkNPeMixkx69BkmF523HytT3YD+R/T9mbVlBnUD3OJr1Lp5Rqpceg7ck
rppLl1jxH066n1d9XhKuJmES5sRu+fEA5c82mmyahyc7TgQyU3dFj56BIfOGLLZoz9jI6zzXnAAB
OtPRxf5MCqt9FiDH/hBXaH067y+vBa2xZYrl8PoxorfAnVM3oQmSKbLwBeJOODat2ieMAVcDXn6O
qzbSV+aem9YFUOR1vDZSp0mxItFkUsWVuX7I/9M5G0W1i+g0Sc/zOH//w3X1eXdyOVAsRQnmJgqE
j6VZLuJkdGtvOBnaDla4Jc1jAV8cdWxAnZb5BxqwoBrQ/D+EYXAgC0BV3NpBUsQXI3kSMyaUwSMJ
LIKtrYnEAobsF5d8Gu7i3YjQ96lWIzS/wL5vg7Z+ZoUozkwsMRxBAbVhnF6qrKk3k5NpcJ3BGzSX
X+aM/LMi8m1nmG2Bzqoug01cIgiXqUNzcRFWx4oo9t6XKAvBbguU+k7jySMImHGlpwLUp62aVY1Z
6CxjWtso03ZO53v7rskXFZlXHmgWEATGKXU3V2Wywcg8PXBPA7mZhxO90RB5o+GvK0eWQAsZC98e
6iUlsidAiTBdCpCKgR7qV9FeZtySuEMAfc0TEoR+WxDf8sWaOM6nWfSlsOu3vKHEBfC5NZzWOuLg
/A3RZj6Rb+aDjtV3UQxNzO264OG2iKY0Dc+m3z9PqnszqxlvBLgLlFaXxDKeGhvycwSsovCc6C6q
vzLwB/pHf+3k6ulwq6STUP8eSxTsadDzbrATrEvIp/dWnrDHFeGhceT4hzPH54tfWlT6+I0DKcxP
xW5COkONmouQ7Iws4Uyvb2foetj6eIB3hmKAAP3rDxfypzOfKy1ue8dzGFJ44uN5s41Mu+3HGOJR
lrU7o3Lu8q4PzoA482MKPWwz+2LftiReLaqsAjPP33oF2UHQ+ffXYn8ocGACcNSy2Qkxg0nz0z0F
XFxYSkuH0bTxoogMv3ATsQXDNTKR/e6xbzhHuEZ3htNN8BxS8K1ciRJw42uagWzX0P1Kf7hLkvIH
BxEax4Qq1ggdR6Pg7BQwyieOXjD+21Qos0kp0TuZNdtqHO0/rfS+9enXYY0Xriv4XWxBjbrsTf84
kTg5k0oH0fYpHlWy8Q0IC9BazVOxYPRWt++xLFqn21dZCaijnpLj4IXzKW1xQq9uX/rg2ggF9Yt8
Nwnj9ZZteHtIOMUjcV9I0hps3ZJ5KI2K5uGS6BkpopxsQjaUalvYWUjRO1OJTZZhoHjopqNWM8OU
1BVkwaVGsWBQ/++XJsoUI6LxjHNcnNLYn7bSbX4XwWScElJl2N+bbq0LOPLrYiQLELo9sqVcFAeg
jIfUqJlrpw7YKuTaRI3ya49+CTyRL4H51wwkTuXycPsqaBIKSlgLPOJO5rAqzMdSgkPodPrchnBd
8lBFB2rR/DC6zt72TWQ25Byqjk2LVQzFnHoBGYjQ2GAXiO1578Vf4iKSZClgZ2OWgF7ccKFA6fjl
5sz8236FXhDLHVFrkgjVYzcxlqlzR12N5N1qNYiXQpH+Qepgq0mcFdi0QK5XcLNDcnEJazraDDee
Uqu3Xsq42zRoWbZjmDEqyBmwWpND0g2eoH3OKn0jnV28QmzoPYe7GkrG7Xg2DfXVSYk9qaPM3+VO
Gx9ajGK3V8kM/K5k9g4iUCdr0yvlc5vZ4IczrgbKFybzSIQ2bm60F7hY3SVF/ERxQdxkbzvzWgOi
eW/L/hqGynxJIzPYR2iHtROEz3j+15niHjINJdiXmtrYxKRgoPZz7qKFEaVSBLNVhgLLHVz3eLPr
sG0RwjIwujJ0j5gC9BkmPezyuLUOXIPRgq1BvCqMch+TUQGzlXI6kFG1a5q/8M4eWjFYBFBmYpWp
yMADSkt+qmRxQeWyqJ3kRWYoz0j4iPctIlcA0alFgCj1U6AaZo+h+4JgzN6mqGv2VYEfMutgHAPq
ZP4TvdIjesBqRRvKcg5+HltHu3AOEcU+GvXZ3rahJp1yWDP6yEplAceUr05ZfPPJLSaYK8ZXiiv+
aHd6Z/REV4nIwsoXVUfXxOJfx7j6dG9/RTjL2bnMne2gQds18XbgSdMOBjYvc9W62OP/7lCaGbJD
Xz9VCpU6RrKnmzF1WmS5owpebPRdDGHoZUIQLC/l2D1UFiSxEv7olqhCZll58hUlrNr3PpfRzV0M
kbm9Oj0TJvhUcD3idzOa3X3QWPl+iNH3TSYpKGUaVwt9FT8OAOPRne3HGWXMC+kj2HGSPEacxLe5
6u4w8listqaLboTugtcNiFpiMV4TzalfkLC6KxKfkFBlXgJplAdBEiXzYsyLI4Y/uNtTjAs7FKCI
CO0AZPg82bm3MSUxcEaG2cv1c7KjEJ/45DcE1dGZ3PoZMkO0rrXqGJ44+VrMTFhLAmYOPdbbTcud
b2I5RUCQH5yoWgDO0bL1ThFiWxMJJEnFNEvio5MuiaQmN0QpOmOnRUZSMjAEknJlfufaDc0cj/PT
gt3jUuh5AQKFHs6C87Cfsl+g+KIz2r76YibJokyBcpYjrLwE5SOVSnuh1ZtvaUAGawUpfgcC1lvn
RhUd/b7hlOlGirB4jjx+6TxyYsKyEjR3ZdtZ94EwUjwRTxh3iNnTHWtM0xAj07eQYMKFQ8XvHwMD
t8Ex+eM1XeB9KKhIV8Ry1Q+e2oG28q9G1FgPNTcTHB1zHSHGPCX44JcG7nDqlXFJffzEEUOyzvxW
1SM9uXJ4yWw4XANm+k1bRw8IiP3nLPuLjYEJayNgwhdUPVSSKrKxbSLmdfYtJos+7BFCXYPRal5o
y1s7E3Aiib1lfhrz6FyQqgQUE2tJ+55Ppd4nBUHKUZ11GwA44bmq/KfGHCVv6XvcRUeIx/4pCxDB
TYjfdwlj7RXom2gldV98KbIvXSPWI26rc4Ka/ND3wN3JcTkbki1OBzLEA1Kja/QcjpXEvIxPRhbt
agP9h1UFD1Vrkv2qTb0nFeHRKWn1tTU3flWXzoaAHYXoZh6OSVECaJ6KL2z5LFRoVHm3TRp9AUh/
NITwrzgTB1iQxn6TMwyGVwa3K6qG2zSVeOiftBaacz0qquUu2Buq5m425X2Qit9Z5G4mETOPtZnS
hHKU2wTVFIFehIHCBTpPBcdlwkjd0vkeKnDJ0BAAB/uSc3NOoHiIGHkJFdk0kB6YAA84v4x9lGMU
wC023zOSpNFmzsHGwk28i7Etb3HFFPtwVnglAqIPtHlnd6a4p2xBqwaf5mHQAic/sla0SbbY+vTs
9yP5GZVn+xcEdN2WaGmSttPC3PO+Hvo2n3aVysajFArP+fJPMxRO1tZCa0G643NzjM8Dq9DWYwn1
WYOelR2lawLaR8QTV0cK+axYKguvKa/zVJX7AfjYetYuhpM+w+ITdv5ahSbk6FGlW+lJvJRTs1hG
kkubDKjy5jF9N4NXN7t3ks57c+FtNFLl+LXIX03HoX9Gpba+aX+rjEzUKZbvheeiKkzz+BgY7VaF
hnNXlM601b2+UlL+tBN18PtgPlrmxuEoRWE0/kTOgfuwaB49z2pWZmXJg9N593kWwYjqOqCN09vk
1OEmj/KL3ZjBwdaFuZ4FUtsIe+K6iwZrzxFt2yWzCxNLhiuijBJ6cVQdsZOs3Yk2Q9v0MVWzS8Sm
gnKonOfbWKZrRXZ0DU0iUlp+FyYKjpbkgbYkio1rhqUV3U6eXarU0Uc7I3iiDQGlsQI4CPOG8SB4
Fquoh7NbVvskiq2L7N3z7Oc/Fdy9+xBZkKDBs29nfVWjyPg1gNJV4dydEivcxPO5nIL6Hn0ZkmKn
NsgwY8AZmBryNW9HAqSBVhAEgSl9qgI/vpPYJ6zJAp6p3Y0/C0nE2fB+c5a3EN99VcRbPTcX5bcg
cQMIMkHbrm/DkLYWxopc3Y1SlkXoRgt9L6FHVNGI3jLPR9NqDscsreONX1iPNd2RtPvLlDuFGMEB
hHck6U+t4rAG+GxiuHdKrPdujfV9WCyMOETxCWvBoC7+gbR4PNStuKJoLTdTqmtEAB1ZJkGATh5r
9Noif/BC2Gu9T2z5noRC3MmZoFz88kfbzL+F40CimvCtVVwsHFC8PolZkjrsucBQCfFxUqBghVJo
9qhAs3p4LkVjnjsYhQxRScidnJJmcXOwsP0SCls90dt7AVJunvMZvcoAw4ysPcl4u++3kyfie+Qk
uwFMPdo+/JBW12I8ITbxRP/R2mLKyE+0Bcl8cIhLM5JXlnF9GmgePcxsxgJ561H4MQtIm913swwe
aJ24CQLKhIkgAkuqbtX03+n+1Y/u4w1wEmXeeL2dQxFN7/JAxBfO+4JlHEm3oVq9NbjzN4aeAQV6
APR0x8U5OxvHabsjIo9mEwm/fzSC4Wjia75rOyCIQSShDEk325ex95Cajt5DfsY0MyO8g1mAUKVJ
foDHJ2ll6HCsBsWTtjI2tMJ4NiOn3qeiCVjuQaTNcsAMnoTHYFT1U0lOlrCW/BBnjA5hzXONffa1
F82zKsZX1xrCJ7pF6KHqzH7oMVnTHgIwM6UNYr7ML0jjoWrB24Q1r5/P0PJm+OKAB3RBQt8kciJd
VpD2vd9hnPLbavOdetjYaLu9JJrpqJrpgpKbdtRZyfnG4drIF1MVDrCmxnnUu81wEfhDDy4xldAB
bJxjZ9UyJZvDqThllQJFLAOBcQO6098i4AY4wS3EpMJctHLVNJzg+HxR0obxWJePqLGrYwJrkVFA
9+iLwnsfuMGCGVtQlzflKUIc+VS7aG5YTY5JBGZvHLsUg3q47BmUWmMRn1LnmwvptV6VDZLkuqmt
TYtk7dTUKjnGxXSFsV0RDjKH39wYtc3oroYq7a9R73DPpY2492Z2ZY30e0pi+xoK5yGQIx6QQeSX
CS91kBCs7Qs8jsj77jrlnOslNk02dfPY9ygi+3p21kv9cLtuBzTh6wGI8LbpUP4SKzs+jYO27tNO
BK/sPsFWTujhMfrsphogQY8+dqO9Tm+CYTrOBnUeFfarEwzO2ShMDJamXe75ZAh8KiUzOlbbMDXX
dYA6tNRF9LggZWqNOH7KRgdAkxifixZowZD1BzfH2E3b0H/O/bdwlgBQrOB5AL/yN1eE21qvmzlh
W1/GBZ2N7YmrDfNiFTJGLAG3NASOpGWmVzTO0FyV47EwAYP72gFR0/cjOIB+W3WcB3JFnoefk3Ee
5AN0g7xyLmw1E3wIGwFSXf6mlRFsmaoQZqAL8sDtcTqaFq6IcJQA3RHp3YlK7BDzZOeCYdOx9VoS
wwlBHhmy+FJf+ecQ/6YTEuYsq/ftApwdTdjAeprafRWazyUzgPNEQ/rW3pqb+K+yZ4Yb4HxdFV2Y
XrBYszTb7gsj+BciHu+1gavL4QQ3lU2K45F0HZJxaehpvJ7W3shN0IkLy6hJ5WuS4MFRTd5sw8XV
hFWfVB7VN/syCvBZWf6ZhaTf46/2dzbNr03SNe922wmQZP3MNAHlDtHvyxpWTsYXE/lyJKkM3Iks
d9++Z1g2vuUSC8q0K/Lc5Wg7bt1wQN4e1SX1VtncDy1JFBZBVkWbV2dfZT+ilnCvPBpxdDhMwSrB
POyGSGrRz26RbZG/kpGbSgvqHibOrpSNhp7KQTJM9Y8pDiaO2uiy/KRfNWGB99Nm7uImY74BkAKy
NGrF6QbPLyrZnTgOJxdZnIlKjojNjQeSQVSw0oxKkICDOXEZssqY97BERbWmb4HdbByOnafdQxKO
9xGCywNxQr89Pcm7wgTK7+OLaBw8KWpKh0OMLHNjGuK7g+J461JRUDT1RFfy/h08/Tr4LA22YFvv
huHpBoLibGRy4wcrCzLb30mcWWrdh1Oy6lWs7wzZvShUi2R16GJbE0dEwZ502z6y8jtayOFQjZdB
jiefGuJUgwDrUNZtUfxmULVcffZS+8Ea/Ias4Y7LczHIFsl97xcnPwucB3y556rLyfTMnehK/37T
A8bdelFkblpIuiiJY3XRqu7WOakuVt1NX7sdmvJVbUb6oUGI7uBa8/q5ufc6eY76mE8ePMQulNX3
QfMf3qyHcpjLzdiVDxlWISI6UF8qXBWrzG9fSTZ76bEhYzOagJ04ay8NwYTBIFqz8v8ojBgPWm6r
u4HnPAaDfDWq4DtnlZVyfPLrVcAxl6bGPtclBpo8vVMNcR1Llamhet+aTHntimPpWbvGYvQ6S/Yu
c+laBj25AHbMgbfLn0PxywLGhT1cTRyr5MFUlf3VD9+hKP6IRjwzjjcAFrehSecWZf9oC3+LzdLa
hE0b7XC2HSLcMdksGhIvYMfEQXyHc/Cn03GQ82gMrFxLyVXY4ghCMI1bzX7JiA1dWVbn/oREWn43
ZhHdVXFJteNbLwFZK03kvoleEoOW5Edtevk5VcVTpCm8HOHAfQnHR8JLDBRYRrZtieJdN0ntH5PW
PjddNG2bQcj33kok4FN5dLNSPFCLXrjkK7cZj+gB7I1BFNrqdoKrWF2thOlFguqYX4nMehcIoweo
P8QvuJ9N73ds0Y/ClYnRu0MWMEzcqw2K1dijfq0Glp2gEd8arvVVHE3tUcz9iLPKKLeBOW1ZJkib
BhxtT4xAe0vd/w2CXARkwJ/GTRqaRGkJuhJj6uQbT9J5D4m86fsOnTHJFSuOWiuzSJ8Dd7FXNggH
UfvufeUYG/Rv9Zq8tZaTc+himEnvcI0NqyicS9A7WITmefzlucD5ZjMN6AiO8eIVXBZ04pQWbjgs
Eazn/fzD2MPlwfET3JOzOpzcwR7Wo4j7zQ3fBVUAdtKIbD+y2/o02DRrb6JJBsXZyaV5ucokQBcZ
kczhabqwlHV+WTd7h6CIMcgpp9iC3B49b4mxfNX22daOqvLUt9l7R0DRHUd5tdIu6Hyfc9MxrtrH
oQ3EUTQeW8pk3pqmdPKWn5l6IjvFIqJaks0WDf0bwasQfdu8XGcZKY+T5+lt4A8UeuNiUWkJGg3i
xjzcdvyuhSRRVUQgUW0pwh44+rrYUIHajXkxfHMb+5g4uJ498x4TrSnH+liOjMwmgENAV0hAascr
Ek9v5WkmpSaZLJ1NHhKLbOe7zXk2zcfZz6z7QQMI6bSBY3sYuHcoRP2l2CFl84ceoCb4UOJXDWGM
K1821coMhvTkgP5az767z5dhook3jzJqQE6/RFZFpjjW2INWM8SMQzhjrLJC9Z2/w/xid9s2SaxL
M6h7myTHozFhAKeXfg1O1cMaYotLt6imO4Wr5ZhmRDM0FgRk222e69xunnJNnhsp4LQSiUTV9+4g
nUeCyy/ar/4y/dzf1r2j9j7iBBoVfrej42u9KLaqY8nUo9LVNZew3IYEN1/IhoDB/IikeXpKcvAW
2eQv+o3kLn3KlS/PbpdbpAmkV8+dwAXAEydGjSV6jif3wkm0nx7oIW+EhuGRQjt9RLPKkE6500q6
Q8PdmE0PApcbxuE6X+GDFI+Gz2Lr2I1/CIHMkN6Ho5FaWTKKWK5cBRUGq2+3B34KoEsSw5o4jbOu
2HLxYQ/xthht6ONWx75G1AkfSeK+DdNPP8adRRAWJaY95vemLt7DoPzeSZomU/7SFLb9xe5n3Kbo
H8F61Gdb9j+p+eMNpqmCmcUcP7BbbRzXLi8NoJKdwLW9oq0NUyFynrSU25mF87liMZpi/yQ5NO3i
0flRqyl5RW/wzbfqLZhf/UvS74yyL37pi0vXmfGdw4JsoSm72ORjY73x7IMs519DUsVYG3ImV6J3
XsPwjYropaBj9FRFmdgkcfbQdrnJJCOZdnMcYzAdkuzAgf4ylLTTjTScnnVtcvu0k8TjrbpVGBLI
pGZ6UvESi43H69XmCHQn6othJ+beKgHjnqY465gGqddMds1GZVq9+YsVIRzq8UGpynwcrPIbfrr6
Stz377KDRmYPab7PBsP7Ok/2QqibjftqwvuRDbOzsym9Dk0XpBygjIbgwmsHBanae0C0hZciCqbF
toZAwlrlLqACCaScSIMGeH4y0wCc7NOMRQY/DzLZI0pOGl1Bbq5iu3we0vFrWBnjLgahewmt4SyW
1gj5tz2nbYo5kuOne3R0073NUrYxxpGubjd9ybrIufYT//DK4aUpNXDazVuG0J3qn2Msmwe3N7k5
lm+nOuyezeDouDlJnFW8r7zK+hLFw9azzeKN8HNvn4Op2AGJb794qjhy8N/0Lm731TbEq8z1CKEG
VKTxbtXT2wD05DUOsIH7gb/ti43M24zwaGRkQSGPXgt9iired9tzFXfAh3luHCDZahlJp/gdwNeR
PLJ/4s+vX9d+1a/wv/OH/XqL1nIPL+Qs7+2r/5J/dX/SDbbrVTOsBoHBH5ILY6NNywki2SRrB4sO
IQm7ATrAdABvrC+D/5AMz+jYa1jFeoNqdu9sttv77f3bPc6y1TsZMOtwNW7Hrb0jfeSYXJNr/+p/
E7/B3nDqrV3AgrRz1nhE+TZ9Uu22k4w+tlmx83+MjKsO5jE/T9fhar80bxrROj4TPFEe7CeI6qAq
AaxvjXbXDXt6+bhXUYLgIDHv46mY1rKOX+Ku3jUA0XBLMajsar8+AELs92HaOVjxdbBOxWQc/aG8
x3ZX3ftd/DZUxciN6m6ZW4sfGQeBFc5JAzRo5h2isrrkWT+8VzUwgG40qrsJyd21G8zXOSp3zdDn
X/ki3c99FXHGTPKvdJLXUiNByGSs8JY7zldBzDHxgBw30/IsMHyUvIjnr3pLMiEc1t21HTY4Mk/X
DHBV+Hwl2zG8U/XgbmQzqdPtQTk1ueDgPv/+1otT+ojErjIaSfXJg9p2CokNP92+vX2VNVwaXVFc
LMZpJyZfJCdcCjq3O2WP1YnomYp5OV99+FYzHTnMst+kvihPFQG6REtFikeLedluzP2n29/MoSvX
idR0iK2iPIWpuHgMCHe3vwyrvjypnlzo5RUMg2384+d16dGEw4NDvlaxhGwVROqFBTc3D//9s9tX
YG2WZZ89O8e1bC3P2ZTs1+Ecqnl9e+kyqakrmemuI6vGhtPVp5D8+P3U5ro5m7Xd7SvwbkQX/Ne/
Tphl+ffzfPhZqgA4WTrXa+akX+ZSxTvt2RiZmjhpN2xoEKEMVZ6ofMoTjHo4M+m8R8dIKKJtxziE
GFTbufnPh9vPIk/ntPSqs7G867cH5rH0TpMg43F0R3A3BhIJYbLq9zKBsqXb6pQtTzQw3v9bO/j/
yf4vUw2f//1nkTD8oMBM/mr/13+h+48///f/8sHe/0Nb8gnsv/mVvw/vGr37/2HvPJbjRrZ1/UTo
C5sApuVZ9KRYkjhBlEzBe5eJpz9flnSitbU71HHmd9AMimoRKJjMtf71mx9BAX//m5++/r73l+mG
jmNBLDYdFB7QYn76+vNXPiRMD0ELzGNho7D4aevvhH+RZ2zDwXdcJIiOZtL9tPV3gr9c14Lowe9D
q0JQwP/F1t/1f6eOhFCeLVxAGNSEJAmI32iLmKIkmbWE7WEi93gTMA9brKndBYzRZi+JjgRe99vY
pVd32OXS5mhMYkvkSnWwplluCBJG/tiTy+ZZZUzUO910hvNnTcrgRuV4GHnZWKx2po8WEl/XGLvT
BBVcPa0aJIibGb7IbV926yJP7sa+NnZG/B4AtW+I1xLrXogRV1DSexxjMDdWy/gZKve+98XD7Kny
JkXLmKKquc1xukuQeHpLgJW1qr/ndbns3Z7eJOAjEowZbqeq/4QR6kPd8LFg/XVj8e5qj5jIHfdS
6ix7gkuYyvknRWNGvF70EDidsWVtyredbfpbrCuIa4pMSklvz1TLe62z4haYQHeJMMOmiEkH+az7
anH3jZ+S9mN5eGsF4Soo5U0ASxmnkqHV2j7SbON3QUzsa5DCK8gZk+EhcyyRnK9NQo/qSK4MH0uF
IekInQzYD93MZ7zeMr9bYvPzYvYrOkV0jrb3ypLZbKWb569R7H9OKSTIZewEmdEDlIHOtb4vlU/A
pN9ALbMtjHrDNYJtErdKBX22T9/HepvGBnSHnGzAmiCctUqHYSvmbQkvcFeWpbnCV4Fn6JLPBFXj
pw6RLxtemxjWqLC49zs4XidyEooNEhV4Bkt8mwjsf4L4G3qSBINWwBJSsZ4hNtBdjP061FSpGQeJ
VUqvvntMchsvFcS1ZpxflJsxHj0uk+nE5AuX92OaYRIvPkQR6Td+L8hP69QtPivLDlD7m1WTNuO1
yt/kQjQ4qJdPCQcSDqaxqT/cD3VL+WLbz5URY9vv35EceW9RzANAV69TCmcgjUwGwUySpGZ9FXk1
rVTc3+RB/GzDmqxVeeeZX7qmfGra/ChZ3Gm6oxzDPG5KruL3UEQ3qhEPuvWumbs4znOu8ncYkVho
1/UrRvlb0L7iRMjnmoanHGBPO0myiXITApFvHEZTEZjE2t5Ej/HYPkonwhwo0ybefPKJYB7h4YnW
j+OqKS1rV052TRre0jCPh2GkMA+IjUZ3M2BLdYOyPK5XJe/4qpnkASdnnH3xyxzBZtahMcubCVfS
uKyTtSXx53YqsAW/7SrgL3WD/cQHYTEOwG+NkZhZXrKATJoEezTciomTf4xc4zjEERM3Blb3Kngd
u35+FLhtMIbc+0vzKvD9eDGiYhcyVausLjkRoLqVc3qx7E1UltVNMXuHKMBOI6Byf0RadcjI5lRA
TIW0BrSZwYcxufchgWwLhIC1hOA6EDtAj9bU677Eyj7K/W2srR4YMFecf4uGFkl0n7PU5NBeb5ov
XeFFTx4escReQpZ48Fl0oEexthnpYqxqiuxNZH1UDAx2sTm9lCmRdzZsksnHFWNUBBcOx57W0mLA
RQBZ3ZBNMPfbWbTPrSokJjMS5hcsWmypVbxNnKrbVmnj7ss6rlBEsDpNxUvQhu6hTM21mat+F+Xg
Nv44LMjgzUdEfOEugoLcjmA1afJKRuBCcHb12g84+GZDeSmyyGLMSjWpEuurnx6NcrGO8yumKZBZ
HPhtLgR7TBOsJ7+1Cqrn+WFSz6Q/3g4I2tFzJGJN0PAmiMyvWTqlGxw1TwudUBojP4LO5a+9MRI/
QhAzOREuIdQWODXGU0pSV8maUFt7IbuZE4DXS3LJaHe39HBAc8bybcrlJonoMJQkS84LWBuynCIl
2DsxHEE1ps++7CXah3piaBKwb4A/38Knim8adMd+eUL5N97aliTHGHXAti6qflWaJj64dYrTWmGt
8whc69rnkc69JtUruSkC8H1ctvdjMEsWHdZRFaZ41zE2XVeRPa0Ykl5sH+QUgNy4pVY2btOi9/bx
ZD8ZlefdVthlrHP8OLBtwCUS7wb6yozDGcLHUnleHobMqg54fd47UiH20EG+XIrNHJO1kgDT3vmV
8zEcl2zvIPi5xTC6OcDUv68z7LdJwsq2CeS9TTq44sdZ4CxnaMDeuG2XS+Jn/vH6h3Jg6s6D9uMs
qySXt/lIgY4vU7k09nEikBefy+u3GCTfADJ7oY6ME84HfMBAO3HFU5awd51rP0uHirsg4iDJnaPw
MQu7flfZ5F/DqAKWyzxzUy/TpUT9vsPpucUe49NU8NNIFHuYW5D8bKw6TYW9UeXmW2KqyYens46d
qrqxipjcAJ84VWO5byXY5rWs+v8F6L8UoDYhRNB5/9+v4VU/a82f0VLnvj9/Tcb++zD0v5ahP//l
zzpUhH+FCEEsJA+UnNdi83/LUOcvXU2i4vIdG262Vnv+b7yU/RdcMt+n2qPaJP2Jv/o7XgrgP0RQ
RKV6rV//L3Xo71VoAKcZMrbjWSgnLfN3PWDoKGHkjdEczG5+qF2euQ6ruaSBjB7U0SoNQOF/uUhP
P9R9v8br/NMRtc4d+rtweMqpsH+lTBeVW7mLtJoDzje47KyWoHmDtT+7uMzMUTL+i97kN5Gfqz8g
Bwod0/VtF8Or/zxcPJBs2OEVe7CKnVvU+FT46oTA/Sza5fTnT/YPh0LcZcMG44AmR/vPQ00+k+S6
W5qD6vNLXuQXLRFPYWTl8Zc/H0mf9C+6Sf2hOBKyFOj8AgDpt2sI85QpLhD5ITIYH4cBa0afCMKe
QMz/5fr9noZ0PZawsATwQwzeLB109uv9ihsT/mDCp3JykBXMYk9BS3xIQHSjOeYQGcxphYm21ZEq
y+rF3NN/cOJ2y752/+dP/ZuK7seZ2Fr9h3gWvddv19efysAYwhnXxtDYmQAvYlQvKpYny1AnCU+v
d/3vURr/2xX4p/uqWf4C5YKWZf92BQzLq3G/qHmEDGJ4zOHG9qdVVs8gY/KFYUIKAxBq83LKgla7
wKTnzu3gUyGxSl2GFTIQHzKRf/jz1bhe+N8fAhRKnhP6KHn/S8orunq0qU+aw+Di/hgX3kHo0QjT
qJy87+HbiPEslmdsMDACTDGsh7p4Vjkjn2acXgNPrWBz7GYRn/98Yv94mzzIhY7QlhL+b43tMmYj
QfBlc7hO7wC+6k13jW7DxgGr5gv9wNq3h88NA5R/WVus38TgPx6RX46t//4XPUYAK2syxoJJuuc8
zmZG3A6Y+yqWeE518iRNTCUw6z1Adv+Spm9VFw3/8rT848Pyyxn89moi1ExoWjmDhdgcLLwhLEF0
vJqLZCwJf77Utmn999VG2ReAZOC+4tr279LSmlY4KOumPGAYtvNbErTr/DKjElspc7J2blvuWwRX
Rfo2DpGHcsIg2jSYIao5hwGHTloXdRvwb1Sh8CLUrkNGeJRzuGt689TEUAXz6SE2xxfXGV/qbCe9
+qNkgQvT7Cys3sGcSJ4WWgwQWNj6o0CUtmj3Iv3/jwKm+eSsbWYGiNboLKJ1U9vAdMQoVcttK3hA
c9q0lTeMuMGND9VCyw0dmWfFg8WIMku/UHKaX1xX3Ey2WCdWcsAGFT2LM8F0Cat7P0FpZ7ioDFp1
nnsY7a27NmLnSAA3SQicow7fYqr7NPiImM2EKrPU2YUiyW9KdCcqcnZ9tpyG1jy4PVZYGcEi5m3u
xGQghbvUzYdVM09bO8wo04pLbWcX/TzZIY+wVfEZ0grNUf810EuxvjJmPqPjs3siJQDiJblMPr5l
5pRcRILTre/f930frWY+lyXFYZbTh2IYtx429x3X87p4IPy5TTqaP5yBDSCD8mxxTLfjAtmseHPY
8QuUerHSgJs9nmet0A5gaNkZUqAJan3ESAZ3rXBY15bUdF1uS42ToSpBeyMWMH35Iy+7zKQI2rXx
wSPxHg+F8oLyZxd2yWXw43tcxJIV1krEdyUmRkXN1xDrLVfyUWnCyPJdzBPYLzzQ7xL2MWYG8ykB
d8dFGQvGkHWxCQHEobbX46xZfWQHBwuVMXZcbMLE+L6E4XIA8CZUjHApePXh9jnva3aXJj6H9Brg
F1iIp9/aSd66ZnHWh4Dv/ZLM+kFLx50+Xqra957Eo9Aozg65P56+UhQ/DxJUwM/NkzEXG8M1Lnmd
n62sPKP9gBMrTy1kPAp0ZnjxMzqqmZAQC+S82+CfzjMVAy9F8fic00yuQqcvaW54Pl1oQduivpsq
k8FJkOAtgRlXRHmxcEYYvA47/O+NNRjdOcsTY61TXEQ8fQ9SDmc73KxOhGrfYt/2ndB568nzSQpG
bnPkvbq7nj0W7yRqWBOaf/OUtYyr07PdBExo2vNc8o4o9y4c8ACQFnN413Zgmpon/SgTR8urbIoH
Y7TItIjKQ2Zxb1Iqi72rh77RdHI6xl59V4OyZOrNSqvuzpWc24jjPV9WuoYREVFfrRkxLoJDtYqd
7PH6OLZefMn0i7tofiw2lJ8cO372BzQOkc+hr0sJQcqXWUiM0HlX6gPLLZDlfHIS9inLYC1uI+wl
jEXtYih8KxEm5wF2wsrFPpY/5XulXlEEAq3oZWvSW32CKcmMCgktlbuWEgZLNqiTpW/Uuo7NrxGC
CmQL5iKx3PXHl/WYJxe/xtq4MPkdQxdv/SZ/87v8bLQuirPh3Uvp6XgHJh4XK87P2H9A78CRXoxs
WdgFM1ik3QQaMJz99X8Ix33czrxkPpMzvWYOBqclBafuOBwKszMY+SNUMcN5uBqjB+pWquEOf2Sc
hFZ4pri7pZO3ZpcamzyM7s2RaxMuBi475sELp61knEEoHJo0wihhuIZxuvM6eR94Gt+V9kmQgIoG
qW74RQBTA0MVr+FNvxp7dHDhoLDiuZ0OEWT0qNhE9wsmdHe5wYVpNENxwEW5dudjY/fV2kzmo+O0
jC9ZRftGb5O1jIhX4bDCND7wbjG9FMZOGegz7KG/bxWwY4A1LqIQPP/Qka4MCcuzaLI3GU8lKVIu
5o8FF64gdSMzeK+KhGslZnW6iqGuD+S1eBFjdtHbgVkWFy8WB8Pk0rDEDdDkV2owvyEleCXUej2Z
FuEKNPcjzBfk67TIwUD8ir5FaviI8mYvMXK7PvxjOdebAJckg0yIlAcKM4gzLp5K8zBxnFX5TrVz
tcaWBBRyIipLjd/HCLga28PXtgrVDUa2N1boVLuU+e6qAF1kxIz3PAbRb632c4sxi4VFg7uS4eMv
a33BzMvbRAtomBXmAzRtu12LrLU35swzDzy4b+GBcAPHae0R5Y1kiZeyWUhakNCcOic++jOvj2fw
HroR8Q0x2gLk17WODtnYajlkiyV5PHu1aa2AJPMK1nxFGkwytIwFfMDElJewE/V91UCxCSbK9kB9
h67/YI+sW4o9E5vC78IsMVlsuUgT+VENcvf1GMhm53gcDKLe9zZz2hX8x62Xt2gU9L2rkSGup2W4
VO6p70ZicnhchrLzNzjdnPNEId7De3U1Le3G7gIc4ApuO8KLM//wwcbwZg8WfnDd2FhdayJ04V9D
3DS3QZiFGwVzLswhyWGdDeXAg6DsJfQXyYykshyM9ahrWWyPofB+l2Yp0Xyt64oPlbn1C9kgJ+xI
mc8x8V+q+ZlInRnWysNieimCVm1nNDuffADV1XUJIm+FBCir3CZNxLvMQIO9rem9k/SD79f0BMTU
b/7sm5ulyryVszQmxmiE2RewBTkZNF5DIO+IRaPSasojjSZqDDcmfyqe8a0Z77DY9zZDXH0YsE7c
+nDzNoJZA0x/oh0WJerDEt/1vk0Ic0hhMPIub6pWevj44Q1EZimek68V4a2uXff39hJ8VeX8bPnB
/CWLg3WCVRShU+I93o4IpPrBmD9kkIyniaAwmm9EKnOK7nEyb4kKmO8MGECoAqO9U2dMvKd9i6/m
fQxsROQhANxgx/D+C0iXTlJ/TUPVstVkcPwNLG6tUwgZQqgUywBZvKVspRsz3flyaW9U27EJmgSp
t0u75YEmylNCue7LoF61nYFPdwrvUdkKLae46RLn3uzt12rGEtZ/v/bk0BhXM+MeFKH7oI+sXUxm
GAExd1WqSe+e/eRB+N5Ydf2YC/A4zwgOTdIAs07VNsG5k+lTcLIYQd0MebNpc6Lg4nJ8Mi0sETy/
RRvax9iZtLetO7a7UVhISwY1baswiGE4Dd90Mt9YZSPUy2GXOmm4l015i39Wy0uRv4QQgL3yFMyw
kuAHsX1LdlQYXQjQI7xNsPLDCpM4W4syz/O/DpLtw8S1cjfMORTX+rFzrLvId6t1Co65trKNicfT
epLuJ9dACahiVnIDX7Z1FtOYQJPj1Re8/wrceirzYIUSG182rWdDfbhCFzmu05wtYLJHuZrTAL2m
z3Optl7YwcJQYbD3VQp2iP9p3OXmhtyjmZ4PALMDFj2g393NvmrvEqs/1ri6sSPJ3aiIPArC7jGf
ySLyCKTfVIO7sQaQ/p6wMerY6XOf8qYtaFdWBZmwTMmKTRWk+T60q4MfoHHzfdjOGFFve5J42x47
9xBb0v08eijfomjdscOg/4zURjTMDw2IGFc2r2VEXyamB5QQODK6+uhiwD4avtTWE8nF6fwj72Cx
v+50lVN3hwYR1iB6iC06A2XplnwfgxOwnIX7qKpe4HbY+wV1BBNN5zBCECTSJ9hLAjViaSf3IWmq
ThS/IUIvd2rqvxStgRohxmaztPP3ukAK5xSfWoFywyRJIrd6iqIhjfcu86xgECgoc8JcCKvfRaTR
CtW/hUFWQ//UciZ8XTZ+JDemTW2wjMEhkIyLqooy3SIPrSI0er3okjKw7Gk/jSEpfjNBeqF1Isst
WgWKMt2gTPZSRhaqKc56w/yBLiFPiOt1nlL/ZDWPD++6uzLdjxP+Yqq2Y0po7lPuL9PKAunGe5f9
3abOEoxSJyT75pyzCKZJuL+WrXni4FiqOLP+IyAzOyzdTDYxhkQ9g7Mxjh6mjy7SkpwpyW2QCyH/
CIKD9DVZnOBDXdVPrEkf6yB+uJa6BBxgZmYPctWj48C1NV/l8fBirbra/j4oPndntuew2etKuY7s
UwVBzIXvCmPZnPZwPbH4Mz57rB0sgnCXorjaoks76P9Cmw+dd9ll6SBbMXAmBK+IHo0CmWaI4Sh9
G8RfOHQ7m9IOFdyFVMWcgXaQHowN0U3dHV6wLo3prkmxx3Zlsp7ckd9PdRGM9HdlZOjAQF7cvloZ
VrstDG4jgbIUyhprGfVV0F5imzH13xgGfVlq8+RlnUHOVX62Xa7/TCBSibp6ZUD+PbbcsSGDIVjQ
keztiotbF0/+JB8W33stA/EQghw2LozfDNPfoH2otZ0TG/PJY5/GnBpziwxOqRrbV4yYyu0s8w+N
WbUHg6j5nRXgXir6+taZqjvDd0nKaAO5jdIKoeODZ9Nf+iSS5hG9Hu1KHNCaOvrKouLGFuhaUg0o
kpi94flMBdaaWkqEZGRhQ9VtqRjCd3s4ECjMPdUGy/oJjQk9WnXhcpuVxSZoGKKTVEFFzGmPMAug
JsRr+NjtasJF3XbMRzHjoi0C2heRMgq3hf+KtuiQN+zUVjm9OGU4r8rEgvc+vzgzMaUdxfHoc+Gp
7GnQEKynFyMM5TYbp5e8pe4pi/jISPVe1IxrvX66XWz7dL0H8B6jLbmoh2TU56DX1QqG3lrp/thM
1EdXqPNYQghoulRtgyi0Vr6DBuHaJZM5e5C+8WB6lFrCBKxeeA+tCWXF9SRscqJC3dpWorzXxZT2
ByjXulltsuV29N78LOzwO1LHyrbvRMs70XvqGTuLO99Xt0U+PNrAEMpajgjtSwx0+T/0r9b4hxdP
X+b6zRVk6o5w1TOeEazznkIgPbzSDvUYvDeQkVaNJe+shWJX+enZ0S36HFOSRR+V0puRPnlL7zmN
y/NqlwAVGT+3UvsyCLQ0Nf/SyEtw3nC8AXnW/S5Bw4jHMBMQD1EJlmLJWy3elBbp1okj752MHdPw
Hg24kFz5N71gjFXzqWCAh8Zh40tLrFKMjK9tm9HS6ATwPSk0KILp9caAyqp9vaLJLeIctvp3IxCA
ZzbtZe6qW70v20NMnEP1vSOF4drUTzUl+4h5le/X4Z2Lzm4QQ7IeItwv2jjYUmKE24FOmCeYfxGT
LF/GhMpgqKHf2kWjY61ZfGsGIhOvz3zgtIwDry8ads7HauzfCRogE0e/jB8xmvzWtcymWUr0XU2W
8SBq7yyL5JxZXxGEreMeHnxRVCwzxqNybOyZa7XBSJAeHghi6nl7YilfPP9DPiZfWwsba1CVTthk
hsBlh7W+XvQ1maJnuchPGrsQhsaUWRSbQTx4AWCmb3DvNXA59jbdJGzTKnuzeTta2AlE9jAhlOQm
Y1DLbMAZWhh4g+RTRFjBGtZyIof7IpvipQ3r3QKTKEx4/SWF+ipOqhuJIIjg1fyS4SMIO8U+Ziag
11R9UgKpplvQd2jAx4sTWCKgGmLmrJPeuGHUs7coEn39aF+/pJ0Gp1ZpWY+r1kxRG6sEAZ54kJJH
sG8ZMDGwgOcin3yowtsrsJB8KDwUbbh79+t25sGLU7q7ISz7dcMDbqFdRyJDWZ9cxhEShuOBs+eg
HmUBe0YjHk5YnqtufJgKezeBnQhP99Y8lbYkDtQggLcHnJNX+CzbkycKazKI7ueh4YOzqodcnAy5
mP6Ispu/AB5u227eFiP5hqNF4Vda5KlNFhop3gfsa7iFHZ097gNbZeAwXYpv3oLVdN4qjozpUowt
uxd8hHp2IEeNR/z6+vX+B2x16A11qx2R0iOd4miBMaK4J9FKMl63eaB1e89+T6jMRcQs3Pi1o/Gi
LRJBftPN40sxy71q0P5fpSjKIjIwmeSq0RW1Bwp77bRiDZUVkpWhgrc/DGWwCfT+yMBldcVIS4Nd
NwV0w59lNuhWsRZhqYup3qrQXU9NDDiVcEO8gkeyXWwWUpC7MlFUOM2B9tRYQ+LGWkMmSGEI7e7C
IVxBpH+FLxTus5sZJ/Bdh9vMxqJBNp36ORFUk9UwGauof7BJofVaVqgpe4M5068mUtRXhVd8uzp+
XXvPahHblJwAvC25RINfvhEkezdnM7tUNKLTHUqCRD3/7FslFcND7LgPriwvV5TGMPjQSPI2bSOo
/c0g2HuwQbyEra0CmrxudpSKWOe3PLYerXHo2aS6I901lP8Nc/ee28l1LCPUskkWfCdSgV9Z4q7U
JLhnaECsaUCjO1SbGAwWwE7UyIRbPtUZmZp6KVE19UJDotIqsaqPrhSXUSINDginqEERUie5ZM1T
idHEKltAlJb6U78Mj41B6x3VOU1U4bGgsr05MeoYmrzba89cOTzV170NvySWPl98b3tkXBqsXjQ0
ZXu8mJWTky5dP4IyrBhW4y7c4+gRY+HYU5DYMLfW7lie4e0AGuwSIxjvr+9yb9j0qM3yeK3mrh+U
0kttGs9lbabJA5ktQ33TnYFf6hrk1dnpc2y1L2i3vmDei4SuvbeU+Rl1DHgDQ4AoLnBSRQzjJGRj
TngAXZ9U4VJJYk5T41C01k89YaFtjibLCAreyha73kp9NiJqFYh+D0v4PPuxxQ2IBrwt6UMH5B7H
8b5nL2Up7exDWpXHjI92dOWNGTQ0BZ36Fjn+R8Otmh3t+d6LoVm4oRrXbVh+atrhGBM0X5CcSabg
Snkk6pYkJyXtV5T0ggjbx2iqbwyz+bzo5BhM7dJ9NPR3PZrUmyr3jRXL5bTxVHE726l9L3E3e1Wm
dkKB71968oC9lNcY+Ot58gXpMkYfwHf4wxiwyVSDfr02ulO/7BbpHesITh9BpS2+rEX2GNXubQn2
MKI+2plT+zDlMEyMYmp2uT0FO0F+3LaJRyQjbUFSokXZkI3ysUeGd0fAxiqZkmVnBkzmENdMhzib
P3Sjg3UFqsiZcpv26FzNjruJgjePtCKvRGCIe9T7UENms+I4OyxNoAP98o9lm7v7efTyOyua7T2G
gE8V6khrjePui2jHYVfZcsARTQzHXH/xFq/Fdw4DM1v6x+uXyOK78XNdka7OsyB+fsH17ThkivLf
DA2Ajsrxd5Nqnou2EPh48kUgpTjCvqHKwb6pjxt+fVE9FqmIidswtjnE+A0hJ+AHCXgx+Zu8MG08
gBCy2kV5aJMfZva7vii+9qZhw4E3P1cNA4UiS61tmcB2rDXr/folzaPPYYeFte203lEGya9frj/L
GiqPBPlxWqM+L2rE3F3lYsEzu8frd7/90UlGZx97HZ5r5KG77oi+NSRjw6gy8/j3l2bGPMwKm2w7
tREQTivT/kbHRNdRs/WMaTw4Rl7z9rdzW67IRx6d9C6PnddyToLdHI476Ui5NZP0rtTEoeuXUTOS
ul6/VwD+27//Ios4UJGDaFiGYx2vX4D77R/fkfLgIOfRf+PjB8f80HZ5W9P2KTQQ4deN+UJ6mvlS
t1m8yyugwSQij7eq/Dt8zd4c0bV37jBgfUjU7gEpeXzkLr0g/sRozmxeTdHd8dfyQVhjgltPkd2E
xTQCRGLQKAIySYKqc549y7Cf0wSzepElKVYpVbUZLK/fuVQELDoY9TP8DQYeKP1HgPb2aeYY1z/J
GbMNEH5sysMqIIqb04ln1bwsTtm8KAyjgcbBKa4/82nDhnAUT67xKHOzfl5wjGsRoxNe8dk16+Ix
3UhaQ0FmYzKB7i9u7rIRcZ3JlUH6dP3Wu4bUxPb2ygG70r/+ZoP98jNT9Lspdj8F85JoYdW4mW3/
s2H6w06GOaYxFTmIpbeSYSqPk/5y/U5OySvA2UK4KTu4jzMTfLTikjFo3+aMDY/XH12/mHn4849N
N0CNLaCEsugVNzZzBhtM8ugl75zgM8J772jXQ8OO7z6o55BQJaZNfAmU+sp25GrNV4QL2L6eu1fP
GHAPrxXZss7W1m+xr9/OQYXmfnSzu7bsYx6/aIvp8rADcb/zlMVPbBR5vE/mdpCovPEh9xzgcITs
HW7aMVYura5PiWEdrPjY6Ve8TzscNIYGl4nUtG7c9LlMs/E4IU7GwkSvNoVeaOoIw5wcEyfHbbUh
dx4lG0ILEGfTU5LsaT8kAd5EwYyX94ATE958kdPf8v8KCroJ/zT9q4TpebusDB7HDPJtXljLOl1k
DQpumBQR1de25dhq744mp+B2eAHok4lxLSTuTH9rBsQK9gEpt0AR2JdFqXv0FxM3aP3d9Uvkdj+/
Sz0iosowYOccb5TfqH1RtdMxES4HmZOf311/5sWEtUXLDegxBu6RBB5PUh3Vg6H/Ck+4YWsbHkRc
q38nfU8Ha7JFq+mpSdJPRUJ0kyOJAWzwQ7Xi4c3Ofe68XCVKmduchxngYY6xzwmO9ujItRii5q4J
PUA6EePGZn2tiozAl8b8EgXuPvNv8bw8JLV8D9vmtHjDx1xSMVrKOczUpXS+dnZUNiV8rJw3L5uZ
z6WaT28kjyb09G1vGOAe7rtpd+AEU/+tpSgfumLExgGG/cUhOT21PN7ZOfAI+LbF1vKhkVn5JhDk
QdW5jufz+0+ZV37pRfCFxgRxhN9j6R1/kW10Vi6qer9/qWKPZX1BZDfKHfmJpCK6e9Oe91rPyCsh
E2e/5NR6maK4HQP46DAvPgzJvAFkWTdTvEtZkLtMs23bcE2sykORsNp14j0tnM/dwi/pluQSSLa5
GWutNAFqtLzyY9xACfeS4AMB1V8cf/jiVBa413OaC6lTpOw12id7vZTdp9nI7xbnuLQ2wzibea8o
sTJdKppZNdh3ZZ1+YhW6z4mEvzFITyv8ttnb4/hkt025DuSoDksxrLBlcLfOFPXgw2xw0HgRi8DI
7Z7JU5+3VLPd3SJAwBlFXQiflz9QHpfwy6o2b/XHSHQjUGQfJr8rVwhqqKiL67wuCqHDZzVmmd2z
ZU64WdA+XRE9POYvGgqCbUxDZYKwBGW1HuwIGQte5pk3n7rQrHB5anBUBIYYIhpIB/4zzAqDvsXN
UA33fveUt/PWEfk5Dc1Xh2IR7JCeOSgHvDuIKYNjD+FAQ0hQCUZgIfyWznYbGKuD24bHP/NtXE0x
+w/OVWjSFUBrwr7Xdiz3N35RvywxUTnAV07tHdDcOgAuZrK1lg5TTEq4pvxCpRfRxsDKLUvwCQ01
hQzURhvXiCTztj1VNwBFakEhpjO4XsoYmNHFnsCZb2KbdpaSR8PC/YPMyNsbPZrLMaLfbjwYI+oi
HB6CMaMmNP0D4R0NNrLpuc4EDhTtZxHYZ+llxtogApWJ3W5huabkx8tyNO4ENJY/XxTrtxQHF/WS
idkWZuAYv8F//J2XF9uxQudUHLrSOo3QiTqUx9dTwvLl3vJvl/kQhx3+tWOw+fOx7X84NsErNge1
dPzU7/EsvTt5JVB/cWj0xLuM6L84kJWcPGAGw0ZyZKsXAVtESesU+DYOH/NRd2GMRV+iEKe1zkWi
Aq9FjcM9Cbw30gXy+fNZiv8ihYUmbl4evudEADgMDf+TllbhRZS7IuexIZiQQS0NYtD384plmGZS
aXitsvJ1o01i4hBeFZSxds4vmsxBNhEfrGI6QlrsjlgmyjX77OheLtCmQn5dnTOU8QVQIc/EzrUp
yuIsea/7lOL26UpBjE3dt2s4cGjdh/ZThlsDbgI0hVeeBm3ChUEwSb6InuyJRt7OCxy62HDjBfq7
Pkscn5C+TIziZFfcY52BFQC566U3vRA6/T2t5sfPoShedMMGznMWHdGEXT+tXfnR1iBjKtob3GM0
yYNctGnfOeoVu/7Dn681Gvz/fkctHLaxY/Z9U/wXYbWRaW0EQB+HVOQeRnfuFo4q3a/mm3R6JXN7
zYoqmxswGiQqlSoRjAr7wZrQ50izZjsAUQ58DLGNoulvKwwLD/2EnZDer9UMnrOUhV8ekxj8pAun
FzdiANxY9d3Shzivm8ulXIyJxW2oUfyo3RVsjhMQCweDmDI5x70BEc4Cr8YP7awHilUKSJbNrP0d
PYoJR2VFluaDsgFEncw+ND7oGzBD3QG3CbbQbTY8XT0ac6wfVmVdfPIXOmJm2mfs1CEKYTDbKFae
/2HvTJbbVrZt+0U4ASQSVZd1IYqqZbuDkCUbdQ0kiq+/A/SJu7dlPStu/zXMoGhbrIDEyrXmHLP2
nW9p61AVzn8fptxc5q2d9iON+3JDz0EzCD+J8/YVsv3crs8yQaVgrlNyz0M9fwEoTSKAqW/dsGXk
pWfrPFA6Hm1nHo1EwabP9UcKPfpVdHwkrblE1ATeAxcmiIJrmtfeXXrtpVZcSyfZh6X2oxAcPjmx
4DhRrK+GotzzARq3ccIGS0dX1kDJqxn3gjLrse4KG3ZmVW4Yl8RAEsp9+YK1ZsQtiaA0Sa0ni79k
QnCA5vld9mFNcbbBYAgkwdmXs0jAntNSanJSsBZ+CyBKX15qtSen8wd2rLsOy9J5tFMs8rhPItUN
T6ZvIdYgFCXpoUWnRfP4yeH6wRXFsIRN/oRtW94fiU9Bh8ZEak2yM+e3PF8NHB6jhvPetPaYO6Tl
hmRAocghW7KYh3fzwKyYlXRyllFVbfqJfvdPxTcxJVwkLBYtAhqEmCH2/xLRtqM95zwa0Q62zNcy
i28on/dz6zvtIZfV496fFWdFr55m6VXmpi++Xj2brvXJZ/PB4k5eCh02LBISSeR76XkXkfUK9TLa
EY5TorzhrOoWekz4N8oWAq098VqzVVOT9WrXzF8CJOfN3N+wZ/0YeoplM0KGynz3Qe+iBwFMak0n
zF9G5fCJEtcz/1h1pM6ag0LeI4dEvtfhUmBLxuCE9Q5JTPQVU3SUFcAqiTt2SU1hnWVbP6W2s7b4
2o65fgxJCj44uqzXgv9Ig/oK4O4MGXVhcU2RsxRzNyrKUpZeQA/0WbGYNQjzis57gkmG4EHvM0xF
eaFhMPSafZ8MjxkhnCsIsvlJZKAZ/ESuiKb1njz2QkK/E/W9lqTwDOaeeKBFXH3qaSfgktDpw6jb
01hLn0sLhEZa5eScdRFhhIVatigrH+1MbOzMu7bDcTrhmFtEMC33mtmvADrah7jmtDHB2s1pydMm
8rTnumzSVYR8lyNY/zKmiHU1czf3HC9S0ZyeGhF2DyEDXJ1rRCjCG2WzIE95fu+FaKMCk/SWzNT2
+Klv8i74aRV6t7XNnR+nAOmAM5GwC56wsmtSj6bqqvLK8g5iMZvThNUqG9thV0fRjxYwy6/q4/9b
oz6xRhlkt6Br/39bozZpUUdvrDv/ePP/+3/+a4py9f9grndtnXaL9W9PlOv8B1cQKyHxTtiR8Eb9
ryfKNP6j6zifXFvgdLYIL/tfT5SQ/7FYqub6imwzYXvW/8UTdTHq/LvKJ74H75c0LLwVOHmMdxr+
oB90XElFt7OSlNDtrI7OWoxgijrt3A7KgMYfhgCx2aDhWgahLKpiCVF5Rd9ellN4ZBd2rbUwt9yS
vArHqnPAOGLJpiAEYJM3+9ZQp8aqiJBhaL9lAvdZYfzOFmDRdHMFoSFCd0kZ+WMNr6pg4vwc2q3O
V4VjOdokXEEXmo+sl/mzWrKtXHQeMw2mEZ8U5e83BL+e3KO/S+gV6Z72uwtIbcbKwJ7ZbqGeb8BH
b6vUpAM7hsRKcfHq/OBMRiy6kQrqm4lW+l/H2gcOsw+fn6/Nw4DCMSbfJ2Sij0xKmnic/G5zY8oe
uUdP0HVDWBCAWwauyZ4YS7RrWbOGzR19Uu4b767pl/dv8u4lhzfXhPcpjoNqO+oRPnzLYiJNICg8
PRrJ5mgZSHMQpphmi9nWheqv0Eii4ZeY67dkXuT4ZBdmSYn394/k41c0X5Y4uYw/LEztEDL+ZdK9
Jf3FXhjxEK5zQ1afpLsY70pv3riFRUU4eB1t8WfOWRO4ZkOHGqbDhC50JKVkXQ92/FT6/RLNXnDQ
g9y/nppi6Qpl7Lpe62+cmhQzehfiqjRlSFvOto9xxLTo75/AfMz965y+vDQcllyjDcJD7PebVKtS
5BAbbUez5c3xAc2Ty/IqTW+B8uchktCibD8uPzkS/vzYLTEb1mZvpWSf+m7f54dJ3LuEdmzR2lk0
/iiQSzQB67+/tY8+dfyjRMth5ZzZ67/Xazox9bFB6gsO5cFdTS5vo4a9uEhNo/rkOProU/z3U80b
3X+VhoRkkT5g0ZJzUYGyIVWroIvBGiblghquAe0QAjgbPzH+me88o5cvz8UMS3sBn5v9fkGGa8YW
vueEJqC1W+AFyHce2Zht5ADcL0mWVt45jMfuVJb9QwtTej1WasfS4C1KzYHmlaIw7mNti5JEMHkj
vDXoEAfYrLtuR3EyDslVZQGrQHynkO5HP+vAhBfki5M/DmqZ18HPxrCn3Zjc1G4Bvwj2IloEEV25
tO3aW6PTvsnKinZ//2ovS9W7w9bEuaobNk0s8cdhS2KJTQeeEzcVbUKaSHRrtnSdwoB3pYXqttXR
J/VMuhzlPTSpJIBDQubKlUO7xVJrO79PGyRcuoaaqXOYkrpFvzJhZa+CCAGU4mARSumLpoZyklqg
tpxpV2KpryqwL5Mwrywh49PQvKJuQNHm4k/w0YIwXRFxdwWu7/nvb9l4b2mbv21T59o1L1YWf+az
6l8HWQyWNJmgqm2LyqGF1k3Hvop/DMVYwEF7nOIiQSXjEt5qMUa9NOE06yfznmsozJtyirWroHjL
QYNd6fpXEdlsgUvja+hPxjoyaX+Sz8WI1IKj0tqbwEydB6/zd57+Pdbc8DEbaAr0DtdJrUKHJljN
WgW2TPo6moU2Y8rd0JObDR8yzm4H5d56BPW23ZWRxAuZI5kmaPckWiYTuUX34xhPgYee2hGApKtD
36nboOwfXXVM0KAsi6yLVoW813Xr0bXS+zq2UDXaWon6EbakcqFuQBBI8nBZS410cqc0VwjbuY7K
6Cla1i5hl2470OYLHs0Y5JmjzjVyuzSi+UxE8SvSkHKplTnGh6BCaQpIAoKocG+c1Whn2k6V3QOm
ZrRDWnsO+uiYNEgGh/KxihgojZJ+UqHSg9RxAVwUCaNVC1S/2p1BLBfikdewtl4LerWWfLCLxlpk
lfVNGPaDnOQXJ0PFr3lAsiE14UgziVpyaTwh5Hq0kR6uYgtVMH5R+hwGsou8bs8I0D85qv5cuMhU
pmplKZYejaF3Jd3QBFZnQYlmEsWoJxu2rkJmbUTDgz+ghAtCsHUpO8e/H8sfPqvFVdfSLWe+EPx+
JHs1R4c3JVx2MWWZ/W1XpD+7Gv3TpD3WMnlOPPvL35/xg9pnTpB2Hbahnmf/kT5JjqfKtbSj9pKK
/NMkY22L72utbdb1iwVKGUjuETw4JiBruvn7k/9ZdOJJF3N5TifWNO13Jy6CAxVjyuHtOsWXshab
eBTkTUyJtilbcQAi4miI7J3sk4/5fceCFYMnJl6IOpf2Kh/1759zpvsa1A4+Z0mwh8cZtjazDJdG
MA77JI/IYsc3ail8H2k4XTcsngtgOy82HQyr+yym9oPyj1eDU54WimM4lES/v5ok0iYD1XWzvbhj
9HnZIDdn7WEWWmQu2ra0b0i6d1BwBRIzg0/0SMokMgv7hwLpytZK9dXfvxnx0VdDPWxYxO5BzJTv
KhHgn3KKlNNshSlcNIraurSJJ8O2icd3/KkaMkEvgjxjFiOCDHqGgXc3Or5+1aTG12QgyYdUpvYQ
Ela7gH6I7tKmD8f3umr14MGIxaklggoRl6G2zHz81s9O1Tw8kngHrQSt39/f0vs+7+VLx/o+7whN
j73au1okwDKh+aHZbB05eVum/0F3bTgMEnMFADs1Ema0cVSBLJCkMqVDspsaiR7Lmk98VCurRrdf
xETpYsMnWxIn1ZflHBOOeIqYwhXqBhLYrFxfJQHI8E7SRRIFrCPoC6tBzpMG78obnHZnFbxhjAeY
I5sVqr1dwGdURIh4//6WL+Ol36sBd94ZMwhz4NOxg/79yPKN2stGt2+2iritNgx3oZNC69CY9FXk
8LUVoVHkJ4Y9CrMuz4dFgZYMh6EVUvCrTmq0sSt6eP5gr9gAYnolXQas8YinMi6+ZAOo2XjezLah
vWnT75rbk0CfuoeUYRSaw7n+sc1VVtJ4vKjJLFESJaySgxv0wbr0mwkt4PgyNSgU0oRxa+pDraeb
e8904e3vn8al6vvbp/HuPAM93Uuy7hoynBie4F+vl2IyEMU4GYPahDYa60K5JIRlYRsqXnqiEUvH
sR5V3J7//lqsj1Z6CnAu0qxChvN+6XNHJRmHdM3Wyxy1JUNqPKIjfO58j+mDMV5FlnLQ7c/zAuj3
hMEZZ2IVk7PjlXtPpruJF37lF8wpLiZOBG5Hx6P9VU/4grJ50Bjn1RLK3HdL8EuiitA/o1N7orzR
ylY2w8NePvBrH2q3i1eTg08uVIiQDDfB5edGP9O8HbHminMLjAtFl/0lKy0Y2ECGMbb5wzYJU+p3
fR8KlijwI5BtGfuhOukyeNvPpvRfDKd4tLuYaztGT6etnrsWFUGFrCiqzKWsgzfXiNNPhq5/bm/o
E+kGEz7wOTotjd8PemCMzoycarauTF7wRQECnvTL/N78ZCP1wSJpU3xCjYQVw2Zq/pL/VXiSlm7n
dWE02zLI0WBWxOGUO5bOG7enBR8SwJ1nMlwCsHn4++HzQcnLexSuR2KIhJrxvntcYS8vHd9iec6t
dUcUH6oDokuStnkVZEACyfFXjuhaRhqEdliBjph9ZCfvU9cz+0DH57hv0uoIFsdHil26jtdFtPFt
I/xk2f3gQLd1iRXDNCku2Nj+/hm1QVQJ0lZI9wiDmZZ2LJr4BUPHzaCRFMoM8pIn/veP5/0gYF7q
6fgJzzWYBVj2+yuqp7RmACzbbA3VXesm4V6ahr+M5FrbwWLJcErYaEY1j9ZyG9yhfdljalaou3BP
mYW8Gcy6XYVhC3/ep9CcovEhMvpjq31WAr2b9P73lXLpdPhemAi8u85GXausULEm9W7RrvTSQcCc
gE/AbYV5MIw/Gzvwab9bAm2dLRJWMNptf+QJYyZCDdENhDzn6NfFSUqeVeQ4BRROgZTjFzUHMHvt
swP2zx25azN6lRyufCF/sHjixggKA6z9NpvaZygEWFLZHfqhQ3rlUJ/ZrixJcVHrZJgtAgFT7xi0
BfJL9uE+4n8XPSgIXYUKNTlME8zIvx8yH7SieIEzV0vnZHZRa/x+nPZjZ01hk3BGafKFVQWapGxJ
aSybE/vGH2FEdawkWlnBfs0Z70syvRg/lmunFhMdsvSnOfIR/v1VyY9WGCpkvil2t658fyC3gfKF
mZNiOHZBvNEz2HnQ7/ZpM8UrmKDOdUNk5DKOAn3DgDVYUTjuS0ETsYvd7GbMtjkCqnu0nD+6OOzv
O4OwI78BzJ4fPc2Ep+KG1xMrDVOQCqexb+WYHRwiFbgueLFxal04hJEXeqep5DKRK0q4SB/tdWh7
6rmpsIyzQyDkptvum5bkx8H6MnUpSmczdp5EFbxNuDATZYTbPg+HU2pwWTNhXl1hTm8qaoC/f2Af
fF6uB3mJxZj53x8TQOTnEdprm1zUwCI6NIrXnZzUus+RhiLQfIjC7pZwvZ+oyT6pmN+jhOYzmQGo
dACtGWh+3jexoxg/Y1U7xKsNqbOLdcDkEbbVLSatZOkWtrHv6/qgVNYfUvD8S+gJ1oEZ3f99T8Ve
ykJVNU8j/rgylHk5tSTvVNskGs8zI31RJbq+jvq8WDqh8ULqsnE9FvlVTADDJ4frR5tJnpxuLpsY
h16+/P0kEhNgzqLjydvZ9dsR1yvc4jsiZ2SbQSXWkYYcN5gm5NzBpgyr8JOz+INVBkmP7UnbsElK
896X+AFpfF5oVdu0m/CseXtiq2KUM4sozsSq1j99x2yFzD+XVCpsfeYpQdhjHf/9PbuJLLpgMnhO
lXnfC8EEvi9b+2agaUOuTH2f5ipdXXJ9NQu9adH5bwBywqMz+GS1DL53E2sv6LfDdZdhoeqjaBby
msENWWJXjVFJtFg4VVqoRTB2Te3R9bE2jTXiW71JrrRkcJ4aWkyN7pf3Ikyfm1ERgtTU8Us7eBtz
bNLbhswUpgiFxRVQZ9tLVMojuoge530W7JDAms+JlN+VHULuF0POmd65p8CYf5E0/BcMCltCOgxA
fXd0c7QH6VNGOj1pXmDOCSjv/JMfpaD9C6ndWLqqbyfho9jsUV4PbfXY/jQLwm6Y7NrPrvnUTUb8
Q9HXJ2FlUTNrd9hB3Ba9pZ362ldQT3P23G7oe3exQ6oA/uDjjOefQC4/NbkB62A0vS9+E4PBdQpa
RCi+zrmXPlHJdPs6DqbrQYD0KTvj0GI+ZROUnEpjiK/cCbcwV8j8aRjjB70OulXWw3L1jHb8Oksn
5gnwiyyslLVDJKt2TtFIAJAsx7Er7uPIeSXJZHrVE+M2d9OvbRZpWBZkdBqdLjp1Q/tWjk2Ppr4n
phXWFskPYI/Z76UK2X7ODqxNp3oVJTVpCUY2YFBCROmkZoPYsqSq79LnVou7LQg5pJbzjRNOLjBr
ma1MHQcLV/boui2K9oCw83B5yHBL69C6AvVv1AOX46bQpfp17/KYD+u1ITRvO+eqxYlpXdF6tK8u
9/656bNArcuenpxrYWgZga8Bmi2ik9+PgB/kQK8zGKt14CfFMRx0DaWC1hJm6NTfBrtg9zL57SEK
+u5wuTdlWbpOU6EvEhVMZw3e4Rm1pij86nx5hMnfeI5S5GHulOyK2ibq1Ldu/rlBVbCMqFWuiYKD
w98kwzan/b5rxnygxi3l45CYBKQ72bZvu2nR9r7E4MeW6uCp6mnkG9iEjhOsU/je99ItNsaYG89a
WBBHh1zX1CiT9bLU7trS0O6GorpVKQjqIs61G6Omd+xF7Ra1tInBz/IfgjCpDmHTBMvLjxkl/mmc
zTWEVyHFIgt9gMKEqHZR92OqgdOLupsmWTk6BI0m9G+rFFF0A1Znr8oKwTOAl02s2/GtLFR8S4MJ
mM8IDBdlPe13W4VHUmDV0Z/KeNmajveUjkSwYJxw1tCT/Cc7hu+QyzajtgK4bg/T0yih6MSBmk45
OMsnkWQHcGfebabX9VP2LZ0flE2Y7glB42QonS0pw9Vj4Hvjvd3m8IaM6rEaYYuQipzTIzfjNQZp
RnRsic82vqDz5R6lK75md+G4cG2MvqVGikeT47WaHFhdyTczda2DA/DgkIXYbyaiekmHKK4V1B3A
bG29tQyYCbwX+AdMG0TiOosQ9/Imzk3jHuIMqfLqpivmVM+Jt+0p33tUYW6v9MF1tiahoTSlICcN
Rl+etFEgIS7x54ijUfckOtOpv21J6voWDPKL6vqjgVIEI7kwr4uG46QAL4D6JmtPzexEtMvwjTj3
cSFkAKm90KtNEVjZWjWgiBG8ZfdT1t2O7mB/zWI3XzeqHPbaoDVfrOHJsuAhmxHq6VKjcZzH5JNk
lfu1Cw+VgLnC/Hcgk3pqdw3Qji8WLqtmftw2qXLTEvyIGlhWTRfVGIa4cSlqMe7Q6GMwn+KnfIy+
sZCk33Iw42mZ3MeiqG9cI7GfwhjEUJQ9DV3f3ZpudAphlsrKeHBrrzjDs38M4EU9Ej6RXMet9nr5
KZVRdMqbNEcGO2ew5hrfBr3XWy4yCyew/XtvvhlbCccnnOQxZQS6KmNR70yigFYTzaVdKYzx0fNt
uYqi0mTeVoyPqbSSNTy870M/ZMuqiJv7jvTJkyejOwSezT3Rx829gYUYPokLZCdIAM4pi7Zz7vWH
PhfMqOYf466N76O8XNm9/s3LavAz7uDsetv7Mph5wn7N5lwUCceIdDAlJNH35gdfdL9TGnbFrnfl
jW877MfJJIYejQ16Vk4Oibt10cGZi55QRBY8+wo2DMaoNgpXQxSQaOVW4/lyT4UUMsXsvZvIbB/J
S76poRneDFkZnu30yauCAK47cBVlBuKoK9OAuE3HxqkcmAqaLQ62wbXXqyDWeWPmHM2Z4FWG187o
FMfASMojJCB93TSxt+1HQEWJlW8Y0Ta3BDUlK3OQzrESbnnMbMlR6hBRdbnYAd9NVmHcs9H39en6
cmMxNzAS/DN6UwdXkuxEjHViL33/ZYraox222TqufhSaerV9fK8pfTbewNFTzR5PV71hR+2tCmdY
R5IECEPHTmPlRgz4IDvMLKmabcTCktFaU9hkzPItSpK7JPGxdZEmF0zRD22st3U5AKTq5TpvJK+C
uk8Nzbpw3N0kJoavRIg2YfPcEkbhi/otVldkXYP2JoGplV9VZN/pGtAC2l+3lPOrfECS4iSCa76y
glVFDall8srt2mcxtjcgZZjOlueULGKuukyWfImSxFmQe/fsCn8n0fuR4bKdaVKDOEDsYlnTfkIQ
Ry7rvk3tADTfJCc2wNDUgUpa1nDEBx1/N6NQOPFBodYOqKUlWW0HNkPxwSgwD4z2TWWTSGqk5T6p
p705prcqB1DAlgnk/R7Nc04yOZbzfNo2kbYeldjOmfBWysjRGX+w47wlprpfjU4tl1kJ/4wtnsnH
Rslq8bbKnFpZT46qVf2VXT4mSaXAg1l3sdQn/PxI0Q3lUxVY9Gv9jJjnyH11DVzEUUR+A3aO29zz
7+wRvJY2jDhHYiqTWY9Lk9FZEjjB6eme07hz15gLWozb2b4lOzgzbcVsUjtHw/ASTfbGKiZjpdcj
b8g0vuWlfk2rBC2eu811scKdFKy8ZnoL8Yww/BP7VnF8cU1Sy0qbsL7UtbsZteokEj1eoQgpllVp
3ujw7qBapPFSGfEyFV9E516PDcIfZXGoEtVTrkUSN+sqrK57R8s3+mDUG0ZVCsoCueFBIa4tjX0E
QWjRplEC1JvNkgDYV2sVHh/X/Knlpo65FIVnMnmkw063euOxQ0ZmC7vEXkuhAcTJ22CX+MTy0vgn
MyusAriAWkcIN0MLe4IZqjoydNGIEom5Rfx+JYzosZ2mFnCddaAT+HP2VwZ5tmi67Icbxz/NmUhJ
1Gi16KgsFo6qN0nGdyxV82Qr81tllAgMiGu27uQ50hhGB55irYOxAHKtXkQC3wpkJAQMFsiouD16
CPqTpgQO16Un5QebSdgvqDgwHFZWsqltK1hUneKya9grI+5d3PTtlTnHVsb68AUPpLZ1+v5cl4pg
OSafmFv7Y1dwXSqVs89EVMM/ghwT6NO+qbrXnAtgXI7RbTvWZxWj9kff6UAcK1H59+NwvNxrIn22
hHd7DPgn2jn4e6egPJYDsUiRwzaXPqNllOUxdfF5u2N49PIKzJc+J0BGXr5CopmRKQl3Ngvqo9sF
NSqDJlBLIv9gi8wPdsDljmUbXMHBdMlY7KqjodV0FEu9Wumz01GwvykXWV+KLda6kzM/YSXH8ujg
9jqSkmJxlrrwTGsa44V0l5fXHmZDviGa7pXRQHSMCVY92uzd0dejOVU1MVx8zgQL60lztKpYIu+b
ZR/1MK1V5F4XSbITAckzUHW+K/KFSatNYACprjh284eQxAwXvFyCZITweAwtZ9wVo7UNGbYT/NHv
M4x+DIHmfzCbeN3aJvnBJs3O9bodDh4MYaTLLk1HNMfLDXPBjdMIb1dr1nposmhft5iu91UG0hOM
kb+sajc/RhZqWs3vN8380+UhtuBXERLx9VRnx4uDGMZVfnSH6ZtLgiQ4XYRlNKLKdWfbFWbhqS0A
F/EpVw1yaaOc8iMvL99PPud8m5n72OXCH+rpsQ3qFN8H94w+3E5W2O6SvPsCKQhoyBxPdLkpJmyp
MjcgNgUZy4nlLC6Px6nHUnm521vxmjads6vyMTiOSRIeL/cI695pEVRen1SURhr9LirV1qkrUuhU
XT2HZTNsfv2ohYSZckh1S4k5ASUFuzzCti5RnZebUbOi41A8p0WQ/XrYbaULiYcAvB5MT75ppdmw
1yCxNes67VDj0DbYmK4ZZsyESGBiSaCuzdkZGzrNCbIjJmOXGZreM/HkuoaNsFulrantDL5x4l9I
bDTYwa1FT2rHBNICVL57SulYndIB80bswWOuyPnmJEddXTROvQnCH5Nr+EeafHOcSl0v63wf407Z
WL7F5tp0D6PmTcs+cTFOMHvQKvaqaaK/9p3WL42WhXXUvbcRPB3u82Gd+BFHU5tjajBCoMpz4pmb
0fVmP8LdKZJFc+Qkzg/25VEv0FzoMojiD5dHu/lfWZURr02fVoU2GutJ18Pd5XFgHQYnxfy/9Zko
gOBk/ueXm8uvv9zTe1MuYw823eXHX8/z6/byXwvNyJcYz+rlrwcv/6q8vNzL3V8/1469mpMo//Xa
hsuLv/z1r1cCS+HZEpPz6yX98yZCP7TXwyCfC6FIY7s8a6JZu8YauEwH+IUvAILLvXR29P7z4+Xe
5bF3/w4pR7rpuvzx8vjlpg9qMWtn+QWXn52gsTbVEJ4vD00RUJY6K743LUGctusT/OM5EgAoP/5z
M8VspHE/8W1f7rKmdwfpDdbKTc1DYVCLY8zFtYR1b1UX1ZXSNXlCQ2mvyglze9LGM+HU8Ffl4Liw
6JgFDvGIEVq2P4fYAP8aGGT9ZfYrF6ISDvwYbpM63JNCMq1wlpg32DNBQvj5cLJdduIlQ+4sozlT
NyS7y7JNFz0CK5H0P1J90LdTmDE+dSf69wSbMO2N9O8uW5dzSKuDffZ95nylYgtXNQv5osomh1Qg
k8xMydqD5e1HM7TXtSVuEawg+xwiSLSh/1zQsQeGNgHyn5xvnnNjGfqmGKrvEPzSgz9W3RpbM7t/
v31M8dlqXQ3kE8gsiT7RPqwne4tH8z5vERflU7Vja3UzjSaeAzViHPIhY9M8MY32KiUZdOliS1x6
qP1M28fyJYeF2TMEjgoP3DYZNcohCS1Lq+/Rfa9w40pfLErsqLkX3JjFcCPi4mcrrXWWwfvj+vlD
KcPfhi0bD9cE0trIQzxV7CpipggDCgs2djSL6LHQEaupkFo2pZpa42ZyrzKz/Dp0507P7/yk6rd1
4LormpEeCLjiu8rjEG5F9QbA40FrqxGyJ+zEKB+OuPpesnijwVvlm51liZ1ciTqswbh2W4yA3jGo
0SbMsFsj7wm0Ej/s3Dd2oXoMkW/dBQblTBn5Vxr6lKMx7kdVoEaCCuJ5OMASL8aq3MGn1assB2dH
rrE5XMflWyGDYd2wBd4YVkAOtVWkyymC66V05WzhOhISBNInHSHbGfiYRFMntLWM5FrT6mDX+NMP
NI7JtSPnAMjaPWaKwKbRUv2tifCMRNrni9XOgYDBrKOj2pFVcUrhCllK6nucMTtaT08aL+Fo0fog
wUcxBvTB2k0ylZuCWPddI8oXdrdqxQyn2AaOUGfsknpHyZfDX9+WHQCIfHDqlWK8iSC9YqKYQVQq
CvbutMCydU13gL+IHtjQjNuIMdEiZi4L9fwWHZNHZUJtMKPy7dp+VDCqiB4jozpF4qKv4i7T9heE
zSVyPLPzEngpluU8K6mDyUg1AQxAgOxTVFHhVye2ucJPUFrNGA5hS3+ocVFmycyF82YFqNN798tg
lMTJEnja1efK38Z+HZMxL667gA5DM2jRDijFtW6g/lCWwdIfhsMyHlW2sa3G26J99VZhIr/1qa6W
Dea8ZYhpH9App05E+WtEz+aAuDTKOwuGJBunEIgHOoWcIPoq3Wha2tD9iMqVQ4QZbax83JLmfGMJ
fEQhv8Sjz7XvOtLK9abnqCGyesyL2a4qrlMQBMtEl5T2+N/gF7Ewp/rLrAErtZpihE+HfR0d/XT6
mTNK1oroq1aUP7t+kIfOIB2MSt7eZjZyrWwqN4HlZZxG/H9vaMVaM8LXMPI3eNkr8FdYfMLIc05h
H4bon0FqVdClFqQHI4zGYYXOyV2VCLa5dEp/I+th3NVFMW3jNkpWvujfoqgYb1kBEcKorlvU1dAd
oiSuNuPMQq2njIRvdnMGim8YPOE5sOcId0UBZuriSWqZv8nwtewLo7MogTRvNyr/WHUxHikvBtIx
mG++dSrKa3AJOvtuy5w7wfHNVBjeCXvqMpssarM649Sez6LerPp9NRhnJ6jZxHkqY0bpbG1zRJZJ
oXyq5hvyBUNJay5vQeaQFLGFs3fVeGVy+nUjWBtb0/vpVyEFFkOINbnnjP7IBOSXOVV4BUZ5vLKi
eOkwDnQYAdIcJGPPAl17bBDOH9lQDivhMr/IAjgfKOjIYABKy2fcNGJr1cHeA+61FPDeVqWWk9kW
9GsSYHf2mGsbACz7FsQdRvkXacDjKM0yYkweitVTo3J7Q9IYY+HBh2LhhgDh6wCZK6u1NsY0hrx+
J8k4GPMp3Du+4ncBr/S9Zs11Rax5dO2WJKCXnQjwVnvRUnfa9BiZcGTzEIY5aNnXPlOvAgBgRFwg
kRAR+9ghN6gTR8yo5n60ze2YjDa9UEi7tVZeoXLeKirYGwOQasy2ZdEh3VzAw0BdU09fIhHITRzl
zwAfTqHPUCPos3jLLEfjcMPoAU1yF9D12qC8qseHxmeVJQTPWjNu/kqz0VpS3KLdIR5ZGybBNMer
jzkQ3Vps81awRnWcmR6/08SJfK74+MbwTJnab8oOOiNuqHiZJQbo5/iRljfmI2/T5ebZm1wPZa2T
0lKPSDsv++t+RqrpiCzWfTbvsYBpHbxUWzpaN9yEzRH/7pJQUPcMUWIXpFp9W5vla5R4HHRSJach
ab4kVRxtR5ovm6JTG4uu2Zo6OVhFBcK4eizdTZUYp1CyCymIDunJATk6DNPXKYv2KgjktOlrRQTa
INYjnfqlhfr53GC3bkx1Z0wB+rm4CrnEUj0oTKjr8SuWjuxOMUBaxUkul06e58uCltcGeP1Cue3m
akAjvldB8tYbQbmcs4MWnBMMeMiJTlMPKFVfs8bS69oZ9eSvW6cPYOTUe/oy496amTNN7RDXWPp7
Mv2AObjDd0yT5rFqY+9q8LwAiBbNmXoSDNsGeFMOur9rWgH6VZJWS6Pz45sKqvTRH8WZFKj/Ye88
uhxltiz6X96cXngzeIMW8i6lzKxKM2GVxUMAgf31vaG+7qxX3a/NvCcs5FCmJIKIe8/ZZ4D02pbJ
7a7GwwRHxtL3oZV0EaOtOsEuHPQ9zq36ZgSPXW3kTyIL11kS6jc0CsUT2vh064IpX2vtW90G4tmC
sXkZoviN0616lm7LtN6KClylP/UuyV9xylYnVSiDr843Ucblayho6RGK7XDA8w0P28GmPfTaTyXO
Tq6Qm9ob1l1lOa/5SLQdIkCqJBA1DOyUD4Sb1tgbYGsolJKsIEn2ul71aweU1oPBx7yyEjM/ZAVT
yJED7cjcgKYfvVtDd8gSt7uDng+v9EyvEob2c5yBqLI7DTla9pOA2c432jrcmjmJpvKBcL7iXPVf
KUg0lzTBpiUzpJVR4R2TvDWBghiEo8aw27Sm5exSsW8obXdKaGYRfRjuckQ99LaYdoKqzRgje5ok
LF6KMIj3hrAZ2pmmWPxwj6r+LXbbjTUSNKJmobYx44AFbiDfdaO82npeXi2NcmGQy+FgNdOhT4rt
EGNWSsdpq4jIvnUJmdgjuDSatvtO9o+WacnrmNSkp+latxXlCEsz5+oaWM4B7V60M1TVO2cVc9i+
eK31aGCGFNPb07x9LvSvjlSNg5cYl8GgjGAMBkzMtt6pY9sdAZEBp24iFvGuec6H8AfWOgqijgO8
JQGHmBWAa9TSPsgoLrYhMTJI/O3Wd0KYqEEwZtQTBhNiCdFcASGwdZ88dIy6sDqtexxb4LyD3Fnl
IjG3ekFFRKEFhtBk3Nixafhq37T7qc6CA1KewwQndJ25GbIqRoq+trcGpao1plxxqFMypexg/BxV
mnUycCyAXEfKHA25ty3cmpSSJhZPWgbrx6akXKJu2Qk7hwQXeGCB0Ds+eJTHV3oFZBSE3qCpzYER
aUD6YXcUPrro0TWjlYq5rLG8H5oZdIfOoDLcGNZKkjq1C/uElARW2RBuieINXS6jam4qGx0QgJYq
4zZvK5UcdNKCJ5azyF2hQg1W/K5TYj3AOnkP+6C71NZGi5LoFg6YRbLWZZ5kqzmTC4eKimB1x4q2
3quItYHsFud+PCKcZuGXgEB2IqveGXG8Q4SJ4tweDkEKBKECnQ4owUvXfXpLksq51nD9EZ8Mn9TG
D+BFv2gDXRmnvidjFWwVY/hGQld/LgCezsW1s5sE0yZFjrPjiwn2tfkSlGQcK3GgvNv998Ap7Bct
+SZGQMeeNYxn0+3cQ11M9OHCgIt6Gl0i/PS+Zhaf8mJoLoFMtceufxapjgECWcIFqGV6JWph8Cnl
71IEJ/eczBXIILF96TIQtKzlQhfVtJuHDTPbRt4DZjDkR9XOVYlHKtgW4lUbSFzsKvx+BeWFzoLN
5OQTbqJ5AyVRbmtnclZMG72rp95pe52JQ96HdZnu62l6FpFMzrQoxscaKIQykQzRtQntJ8t8rZrJ
vS8bynb7JNV/iNKgeadmDiJUJ/aZu2MGCsfnKUiGC9eD7tHs1CPu8veeMjFV644OTYQqzVG85jIB
dmVdoNRr1EB8rEZxL42U6FGn7SkNt/TYJ7DbZYb22RW9O8eyCqpyQX3Tp3VrbRdKqFkY48ax1WLb
RuTiGlGzkak7wXDo6g3ee4LgVGqeqtLRzrFoN1dWtNPGoL+n6EZ6mpRVMrhnvKPD0QsRb8ei/xFX
fUXPaDI32OqHo8WCtYzjZt1FFbbaHHhGG+khxG/Kihp0slA8FYRdVKilMC2dxwz/h1FE29oi4kIH
abqegsjzSUUMz8QF3MC9x/uIBgMV0NG3DfFK851RxCzi7ZAkObENcnwwyhHcMETLrZ4F7aZok9qP
RppBmvUVLapysCIBTl+Lj+gN6tOyUere88UAPlUAxr3nYwn6RdOeO874Y9IBMkhbtTuOsftWBOEP
BfPmjcxmpJKFOCCmKgG6wkOSQSE2U5rn67E32nVZ63SOKwhkuQwHvya9i6TjttpbAgpKYFO5G8eB
2ivW/4AlZgS8jQC8Zof9X2yq2H2dmumStSWyd6OvTwP8UZoixSvGWMlPwos3kaJ9HcEZkUme9UfJ
mhgQjlutEzu/61NbX/MuHh6CoDyNIzHKY25Y24JRaFf0BCx0Nkgz4tJfxgZkjyGzZkOCeuQHbsJU
KOkdklbq7MEi10r/WTmd8eKVPbo+O3srZ0LNYA7JG3V14Qf8xHoyz1hYQywpMfz1EQhnaRj1Nsr7
51xL6gvZ0ZOVx7vWlvbKZRw9YIGhOrBLZRfv8dg/FxEZGQGhin7vwMG0pGtv41S2hyStkK54anUl
9SF3fritjnizAniiW+OzaefmoZVwF1Ug6oGOCDkvCr5RCcutdNEJtAjekNpIiHCKHdKunb4v5NaS
5jirRxA0Ojm/uxJsLf0JhO+YQcD6iu1CbpgqB8k6q6JUpohyEOFR15p0vv0AsG3dFus01r5UwabR
dGb6Cm0/Cbg1E/qwCrxyL0yyCYjOBnKDzhQ0z7TvCiHWg0D0TvwHCFK6n2Jnm6X5s1cP+EdWKZV+
K4iNm6Jp3TGolH2pZps0o3ClEzWS20F7geX7NuTDt1CnFpK3c07DNMJSnkztUCrjw9Q53kUoQNO0
EsIzaqqchiZN1AoWdWHo8Ybr/XzqFn46AGwzhtek1JmmOMdK5oz3ZrWu7ariUu+EK9NLCNZkOkUk
2Kbsi2EvjRlUAzHkoFCSYS6Bvk70ZDfSzc3LBPxZEr1WrUKllho/i1T0PKTFocRyr1k9jUeYrLs0
GJ1TaG01rUE7rjTF2ikofoF8kXvFi/WVLAsDCC48645r1LG05Hfq4fB9jKpZYZTuNz1Ntiwtv9Am
s3djaFDWUrDWMAvahMAdV7FNpIwFPHQw2uCxorg0DvRrW9ImTsqcPTcU8rFKIygDgEhhZyvmkyy+
kJqaEVpOv0/mo7auImHt23ldr1BY62Rs7EfsvT5gkmJjUQrHcwvbQ6mYOebOS6R4LuVFUewqNRrA
OANyyoPB2TIanviyBnwNNWsTtTIeukI7Yr8j6MmEH844y88QG9kKI5TpR1FjnE1UOYe8z2+eI8sz
FHUqP01dXx2HOactBxIKmbwPUGIBylIHiamtxUkFe7ORz8ygZsCQgVgmag5g0ZK1iZef5me4CWVN
moaaI6cYVm5VAljKq/oKnvNZo1M2V6Sco6Zn+dpsAcTrLh9cL0aW/7YSUPLUnqt0ApmLYd4c7RTT
Tf+l7XXNTxLg7M2Mlo42ZuBFG71i+haW2tcokxldjuJ7w6J9N4giIMbvR5E20RmJHUF7VvK9t+ZS
lx5m+wTLveWCt9ZxEW5NN/iq68VDkCx1WwrZo06frIkw/7b8quG62getiCyY6fRfQE01figFMd5W
wkQWa6FPKLrJOJv/oM/LIitn+hJMM7Cqo1jkKgmFBTFcDPlODYOImjh9cfrDKElySTWp+ZqV8O24
FV3RKK82GPiP3mR8qZ1E3cZqlB7B55PZVGobHSrToSKjhwU6QwnzyHsR/NScuryrpjWihnBJfhdJ
srNDzkzHG1bUHD0W1AhUPWwjoTFfWHPvkGb9m8zq+BTK8S4Kxw/rSpwznAV+AhN4nZGeQyUBGVZv
gaEpmQ/EGcWgMTW/BUTCrgmF5FvuSbNxCMGxLXLV0s4zjparfM0wEqt4WreUHLkedKN7Ggz+PXNw
iXIqKgmUyKzXIS3HBw8ovuEg6aJCG67NKjB2Ds2WNIJ4PKcn9aNWHlzFznYJZb9tZ76pQOZhAEvI
k3EfHxzzWlJkMRRGHEUBHApXq9c9fgF6w4mc1S+GA2oIY1+5ExNJmCXtp8G0aegD60FFIhj3CaQ6
LZust74LamvU/uJqS/EiPtAvugWuMM9RbXxlTql+y2rzbgVqdI3Gyt1qUXxxuj7h+toBTU7dbgvQ
k/O5NfmCmyBjrWnvqbfEL4lXXqeesCJC7S6JmNtjMnyWyFmZMGXJUS/yQ5U22TFUw/pQDNbdKMg2
1ysGrSmtaO/5XDKikNQhdB7fJNO1tnZfgqxmct4b6W5IzdTPPQUiPpjRxCn2edt8ITcmJSDFkTva
ZSg8OqO65m39zKRqPBAkhpSgyD4XzJHGSBqHzqsBZw5yEzgpyzQRNYxIPQz8lILp6GKwrwKo91KP
jkTX0LkbAtaGFVDhuElZCky4MLSQoBeABmckc9tZyL4phtC9N8TD+sog1O04eu8OwjVftYnVMge8
B1i35pwoua8IWyQwMLRWHmsxmVB+S8EiUGggTaoGzK2SMXPxJo3roCN2OVFZqzFVoPmy0L3MyYlN
6bHUwV/Odxw8XrMgs7eJ1+obs+Isb4ROhSYqgkuuDnt1ML1jxlz60GW4zG3RoHfSs2vUZcp+CAlC
sliXK8njWDoFepsxunpYBqME/4Qeatkup09JC2poDpMwWSorl6RsgHmqZrI2tEkcZCH7rYvFa+2q
cKdgCFPStF8zzpVbrpGxojfRoUBB9ZAL5ZqPNSxRO22uXhiCPhBRduk5L0kb0Y5WXiI2GQJACGjh
ovQaSbP1m8yCeA1jyx87qe/qImO0KtQE/iwDv9uxmnQUcg9KqesHrh3XJdBQrcStDJMHQ6foO5nd
OlOS7sSX6fATkgzkQqh7kbYXqvKVX1e1/RTYNCcg+T2VBXOUoEd81KV0hrpY+1okorjFTrPpysp8
cym0+FiB+JPwd2yKKjc+q91edj+kkOZzZajy5ibyuWjQT7EeJjTOCDPAldGP0ra7HyVpo7Y1EvNV
o4e1FJbC8TSeO8U2Do0+pBdQnLvJG8Qbl8ECDaKewO0to2NrgGn12tG5RimakiAsc3/oCADTquyg
0EoPYv2Z+K7HKJ/4EamszsfSED4G6RHJYm5cZc31I0ik9dCJCeo9IIKSUt5DNW+g2JM03tTDzRzg
1aq9an6aUI2T0vcZn5w3r3HBavTZbRTGsG8G8TMXaeW7iVPZLPoRFJnjcOs9LbzWqprTbngsAla+
lG6ck0Wdc+1iZqB8T8yfrhbRRglbh9i8xjpUTR1jAsDbNgnm/TVa2oRJLTq4EoaCZFGn9wCCRZi+
a5b2gDtZ2WHbjLZ6jciN4f7d0SaLGXkpD3FJNI6M63QzwWrGQRU1exOv01OaTz8Fv+/Y7Ypn02uN
fcU6epVyLpMaoz70A8NP4qRoVqce/yMJbJe8noUtpgs4PpiCU14LuixTfMbQmF517RzWNLdLaeQI
SLy7zEhg6O2yPqYdvzocQ83JtQP10plFc9Wb7EBwzpNhKZSfceYc3LpmQkNOje4w49K80Pg0jN4j
xX557AjDMLEIgEELgyc0wp/N3iXqJ61SEmGC7K43nPCl4cVrx4ipkFHNu3hJSfFPn3nIkZ6f6dGy
xhLdPvfIV2kTqd/LYTEFW+uqzezzYIfNtVXVi8aYsW7aUif5lquIklG6tcMY5R3app4GFuEkJXXB
Vj6GSqnevejYELjSyexbSnnKh6/Z3JruVsosO2eYC1h4ptorwsQZ315LvGBT/8J6sesvgTDdNyOR
Jd0fLooa5R9mhw7dpTAkqSUko2BIkC7awjzmQK5ZEagnveaa4MXGRsUO7vRjeZLoyflWGJzSrItu
/WA8ly5zPVOLqJDMG5cGFciN9p5w/b5hg7gTqrGyYYQczaRBRZRo8akbPceXFX6jxiLQIwh7frVs
Qsl6W5n6fp+17a7rUu1QeVbyGCCMs9Vq4zAuws7sppNNAWM/2mFPSSY/9gq2QOEZ4ed6BhmHeROc
+dYLHIwVBWgzLd6zgIkIsI74nhetvmvojn6mt41M7z5HFpnpg54juMvlUbiO+Jy38+oZukDd7Unq
kBczVD8FNDR/lkbFJdCxbnZLpa9rVI4auMaVrtA97ZkMgaUdNyOUqHXZ5tdyIjGRb7xFKSvUi0qt
fxWm7ZNEoMznWsQvUUV5p3Lxi/VjvTWBfLOi1XyLSWiXd+IiYAyuc1SZ9KE8BuHECm51bn9xQ7vc
RXb3pCvhQx0huG3TYtgFNvz8NOBtajO7W6PrnujTl3SC+4Q6SRbsiYRr8euN3R2c9nOP7+DVril8
pml813Ab0iiBD8o5icsjOOD+29qNbn8nUzy1g01aUptaNglA8KsZmuoFGtM6XCv0g14zs6pPBBBx
fU0L9VXWXYtILXJPRo+8r20iZ5eRbnURcYJ227LaTxE/boq96WfEVMmO8iFLqikEM9qEGonBnvg6
0iIaY009RwnoA+F61lE3QLLK0kbf2dCqN3LjG3mr6aeGEg6zAavyHcet0VT0w+NINOhJkcGPgXLQ
Yxwk01YUCBW8pV5VoDEt5sCZpXxl100Okv+n4yjDsDYMlJ1AZTQfwl27q+TsOogT45M19ZEf651x
bILO+FQBrv510xZc76DFjduaoIW9WiILz4ohP4z9iFkgD99H8iQ+ZeLRE175udOD8LE3ejQXSXL3
+kh5AHywI37lmarOeG4ML0Ke5zn3tAiiz9rSi2gHceyCwifGyX6OsuksPcuhnJKOz2lJpQ2T2anO
EGGwzDFOvYMlCmR09ToFtLAwF4gj3kyYwTU1Bw81G2CB1tumLUtoCxF2McvLJ6sedk1OJGzcZ8XV
GvFBEnfTrkak5psOsOCW7i6KSqsprzoh55Qa3F2lqygY9J78LbPmlGCysRpyGvzBqDDMMNP1VTlM
29ZjLcvceiRazukJuug75neKtvc0Uz6QicvZnIb655Heg2zd9pE/7OdY1956Qh6yIYa63xfI0Fa1
TIMzsm+5oatJgzWo7YcURbGb+pJws1MXMuHNm/YnXycFwrAh5y9ujW1BdAyXYs24sdI1bywrWyw/
1ilXrGEjhzLdmC+jlafPVajUz8zfwpVKDOLOIgfK7wvW2P0kp6s1UCiTo/PSGmr7CYktS1wnH++0
drTrFEAqT53kgoXDogM5vte21C7LRuk0mj14IKlfcB9tsn1deQSFxtOJ7yo7otbTHgPrGLdteicu
0DgF+cCYprGssR3jedKepKfoL9q3rGmvZHOGnyNFDx8girwMxJ6sM8sp8bdF/UNbN/1D7k5nHLCB
dwR5QwTTRN1gW4xMUSeMr7SJC3XbVHWzEA1OakrEZWI0klidWL+1ZvYl8dBeDokwXtBJRYjsnmTH
iiSxtXBbGl19iZriwTE75YEFAyKgqKPGMyX1SQuVYyP45oGmvNiT1u7NzgGh6HRvrCy0A8YxEK52
Fu6HQcu33oBnps6mYuOhA6VwAux7YKkaORs9JLi+xDuH26z+HFEVh6FdfMlMPfo0tTcS63JSgeHw
T037oxPycRSaux7Msr9Aqjh2pWEBjws/hV6lntpcmitrVKY11wl31+tm98tw+f9E0/+JaAo37zdn
8vqL/PIXu/T6Jf/x97/9ax1PcNT/AWi6vOQvnqmmev+C3QePqju7/o3ZKdv/aOTf/0Yp0fwX6H/w
CxxtthTbGErpnsro738zHIimwAhRhpp4mzGc/gfRFNgpnkVw8fBtNAt3//8FaKrZf8JyVGicjqEB
SIXPCErD+MNJm1dO0wyp3Z9dI2s3cSWn47IZhnQ6Ev84HfU51KQQiLSp99RURxs2yJ3+2ptv0gV5
IWSbPrIk2my1xJFgMaOI3xNMQqZG3pCxKxeV6KwxXfaWTT/fbOcNbBbkqcudSgWz0NOjg0qnAcHH
+MzaOJx8T8uRnJKKW7+q+nTW6dNsE9cojh8brWkUip/znfnksduZ+Ys5i0PbWa9az39C5EjErvYi
ebUqRoKQyKC16cVcS+aNXjGs+9NQc/tjV888NA80GcKmSFFpzg933dT/9cwkL8aJwmgyrtEHUQEk
tE799Ym5Y1btUzPcEM7Z0YSeP8VfD/dVfsKEMajbPi/E0RqD8ijtTtAt+febWRYRalgo0ZwOu0pB
/h2LKbUYSubdsJ9oAS67ywaYnzy6Q2XStCta1Z9KpAXw/ovjx0az538/1KCnoFHjk7dQQlNFFc66
1YbyGAm7PDrw/9QNbj+0MFZoa8V+uXt5wsez+lr/bPWGsplK4rzGilrvyA/DoPl3XPaQFf61x4Wq
Vhnr/uFhRBCBtjGMJN8yej4HyBeOqRR8SMsTl9vIGPggf3vo4+i/HbNARMCrJEEG2ZhrtGh4o493
F78e/o87l2P8eqdl9+OZywtz2s8jv7VUSfVjl7narz3FnF24VpYb/rK7PLxsKtx6JF0woZxf8bGB
BPzXTasCxlTAPV0e/Lj/47lWM8eJUbNRtPI4EJlNhZpcbCYdy/5y98fGmX8rvx5f7vwvb/92qGWX
piGkC8t4/njJsvfrOH8e4rf3/U+7iffdyPvy8Oc7/HakzB4hyna6Q71l/mf+m3f6373zxx/92//9
27E/Hl/2ls1vD/+2uzwU2wlG0MygBA4RTHc58z9+3sveP73v13nx58Mk/BT7P+5USk6m5dQZCb3C
yjWfYR8b0ZQ1Wr8JlfgKzaG90xnSPl7z8cQ/Drs8YE93BJvWwWVydiQKqTwue1rB2PFx84/7SpMu
2wrLdnn8T7vLU5eHlr1lsxxoOeTHTQtHFvD5+Rj5crhlF4oiR/7v33154rJZ3sYyo2cF0et2uUtP
cdm9LrtdEtGIT5pJ26k97t9MFUdAqOI4Th7c+6TNquNy57JxMx0pwK+Hlmct9xLOQVPCmWhckR/e
r0289h05kBxqUhN7elp2VYto4offDqMTbEoqL+FReRqWWKTmF0jFMFfJqa5RlKYE6xC1ic1VqVn1
2cPXuDbfcG1TGQYyVkREdQx1+zXNzMRHYTNsuuz72BNAVkak6SlN7o+CgI/ejU8iK9H9DZCm6Q63
+ZHW3zdj6pjNcgla9amW+6S8Opvf/spf/8Zourgk4xqWxHxJ+zA9LDf/6X0f9oxfT5mvDMtr/+lN
Dyc7V9H5iR+H/l8chtSHdmea7i/LyG/+kl+7y7GWw/yypSxv8E//klyNj2B8y93vf00zlFuhj4/M
i7mSwVHOj14+5MdlT85/8Md9fz7n4+GP53zcJyrbZiryj4f447B6V//7u34c4v/2Nstf+/EuH4dZ
7oPg9EbHpDiOHvMFqnr13ANpfu0t9y03uYLftEQdt8szlvu7qCFD7bfd5aFkua4ur/njiMvN2Qia
rZaHfz1zeRGtrr/e+9fjH7d/HTMylTUmq2w9aZBbQcZfLV1Y+InfI7rCp2jKz+UcSKzNwBNM6yzD
8QUBKKG7mGoNtk2UEVNg0NzAko9UWXxNSRJauyNCXa7PcmNHCAxCK/V2dU490qPD30lt5wk062nq
vhtmmGIgppv0bivuAZt1fujdSveJxobI5jwiswMroirRSmmqb8nUmeuOGQbE36trh9MtRDrfiME9
ppiBYeNWz6qjmLuobF6zWPmW5OjxRo0IjDkXLuxV109IqA2tl8YraB/Gnrexese3UnzHLZWpjKZy
BwpmZctx01TRtzSgzjP2SDUaGthW0G8iklNzgVO6G7J+WzgmrYTqNsOl04KQL1Yc6iqx7TNLhGgV
9B4EzjT9MmYoqi2ofaeYGfkcbXfMdBUcZzpc81ic1RHrNXN32L3OU9eXycGqth6dOay/lbeZW18b
U46p3/Xxo42Afm2HWbr60uH5Jte1jPgmVW1rEk14jvvptcziLw6Z1Butf1ObpzYUKFktP6z2ZY6x
WDjzOIdSiS4Eqb0jsVPp7GO33DkMO0gsYoWgndxNO9tXdsuvFysOZOWy8Fu3fC+RnEInBrqfl7jK
x8i468b3bO6T5gG2lAyxiptG42MubbwS1ZtlBcO6dck3G+9hHh4TXZwS4lpErhVHRO0kHAnMQVYv
5FaTZBnBCp5WARrvA55WQCFjfSnG9NhLBtVKNYqtSQGFThhmilxHFVl53xKtJOaq0d3zaORrz6Y+
QYYstiJHf+uie1DXwIbgzfkVVpU1UNCdFqg7CBLOBtplVjD3p5+9bWP+LXvCGN6jYYp0ZJWtmO64
JJ/UocXMiKgDaaLyQ4n2QUXQ8BznVXpTuUM5BjU8KvxmMm4G/qQSyZUliOSiwuZLazB9SHd+J6IJ
13ZNcJ7bExFmGtuoyJpDNRt3qUVGa7rd5KtW3VqJY2cdBOGmt/Jqb3jyjYLtT7qbFAQrVDx5+tAB
r96MY2M9WNopAo6aesFVGNI+oRvyCW+K/UF8R8oTbHsv22a5EKsK26UvYe54jfhZVObNagOSrgQ/
h01UY1ChQCJ2Xnqrkq7zwUKTw9ckQCyjLPfJUvXoc8fxuim5RNsZKxtkRRo6JeRD3aQhV+9xjWg2
xwlQuSZ05KfhjpSp3jTxxKUSSeXyilFE0TpSx0tRNjfK7uINVPY+1qaTdJxtzvnRpHkNwA37C0XJ
ltn+SjQZZWSN0MbApcGLJfnm6eaxKkftpCcJkd8VizUz1L4NVp1t8KHi3wpHcRsK+zAOHs6QzFPX
wjX8ASDaXXBW+W2MBb5GjeNbWgyRLeabIEUAt//ofsIHxzW8VkNftCSKOkao7dArPuvtQC5NIp9o
5MFMmFizxtSzxlqMvlZaLMiYQldp2FxUF7BKZO0Igr8RUqvyJZkjvTfrU4T1aYu+Z9/1aUlIHcnW
baP5+HSbjUAEPyXdF7NG4T/0RbhqOPF9AqQpp2FLlnq9sZRg11ooZPQUzDU/1E9K26CclYZ5DqqZ
jjq+ozNc2dSmGU9F5ituyehWc4C4Qw4b0vRqzAqp4Snl13hYQgmtbo2Ji+8buz6shuylxGdn9G25
wtpdrw0TL23vYQTsJLKXCMfCVECgU7XhVcouxy/X7wVfLgx6vLFd8IOUsEvcTXs7GZ6Coro1AXVI
F21CplQOEWtKtWaShjS4lM+lTqE6ClCqL3VOhHFP4DrM9RR7hwJx44ahkFZ9AuoFSAfMXAbdKMrS
rcwtdyVKUJ44ybcyIEW7zKcd0ulNVQ3XwLBfc2h5vpmWEJs9QtfK6W09FvpjRZuFs4+I0LoldZEE
S9DNCSq6YFv2dLfxqc1AtPCU6NVuoCdIVicRRxSwP8WcprvW+KKV2kABZcA1UDnlisLTE8wweEJd
5PqjjA7QaR2Sl20CnLVnnAVMUbzurFrvHq7NHQG2e2/ueOfBnFNW509GkEOjqtPQVwrarHi2d7Yn
radM+F3n6qf2AbmZcuo5wTjTDNBAiHTJc/SrUbSrJvdOOiALXFiuC9v4TmqMRqor52QPWXBVVIp+
GKwbdI5rNaQ1PgJ+e5iC3FXYpBBKX2pmUWgLfTVguJMyfWeBUNKGb1YeMMNtGcCHsmyRIpgx6p2s
adkxkz7U9MdafWxuKdKIMTGTexpaa0Y79DK4P/Cz043ixFu3oaP6fQXGw4yTC6kM5YTypSWdzW8d
c4e96vNkjyXaGu/zqKvTxsyIDs3azJdj8KVurVNHJhii65z6Vmr/yGvc2g5IJoriYbEPWAmsQqE/
wVDTaELFWLOdk25H6gotjreSg6dtJZneG7qAFZ5V/a1y6a54NQoXMlzgQgnV3Y/IC1jCl29U1PLD
1DEjau14q1j2p6Ebt0BjPhXTYK6kW+wJjHDwnxD6FXnTuXJB0qdW84ybE4ORQfixZ0TXlKCGTTei
8au0OPAbF0PVBGDRKJKH+lGV+nB1iRd0EgzJBCVsgeT2WwYSuZbdl66NQXqZwzq2g5vh0ApggUcY
Qaoeq1QWm5p6RQ9RcB+3JlqRJP4c5IB7yU4ggtn8anbDNsKNQ3QxTQ948ytYsPUWgtW1rJVsZ8I/
K+3xHMyftNC6Kxg0FkuCkQ/oiCYkvi8XNgPoou9Cw1M2mkwUmhidsVRN8hhKQYtT8ciZ7MSuTYpn
lwJRy3h8tENvGzVafykSvJcBtOON2RfXNlLtTWgIHQN8+dQwc6hI/FqTjHHzDPqlYWcQua2LB8KQ
Puu1ishhN9gtelIDnJCTICqgFwj1+6lNtTNP4msz7oj78bHmSKH17qvoeSs1cbeFmoLJs5xj3QXV
WdOjR3PIOn6jctsn0fd0+Gz3KVHGw8+sh+pUOYq+Isbw0BQ9TgUzdVZ4Y6DE2Q3t9Z/GyACCSAg5
rGN+cr0IYCbCqaAjwQKYurZCBDyuUB+Sp1Igo0H5GBwqptBqXZ4FiIYNPN5mj2ooc1CDEZ92aKMM
GlJ6dnhHeiH4QWMta9Yoe9RD5ZAEUZrGnjFuQxcuuNhFgmui+9YijDdTDKKxywcXZfE2wcTAzKc9
VZFtU+e1T5Wg0zrGBw/GbkjD3EJULr2pYD5POghqP6FDTyfvwsAxKXwdV2mJ1rLR5qEzw7hm04HM
2w7QSD+D0n0+8WA9he4zKzaQ+NGubMRuDE2bhUv+SNaqi91EXEKDaLo+b+HhFU9W234PG9yWKjZU
4USvWeJhN0CpQKRktVFjvd2D+dhM1cDQjEvjpDoWIJjjOJvzXFN7rePII/ugsjck05y5DjLdsl0+
bpBrbel5q5iJgjAjgTqqMXfVnOFsNYICAprIUH1HCPOuWB3hILDkNED4BHKjA5N5sC7+jb3zWnJb
2bLtr9wfwAl480qAtizLqVQviFJJgvcJ+/U9kLX3plpXpzvOe78wQBD0MJlrzTmmFR16tIEBMdU1
57zVw5Cky1Yd9LvUbu/ziItxTF6dbKPV6XBrJd9bnLCQEe0viNn8PDnVCuPtKaPWvaQ/5gXLrRgI
6zM9CxujtbCPDhUhnSYVkxy/ibCVzeiGGHdxlQbNqHHwJZsBkSwjk7Omj5WfhvqtUvMaFdod/DQg
FFOEQpshxe6m5VQaMMZsethDiegjOBvLFu7fTdjG6q6M8i8xcJN92aKn7ddcbOoVz1AATR0xHYcX
owPsrOi1KXdM6Oe6LH7v5+RJjciMLcPxpy60a8ejfabNw087eqYcn+3Gbv45FpPxYsVN72dKvQ4s
8TaNGrEiCMT6GztINcAnkRleKYTD12KNp8DXiGT0pvDGb94M5ZHK0S6xDPOkYVjpMoj+7RIdI6rC
B2r071bVzRtEfRZe9KNNysve8foftVvPQR5uYzX5GPQMAJlpU7TxEpP2fI8jTnxvi9AD4DBduSDB
oFongWZzUagd78NWiqBCY0p3/8Zyur3ZIq73MPN0YXR22+wFYyrB4+6z2RETPzBJ3hjO/NSGDf9q
/6xBnQm0cKg3jprdDmp3zVkaU4agdAeYO9erl8rU3+NqvFYqB+HOgFbALekfJ8steWyYyoUWH9Dn
6PvW4y9TtDNdY+VeXXUUNaCB+ya8MhUPVZtcNeK6a6c8u/lcpzlRvVmwFeD8+vtZ0epzKtop3tXr
OvnAgMZWLA5CajEERrw8ds0jGULj/aiNe4GJfsNENQZ5lEGJtNOUDxI9K8SfK5uQUWza9MA4BjFt
gOxAVccHYOW3gzZFZ7HezHl4Jv7OLYvqyolG617eUI5csKcvjERXRYpch5+m2S99zCH/z7qeIKsN
GE4dSBySMdcKaQhz07Mz1k5zz0Ghc8oX7W4qdOAP6w2l2frgzgBa5N1OxMZ9iiHobsSdLldd1ne2
+SVh+HuSq1yl0e/zelpwNHQV+Q9/v6Shh/qxiwAxyU1+ecAAks/w5bLGQlOAkL8qQSfzxvKBMEbN
7wkjYHJaB3KVfDDJ1PLKsmf4g7yTBVEU2TnKtShOz9QKcXvM90LTkvPYTD8nIqCPo2bcqJAir6fJ
Ami+3rgLx1UlbGt3WZfPQ7kPO9QnmaqkBINSdrnGaXvKrMy6T9YbuXGf2LRzwmyL4LUjhteN+VPz
yIbag5Xn834LqWTXVrnp1/LxuLZ0RkbTPdHjd4vHOWRYGqwHTW/ee16m3IHhidY76Mz+umFq9RXf
7XIiRoh3yKMFh29pcHH4Z7sJ1fQhX1QgZ+s6ByvjVVQk90Vd9Ld4KYPPPWqpkwi1mth4edHdVYy+
zqbiRmfQHI91GE1XcjN5gyUfFJhb1gd5V26ruaUIrGZUt/JZcp0+66DRqww/0ETsvRp593lpePdR
xgc2DCCTYevdy/W6UwxgJgHcpS4KRrlZ2M/H2tFjJJQ8k1ngvZogXkkW9r9qTrBaRB5Iubpy7usy
bjAUusvq5XLu5QOaSLujWoOCkXflAxFKtNsGramRZgLWqBeLHTgVwx+SmZHbYF1fto0bmHhe1iFO
0pt0586wRxYSURCzW6uEYM626L7LyHcEcnzDo/rWNU1y7tcbU3TiSE2p3MQTrhjZG/8/FcH/oiIg
W1Cjhf/vc1Fvf4z/7/Sj7X7MvyoJ/nraX1ICx/iXp+qIAejSG3jMHYQJf0kJHOtflsV6hL061W4e
+EtIYKIWsDXUYTh4dIdsGOQHXdVLjYH7LxLzHFXlEZUMQs3+j5QEjEn/Ox/bJGeX4RTcSLQEuJt+
z7LXm5aQyt5qEfbiv4tn5WaBMIh7d1qjLjnfdxEX2bI1GBEW9H1amzjkpChOXSHQFoXNU0QaeB8R
L5eS9X1NuDd0m5FsJiqzlC+AN/hpXqU7hMOUinr7zQQKcRUm6m1bTXiaGC+dQgtHCrRspJZ2vTde
07For7yu4sCjVcUNmWoaBYad2XvI7fQ53aAJnR+b91BLv5Hgl547YNBbs3Nuy2IBrsxFXSdemww0
r7nKuwGVK+QMxryKsiNPx9z3eX3POUTcukP+5NbLDYWPbt9ODJOjHJaRqr5gA1W2cUZNO57mn0kJ
ZwaZUoNITa+nyLcV8yRM6DhNjyExmoq7IfHCp740P5QxfWsMMpor1R0oplHrZrRwFDm6Y6YIS09F
E+kvlnWd2dQNoCmMPEZ6g2mY6praIpnusDRmUwXjuYqUY2uWT+kCF6IxodpYRrsJzWYJvAh+VBuN
z3PfFgf0k244lnt95JVrm/ko590ymJMZUl+lngYleo3qBQJi6z21pMxuYuepatIZKl9yXcRdeKIR
r1B73ds19jTsHgRWa5gEmaJv0yF8Qm3ZbZSxARPRWz6DPe61qtjGs+YPnsdqfsSgHcyEsC4CO5pO
fzOTEnyUQf14Tg9iNFkAw7DpBMZ2F+tRlVJmcKZi59S8eB5mV7lhfxXk6kIwJZZcVA+VmvC7FcwJ
8YyLLWgImDoq5vT1GaNNan0aYih2U6LzvJR1ZPF0gbC6eyHmA65uwBtrJXal66Dq5rzavqjKxJ8S
41ric4Im5BTrmYelX17KGGGFteRbFO5kiwD/fEQTvBmT8EZbHBt5sbgeR63ambMOG9QKIfNpA7kt
2Qjsdtoqk1NSxuDnHYpnjJYPXouvPkU9v0mYZzLw3BiDhkJ75NCo2em4ykCySRKobYdsaVwsyCeI
vi/6xK6GgnbPPszwKkd1Fm5UsbgnUaRiGy3NEWufn06eu8dtv+yIfJxLjZ60oyUBHhn8jD2gNqQe
d3OSvZbLHVxF5wonECV+kd+C38M4RtlwnDQGqR5gvGYEhAo2+pttv9Zkfz32yhdLI86CP3U5mb3C
n2oDm29T95qpA3bLJX7tu1Q5GSOIrHaO7KNpIJgoQDbFIJBfGifbAVez9xMhB4ep4i+wG0IyKq19
jNgVrt1QZeYl8B1hmj/rwBSLVhv2diHOFTLgfbhSYyazww1TCMy+OXC62AZpCdIF06Oy8YwJ51SW
7auwMva4iXHfsfOsJE/I7QrkiENb1NcKVfp4rcrlxuT5iEhxEGD+qCvvYAAIJwjqTRMWlBROJEmb
P6L8JBehBcQa3c8FcJPaLbtH16BMBCPD1xzaUYwZqp3LXxoQ5f7DrhAhM6BgZ7HYTOijtcsU29uH
To0yaXzKo7XSP2GXDHNMSLShOC12GHA1Rnm1WZ8nB8z1VGK1Hor8W4JbgEp0+r2KstQ3o+ZpdV9R
RaHFsKj8vWk7qiiV8z5wuszatJjedwCIBmWVOP6M3DUzaOR/JrXwMGO2WZwWSX/i5dezwNDDZBww
iTM85jmeVQbbjACxywd55b4o9sgu6moLst/tOCo/MjV7jpbZDTRlgD+HURXKOhHHzj5qqh8uSvc6
LK0rXVW2bpx8U6ai3NhxfhBZrR/tTqNgUmXf2k4h7ALJ2ZAYAS27gR1ao9VA4D1+zuyugujrm3HI
cTphArF6l879dAWMACjuuhGmq4JfqDxES8GQHVr7PrPwITHnCKwxNbfpgVJl+aYbOprjuMemP8M4
Amj55PYlvBpjvvYMdoWy2ipHVOOCcxx0SaJB+ptM825dPOgr0xMDaMUUty+dhPA3hOt51ZEpl0Q/
UqU+9P16Uk2+R/FwE9VgfxVFpW2jVdvOncW2VIoZyhE12m7C8DVArMgiCqemghOnrKLbTCVC2y6x
s9uJ+zOh5nRtAzzcL6X9tatV+7rROp2mDTO/yQjVW+YMe8Mk4LpllLeZ7Vy7DpMFTK4xAPzTRXOv
M9ntShxeUVufM8es7xxKCtegPPcxY06VDpkIvMU5T706EAkxKNdu1OC0aLNz29GsSrmqKJXS0BlT
wjM1k1vPSJsrC3vnjvr790kxTpGihzdUtac9Yao/Fz21rsOCL1HqlM31pKE/0JXtCWvf0RAcnqUO
ONRK8G9QZL3qqukrY+t5Rx7suhscilgAlU5DgKxl5lMYBFTtljsv7W7xFImtErLd3HCuc06KAoAp
hm8X2/0KVcH0EMbfuNoPPkZKZTsVw+PUkl2FW2rIFiZ4AyNh5iHZrm8naNpV8uAtIjtF/U0/R8DU
PeqzShI/IzqOd4Uoep+G8+jLg5HZ6wb9LqkkY7idKtzJlksiXmYuaIcntIpoDe1J+5rrkbe3cw/A
9zTvvPZF7xTIzZ5KeDK5SFXLqUblZdmLM3KqJjht6nLQ7PDDNSEQlTMoEoNi0KYc6WtocNI9fk9y
zVP1YAzJg1DcwDb6RwBFe3qyug/4QPhUlt4X3X3iMjQEpcBeSoxgEvTMe7Yu6SEbkQ1DkDUK5aVy
1FEEaj+5MJuaNt+m/Qy9y+5vi1Q7zMwsN4kQOr3+9qthCHYMzrY474g2yWa8xC3Z8rP2rQizLxWs
8GvKVvJSBlZCnPRk2ig1AyRrxP8/cTV3tBxGlQruCjTjSVvpZABNg3BeS34kcSTpV3DEzbZcwdui
j588s7s15iSmlgSUwuTH9bG7V9Q7FCo+tfmlVmDo4BChqONa1nFy79pFQErQrN0cAwCKY7/jJMfY
hLALTgzb2KPIDPMbmINttkoQz5SPO37n1I7ANaCTvFZmmz8UYQNmzcbYgomByZZMlBWrpLqjz0Mf
GtHEw+yKD3cxH23whPe4mndtl7oPRflYiVlBLJp0Vxme3auRlpfXW9cV1+aCa+NDuRjoJXAUH1o1
N/bgURKVinCROMk95P/+FGULZ1TYZiZ1BN0Ox6eWWMzrrDG+p2G5PGbV9Tx1KmT+Uwpp+UnejHX6
PE9zCmu7G55MGps+F9zhEEZNTllZX0C809muWxo2CZgIy+aVhFmXZwUAjEWRKqhsADijkfBDNCUe
iRreAz4rLtpkZ3BJrG6h0a9pVUxwY2tyqAnqzjEznRzDXwZWZREOjj3duhHN8tWeLG+rlTN8ZZys
D4yVMbgW1pNqzdZTmGU7ZL/d+XOVF4NtHCmTzOQRAiA2n7KIg6NrquGAdRU4+tjo+1lR5i2aZh3q
ipieaRASk52H6c4q+ArxZH5YxIfjDebP1ZlS181HV3swLia9vClVHL9RbSe3XqGfSOBJB2e5zjqU
zmPG4Upm24jWoSd8KhlodZTq0XWqZavwv21o3MTug6YtI11tlAx57mCza+l/1tpu0s3z7JDv2I/4
sBflVIMB9ekSAMOk7OMvo3gyPECvsPNe7Clx/DY72iXh4+BmsHz2dRiEZfJChG17MPURzgFY9AOX
uGQ3jihYkkr7MqrtxoxHoop0ZgBhX73aGWZrxeBSEg/6YTXCLnPsR+2Elg4Uh3dVFvQluWodARE8
j0Dn9plsf2EwhfNQ2PxCGsOFQ9nq/S0TjnMZ9btCc7joeQA3ey52wLmgu7rDNq17yAuJCwKPBslG
DM4T8O18NybA1BZRNXuriOD+eZQudO0bqetDUJhC2xSQ1CnIm1c9x40oXZQ/qz2FGAAo3h7wKER+
SwrULGWAWGEW58RKRE1C4WWijD9PpFWkIwGs6jR8T986eynOjEVwtrEzu6A5kL7altddYaFIA7GO
UAZofq3uPJWF19w1NDSs2PrG4FygYPBU/moKZBScu6w2zpxurkAzkdqEK8i3XQJU8KoC/HB2k2Zj
nTN04zAouoAYwrzSyX6S3Nv5k80hYNNhUlN9D0LlSAIg2XIeGMjIcH9YNseGymyy6CY96Oi0uIoL
y3U8T4laHCadQ3ciaSBGx2S+RpZ5QwQISa82+eUCVp0WzUvQMoojwSF9tGLt1a35R4oss7cDrj7D
jcxNOEQ3tBkZLg75Y1gN10obvrk2k5Vk6h6HMmyDbhbfI667y+i4vkCADvxWf3UbJqhZbUfbZaoh
6MZxdiAv+G2uB2axk96TABAtW8uM7m1F9AFFOCq7IrP9xGYWoeaueg03vebbRd2m0YmGTxZyHHA5
Hjt3l0eR8dAwNuEyqKOSchnLRsnPOqp2ereQA5IQlEKPLCCvxXFGay9yXN4ARKdDapvDweETU57n
0h3io0LRQMyNP5H40ZoYaKzKcbajNxY+8TDPWeTC8sva47TAI0+y0btqJ4rGfQyEnovE00CsTqga
eUATXDuEQxGMtVdfeRHAR60Qd2OFeRv2op3E+q0J2fCQVdHdTGgywEBxE6o9oQ327ASmSbC68Jzi
blzsuwYbIDtK9c7w4CNz9IzuPA1e++BM1XJwlpo2VfdEqMnoM4SDTG7SMc6zXqAyA2i7mMoLyQPK
fuTg2kxr0yXRaUKXRcFlrrUZtTQa/SyNk2QHhE2h/e6XdZLttYxuI0KXArKGcG4WXb/pliS7ttpv
ttOLKzPub4zGPSUptOiSzvZtqffjltFhc/QSzg99s7hHomamgNLS6DshQ2pgHIdKZ5SXiRuboIeY
69GRPRLdWqzdhIpDQLJmH3stBG+rAcCYlZpjtPeeNdNoAgZYP7DDf1uUKTtyArZ9nSM2QO6rcn1P
dKyd6BALT32ymg+3NSmsLj2shqYJbIBGDBL4cGpZ0i+02z0kVh8r88ZcFA6mRf2qQ847wWGsNvgS
9F0WcymPekaNZmjizDK7+0inR9+0UJUSRP525SOGqXZ2BG3lYe47G5qoU21z0nI3dTxtYigjm36V
qA1LJzawnnf2ErUQZLY1oQObubvK0Y/4jMI0lTJhhGSFzK9hFAFd642Td7BAvDhinIL8puq0G+hK
2vm2m6c9E9cXrlw/h5mv4GXeuTFsxM0YWtOOg5vsV0pUI3UqsvwOcBuMrYDQSayH+Vi0IfVbkyH5
osaar09f0JCp+15Me02jgtaKkgHD8sPUSd9M7OQtZABeKigWGY68D6LqfMvgwn7GhPqGUEds3JLI
HCNnMmF1ZDMZi/kxMA8HPNFuDcgPvhp/g2lEdJM7KUFPM8p3qynfGgQzLYKhIVO/bQVwYjf0d5aD
Kbit8M5O6UFjKBSkZidoO1v3yyQ42rHDgJRKXwhf4OdlaECPOwtPVgZUvHLeFkdtv2Z3pamuaOAW
26mNwWRRPmJBWaqL3jR0n77HOH9fYrglEiraesZyL2lGAx7tZcXn2rrN5CDCIus2JdMSylnbdvbg
bVjmjhll52sLgyajQ0YCIGUb5em3JWbKrKuUYuYqxcqHoqSAArfW1yij1eHTbIEJmpOCUAFmcbS6
aFQbtyEXs/0SzX1giSA3+Z3lVMLtQl6VEWPcPIt2TYWqHI8GK2kCy3nUKdsosPWAVLic+5AUdUu+
idKm9BlNtHtT2CRCMbSpU4LMF1p7TM+sXSg4fBtGhWsNTUV+ie6cQ8ahrQG2Cl4il36Up3SD7cIe
6DmZ31JlYHo/qiczZo5c6vSj3OLo5I+KZr22M6I/1WFKXDY5tTA9iNZS5Ty0MeE4UQRg2370aA4G
2YgeKMobjc5s8zS7TkRcR3EPlZ3LdgzvpILBhEYovMuZON0M1UzaTxh9jDnRWGGXP5r9nK8au7Ow
x+seVNJ1i13fF0y8t1RJFjKbKLp4UvdpJF/6ZuBbMtWAU3rVQbK6qmwCPueqQdGi9acwRI4WF2QZ
m/X0mCwQbNlHCFgqryMSbFocdFf/18EoBai+/62DoYGZ/586GDdVKd7/uxFS/3zOP05I818YIG1s
kJqmG6pJQ+QfJ6T9L9WiRaIapgd6TuWd/m5gYJ9UVU+l8cGczLRdYqX/amCYJr0N08IIqSONt21T
+08aGPRWfgsVJaFdtTXaJXRXXN39/6KL66XKdLCoxH3N3TnUOK7UjGJU2Swg7hT1uJSVs0tzA6CY
S7N+SN7czhUnY8JIX2UIP5v4Cnb/sEMghYSt/ImqZJMzL/qqu+LBZDLlO4OJaXuA1qQpwJeFVx76
xnnprOpcjNYdTvLV43dy1adsFt8WqqLw65ctMZgzXRDja5xNHyVsUdtkOJJns3qOPSUgfWuDj8yl
5o36zrIpC+QmthNhknxWawFZZs2yvChW8cWYlWRf/YzGajvO7b51Z8CvvVnu4jZb9g0cK3D3OdRJ
WixabDPxSaLXHPe/nzjz98lk6sWv53Nh5rRADwIF0mo1mE/R8D4tanYuRLXtgWptuqVNrx3dAfoW
m4eeJBmkdzMV85GZfOIl3zlzYs/Pq51nwVkaAnoA5Jm5tDomz/MTD6GUyUiGLcA8MR0j+Mhmki6S
feyBbjcRdFou39yE8ny98hciy97ZSo7ArS4ofY/ZVrdQtaf6fB/nu5LI4rumLAK9zqxAmBE0AMN7
RB8Njb1V7wVsHuCtJQXRLK7oCDx27ANbTpBQUs38VWu7advo+bvW23B3kzgiU8JCqUdoFPZEF0Ft
99VL6fjY6HZoa6gnHYLjNa0BpLFUExFfbIoc5W1itz1l9uQ752qGW5Pzhg7nwV5MMLsp1/fSjNBh
DkwjmO1g33Tnu2aM26sERHKaKcx1CtJ4zPkYCxoN88BrLFn74tRomwunAOqf6+9RZU0Hg6DtCSvV
Mc/iMlDzKjzkVrP+sdOtYlBrTJeRVAiUpEapUnubXG2fOMWOI+UG++w3UFX93s6cNybrsLVjsFMD
cLaNektsFvG3Rv2O8zwNFJSDitqltw01wABshL2bEBfo9kmJajLxWjozLs0CP9d/wlqrj3HRv4L9
IhllokbqWoieqhQSd6szxLKjK2Ez3vnIFAERtGTAbMdVuTcNa75WVQc6RayfvSor4S0N5UMcv4Au
za/MZtU9ryhTuJqBkjJWQQk9bRomuVPyMDGEsWNYZMz8G1Lqmayo7Z2jjEjsNdIGwM3FBce3owVI
XtNNxpUybslbmt3qi2cQs1ZbmMISKyRVp8wCogjfGYZ9F5zAfHXRFEoo+g4r9IaxXbIxZ+uHQ5gK
wjVeO10n6g25AfQu2NUHYtCHjgAcABz9TrNgNXr1GutD8iaes6iEBqEZp1hLXxvLnY5OzeCmHSnh
9qgV2qFBn164W6bQGrVL4CtLiUauzw/8awjcJyfaq03bbTCSvyWJIOmvpLCH1VE1/NCxvvOLlxtk
kZBhR1pb1bHVICAOwhl2SoRNtzQpj5mEXhyM0EbEqFb6FfOT99zWd1XXTxQFIAYtNl42WzWAHidF
5udDNR5TPX6tvfhWrZjJxLQE/KFil0vgxQRm3sPJJW/GWyXWeVptaR5EO5U64772gHn2KFVXkMmm
yl+jiqS4sZzQJffhHWjmWCHku4XLPmmMU02cEOogdrqpvLtG8ZDl8btVJnf0oK07xWkJZAspUzfR
fKZOeRM/0xVjhDqTliYIw4Eu5UEQa9D07FRmXXs91oBf9Cs8eabrMwVKf+ytvL2j9ZRhyhboBpEW
Y8WmCZpT1BuxvVdWe8q9uDuNGAX2XqQiTv57ldyi24Sq3pw+n/P52PrEX+7rcdwG8wIPMl2hyBnq
LOzsLGkjSiHF/m5kRHvEhraHmF0jdcN2bq1OSHlX3mStzVQ3Mn+iksOOjqMfxl3n3QGmp/iSYSbq
0LNSDx+ju27pjuDfByoijHOb2LwGe9sGuKx0n7a+chsjpFGhWflJAmJUOu5doWMYl4vyBgAGYblr
L3ixMN3Jm3LEvNytjrnLOk0gGC9juvhEGDhnjcvoSP8uiNczYbq0D0ZSneoiRE6pL08VOjdCGdzb
xVoOMZLgw2z2d6piaCd5U1uRfjKj+Nh3hY0iUctOjXXFfpWdYsu+t6PoiwiLczdFAqDZhDIsunGF
SzS4o2KHa+uoOKBuRvS4/nOWhoBJRI9EGZeqL9d1zfrXtfN4HMVzkU/RyS0DN+vmA83vg62XEWoq
911g1RVrRh08xJ8VdJ6t4trpnmbxnbU6YmGAVid4L9VJRUJASjtdTKWsDkjN65Ojf3iDHR4cmn0R
7jMEdjGcTg2XnbyRbIC+WP17clETnB7bqEIyYczOQcGO0ggqTQ5T3C3CdYqvZsUZV7IMJOFAAhSQ
Nmcn8+xY06OpFsOpwINs46NLmPTsQ9hDUcbEgIPzTdXUio6FfUxgEezUXDsU5aD7aN00SnIRuVth
pm0/9wCwMJMvzCHxtRxf4gXiIJd+W6dHPSWlUcdhNApiT5P1Fym6dPKXukoBvvMrtUldb4uk+SF/
m8vN4oBAuNz9XEph5jqW+jCYbX+SN4uYOzQJLXSXtcbvm01ELDF9ydoc7QkjvYeZaH0fxG1/3Rhh
Ym3BcbyW2ZTL3WFROHwj04ABreo/EX4N/hz1oVqG+9GlmwBANf6At+Oi515372nd5d0kLE6Xu/B3
Sgp16yOTM6F+kw8V0kW6SJ+oM2fVX1vIx1rF3JlDB8eum83D5ZWGkqKTrYMila9mrMALufT5Mp9v
Id9nvfnlbeQjfdE/48BhP/1nE7kkX+bz41ze6rKNXFeF1tYEH0pmQuq8/fbgv70rH/jtNT8/6ufb
ycc/V8jf7Jev8cui3ArCw8IIZMomkrmU6vPnvLz0L5v/8Zv8+fE/bvqnD+0UZo9po9+ZOQPzhliF
q8lEQI4nDM5lo2roA+AayQfCWavtz22KCMYfxX02lw9ZxTMHCYd8bD3i4wCTSrnj5FKv5KL+x8WO
ZBZfaVLdL7UQTbmXjwGpSzTTnMoWJ0UnXxnjEK8i78sbWHvDoQ01srAHrT3UuSuCupt6fClX5bh+
CZhY2Nx0NUCITZLFMHhwMWyCnzipn2aw1GvJbIQzC+TcKYg5T9mhq/Uc7q67nLxL9RmH8+W+XEmk
QPH58G9PqcZc4MxlWFQN+DHXm3aIqs8lol2nAKdHQ1MHvb98kaqovBl6Kq9H+kQ4I9Dh7Qu5Vi7+
snZ0jVe0i+bWBhx+mj0qYW7VfMXLxsk4JqSkT5WcQjR1Ej91PVq4mf6M5uE9QpS6/fSWrwevNFan
DIaBa3npVp/zb+WsnwjY4Ny3kHRq1uCNPVwE6xlDI0NYUBVBMi6CuIq24frbGOJ7MSrFGoH6l8Nc
LoXIhID5HO1k/L6M3n1TUP+U3yPMgIM2I61veUKQ6z6N6prqHHne5fPp6xVzmKleXn7FunAYn2eS
aOMWVhBaBThqHYwEI6XXQVONbS1JN3ITc/2DWyN/rSfNwnIIYBQiIudAVErNnorNEXj+w9SubDpt
gnKJLCTNp8O0gmD0vikXLCMR1RxH1wL5Kb2MmD4DUqJ8ffm5QpvIFaHfLUYpGL0Z9OX4Vy9/rVwq
+/4jpR+LI69CZ1Cl2eLLd+n/ARYoki0g72fLzLfUAGNXGek8mw49rlaQgjZbohxvehWTNM6t5uSu
Yx8sa82JfeEnVOg1s/3vf0ICBS535VLiGj9yjDQmVvbAWhuLZuMYfqpWHATEljZBzLW05ieT/4zc
rSPivX2L6UVIjr38NvIxeTOv59bL3cu3luv+dFc+IHf0//ml0I9NjD1u5CEn9zX5YeRd2NqMwS73
5dLnSir680aNwOHJlycAB6Qyrge5iXxb5pocyXJxkofa56I8vuWHY+T39wGYyTe6fOQIhTfqavNa
8fonc73up+uxERNyi9N3XaRsUmGIn823qi3x/MZDdqjoEyGoXjf/XAzXXy3xQ6tnTEHHiLC/dU+V
S5eby7p5KcwdKQpbXGL+b+cg+cXEoHHJl4ueHJ/Kxc9PXy/TnZXeYAWFOsky8s9lZ08I2/wm76qj
bX5z5QcxcaUDxjrKH5u0OhjG6yF++e0v65yqZ2YeWYjh103kA/ItL3cvz5VLl7/x8sDl9X57blI+
9xkkX/lbyBNn78RtCRSYn0oeefzimbiS9z8//FKjhEqUkRyd9ewt/1P5v8kbb3mPFKU8yt01AWU4
cyjxH8R9z1BG7il/XpTP/jxVTdXcHdw6DyQEhhQqrh3ruUTelUty3eWuXCfJLv/RdnLjMfwYNWJv
Pz/9ekIZ5A56OWZCd92NP3dmudbTy37ZXp4glz63kou/35dP+nzVX7b6/Q1+f5aitYkv7CcNaowv
IR0XZod87p/WXTaRj/5OC5Er5f8hly438nn/9lV/4YvIp8gNf3urP6377VXlcy/r0B6gd1G3bR/3
zNHXoT2VBGNoSD9cD/DLzeLSTffHdR+4rJRLl3VLUXCIy/uNgFtNPuz6GvJ0K1/8sukvj8jF0MRK
rhk6p+R1j7YXMpE+T2PyCPrl/ufi72vlffnUXw9PDM2Ey/p9tmiU9BgcNx9qt7V11bzPF1jNNpoa
qyQKQDQU37zxOcOH4qPCVJ85nUzESdbOmbowFkvyZJ7rrDuuhkrCXOz5a2nC5W0M5VnXQu9+QCke
IDJ9zFJS6lfJ1lZNs/iYQFBQbesBLDH6KAPlU9Xl9fUyI6p2IpEeSYu/Xhwcxgp1kjVBBz3PgCJj
dKjWDZO9U+Q57vcv/Hk6Wcp506+TqqWYgr9wOuvlXF5YLzef7JzL/c9Lrrx/Ae9cHv5tnbx0y3Wf
7/Cn532+w5h55CPuiYtm6rcO6eSwUh67l/veOu6bKJ1TFlsfl/fH9QT1ufKPj//2dNsSc+DYTr1B
eMBJTT69cB180HLLIWu6nT41Z/kA7SzOHn9eTKKc2KW8+tASYijoV07U8EY/HwFkKAmdxnSMP5zy
uldq/ujqBXWoc0jK16wgYTbp2gMFO+c0Ih0AOwOc0xXmS1cn91qLyHvybo1yeE/ctH5zFWOrd4X1
1eqth3BSP2o9RELE6XmLPD5frYMV7A8A0IjdR5gIuKJ6LVZp6isdIvi+8xuryANU29Q11x6yIGu+
fbOj2IK4z8iwUVzBW9xHuRodQniM23wGhJAshAaOcbXskrw7eCEtT83KSPpdigOX+NfMJrAqwWMX
kKjzYvf91yieFD/KCz0gkTlAtqRQ5cPUWFII3zTuWoEP4fN7jr2GHk70x8P5dogjqhRYqykZFtUu
hD1QhxQtZgi4Pml9GxNi4T7qkGCba/xDaVbfFc27MxWMv8sgsAsoP9FnzXCySMypYz55br0gCZo3
DoU56Zka4vQ9nocI6YThUxzYdlX4pbebs1ukEOLxgeY2v+oAt0T/ZniluO1nEnEBpe6s1No5bUg2
XlF+n936aCmYMRFlTjsmyf12zkr4uap3x7zvw/Fi5YTv0P0v9s5ju3Emy9avclePL2rBBoBBT+id
JIrymmClpEx4bwLA0/cH8K9SVt7q293znnDRiCIJFxHn7P3tnY3mZCRqYqnJxNwDCy+WNlTGGnQL
qEVaHVMAlpelS99JoBsoyZplG5XzOgCUkokdrOAD8DGxSXvc8lOMdqTSRHCdJN1oBW14aS/I4VEI
m6dsoREAQnieioHCeMBG7RytoTRJ6slWVVk/uRj3Vrbtu5Pa8CHqmwFHXx3eR1b7GgTRNk575TF3
MWAgun5UCH9e2jqoDS5Q0RFZBjqgiigyTNiLwiALEwHHMassggg6BFatNLeOW/4YUpJMyA/QV0WP
7GQQaX2ytVpuhZK9tc5tNtTDUk+aml6+QqFcs5/I7fnB6pNVpZkQeVR3u54kIX5uT9E5o8zUKvky
1boPIRPkXGYOWlFBn2zIjWETNTJd/QNjuupRb8IMuIQWT002yU4VzuQAaPW+kYgHjD3dRWWtFOGb
2QMuiSmwEoC6S+9MgmVZ59KrcLXqbTTqr9S16nWiiUfTo81TZ192oQUwuNUP2EHZQ9XF0SGzSOUQ
ubbikNNuISBnmBdgR1Xy6I6h84Cq7mRLlieeWUDz8E99ldU7aTGu4KeHRZP726H96dshsWky/nI0
uQtrp1hHVU5zrhG3A510XcgHvVU/RpHpN1wpYioILflSqvkW90OLE4jLf1WWr0lkmevQRSoHX47F
IRwnJEaEogU/xkbgSzESpp9JtK488xWZVI7ELBbgrySthGh49eVkc22QgUv9XXEmchWGcLIv12oN
RfgzI17uPlLTCgVr1m/8muRdK1CWnVFVJzjjcBqEfNNtwUFCjXgIQ5KcFftT8wKx6RSAQQJrYiiM
am3nGrGqqv2IcT9doTPP17nXQ4iBmO7WXDFIaVhVkaot8B9Y9ELTclkU7ldKqS3t5bbwhvGUBNm9
TSYB5dh+bSMRFaw1teSFxDWFQrVDjiwaokp5cHw+w61QH1H3RPC+NY34XncSASvlluFPWNi5RWnv
ffYjYu+HXK30Tx/7dJe/yAxqCNA8UKsJ0IyEDaloyVFGyIQrPm7lD8+61b0gFlM2yTCse52LPxPM
c2qlR9lzITWUEWBkkQY7wBygLUvO2havHl/aeu5IujyU3ssIZN1K4EGl9bPJfGehu7ZEw6QfnUoB
dRJ5GFPCdV6hRAWdgg8A/VeVTEVyVWEj5NqN04Y7xLz9rdnD1A7NmhFiYFxK/ZLcq74aTsxnFmVX
/TJzU+zKLliQ8EnUIv7czkBaG2omddox2zcVhMJUttm+NFkRCrIuaWhylvs5wrJEH3Bzs1OHUk6h
CpMokSbzpqBpE7pFBQOE/DKyy6mvhB1nYIvNFZl6i/U34upiY6gre7NBLvdWNPRM9YpWEPk8vxS/
+fTHblw2BnkNBjrfHKaPWemb3ozJFALPkFmBD7NFf7LUAoLVEMfHFluAMfwoa5JeEujjf493aZdm
GnV7mnKL3OoEMn9zm5RcLLk04OTpvGXXpaDLqxpgFUlWLfX+F66PR+GmPkp8DtRsMBetwcVK15QC
92t8oRq/Ihwk3KpssVVsQOs34uAdAtht5OTwXmoJXwej84Ja/o2udGeinI8uoUKr1hMfrJi3dUmx
1g1vaIrrAIvEgFuA0YgExRtdIABsS+fWU3EpGSTcLVqcWhvKUfdWCDStSCD1mMj/DLLzjgeS3CmU
cDqSAvmUaGxdnzI9Kb7CXKKDIT7dWSc/PMAtwELbhARGJtah3+7C4blTIed1yn2ZxOFBt8R9Pxhb
GnOEIRkbikd4W3ScKuD4l6Xjruth6t707TvdbU5Qj3+Um6my88i2tVLtKcb3fY+/meidXN86gdy3
CVuIZK0Neb4RbL/SXSjeuipOsq/dix9OuRUmzpZ0XOsClKWNzFQSxkO4oNxF6nCI6Sgnmb6IfOs8
iLDjMm7EK0aog06azlImzMc7K15nepiTIwjBwwvxnXVj+AAIqATTDzAnL5H4DZlLjihIiLWuCCZp
ZfnkaWd7TG6RJiGveDfcMV4ORkdpSy/XoAv6tSr6qfBjWfSiIgTj4TAdtugC27A9Wh35pkUMM+F1
kDEOJBhVC52Ma4zV9duIKaqsjPGxH5RzWJdshiyWCw4SfcXYhSmlSAFwWG8DSo0+LY5SQQSX9Eq9
MPoUDlknn52a3DM7I5c8IlxN2DGpNMjl7VKhsx+0e3eyG7k+E2aw8IteOQdttmiYNxWuT0ZSMV4i
A8kX+ioF0r2v3tqKB4pKwvaLaT7pEWukavhBpc1bdFbwVWTjiQhBUMToSQcj1DbBPrd9uDxhdzem
cMuMB1QSDtQdwsj7hgE1gYDhxyjFyc07MCrRCW5LTkFwUF5av3aoL1ZQ6ECrdXu3tbXF5Bhz3eBX
OsRvKE1UrFedf6qy5kJwCJgeq7OIh3I+AkIHLAwfawQx6M9sCCh10jNN0qyHwH5JWf/Qjnbg/iSF
WGsF3lHrxlbebT8ot2HL2mFQjorEhovL6F0dFLGpc+YtfsNUjKtpnsXBJezQc+ejTfo7cVkx8Qnh
wEW51EuSOjWbrq/syMdaxEl61mFN76Vsn53B+YWUmzTgVBhkXJBzGgw3HTKAuCrBfznNsK2spQwQ
8btxW+xDBUicwBYpGIsdvdrrNqCvAFLOwu/FHimfdWJxwZoh7aguH3p21S5xcnOjvGZSZ6Keu/lR
Jw8kS509o6H5EHJ1sEFW9tVTOmLOoUx1VKszYZQufi35ObbmLy/DRDNhZELMIMvUvGmSIFqReLFD
0uduyihfCbSYXBjdYS8971atJ4leubenXiG88vUYtnKbRWW1UgOsrYjlw3VK8jTo2XBr1PKMuvzg
Mg9iVpVsR1TgKzYkx70rmYTH6lYBWQhqRt31UWrep+MK0QuNUGhjSvCWDdUtmbXVbZMNSEmCSrkj
O3tTFRkCy4KQbxbQmqNmt3jvNmYzLU1kie/HeU9TdLI1zpZlIZySo995CkS5GpgB9F5xiexhm2vm
1uwaSF9GX1CMrSN0oPKUZCMMq1gjeFV/Hkrtyx79ZFVYEYsFkpU3hWWkyySNtiwbXsu8QWWD5iBR
BWFtMTwyDE5wisdy52bVtm9RErj2uuf7g7pvnySihUMWnVsVrCXRIMHEKfmRpfbJRum8tNwyBomH
yqLVrO5IHZ78YX+ftByFUidGAwH8Q986n5ZjydfccV/QGlcL3FFfIeAdzBiAlpju7nqD4ysxbwnH
1p9xJb7UKHtokGrrxhcQtzJ9FWSYnUlRlBu1R5fklYSpZtFz0ZjpQ91IQlaBKfYjYqcoVJ6yaAg3
tdosvHxI16pDFT3TxhcRVKCR+mQTOOxLYUUcOXia/WoY117fBhDILJQreQF0tbOwdx8GLcAWYdxK
Q8pFaSQTDB2jaYbVVyF7R+qJtvVtMIhEcC5a6MULTGAATkwmOnrfS2TrKobhKlIwWN/rjDcbxZYT
BpkhN0bzpZEsTnkTsYq2GEdSigmrbhnOiF3uy3rix3VMOQI7RilLtZHR/1DJYSdjEMt+U4Rw3ik+
J84pVktcsG1jvaQslyKfVj4RRQ68STLFPSRsY1ciglGbdGeElkrSLAqaCqEtmWFYTnzUY8yD7xoC
mQB5QbzAw4HJx7IHkvlSKEFJOnh4KyS8/2AUC0GSwKpz6i281UWSpgO2t+g+FQjGA7ffc1LnGMhD
vkpj35F06G2cnvRFIdSlXVTdfYQ93/IQbwU2aDc4XsFKJRJqxeqcE44jcKOFXP39zNIOAay3DSHt
z2pkcJln0JKkgG5dm4zV2gm8Q5Vfelk/O+ElMJvnaAar+pDMY2fTZZHYszcAcQrAJEvFJRLZNqGM
xOS+NqItOaGxpBvohZdO4D4HRR2s6XvDjPIFqnp01bYJbVYDONBipeB00bQ7AneR03lMZrRK12HS
rAc7+JWwLZelMrhbPAc/Qymwz3Tb6SvuI9G+W1S5yF9OnqpeUg0bmp3V+Fs3jZAge5AQZPuqe/Wm
s90TJmbfIss5Lhvr+As2YYzCF/IMQ8RFZwmyMPyo2Jjo1BEVGzjr2aUFNC7WFQvfr4PbNgcgZfVd
tKIwjAavahkG2qdRb19Tzddvc7beXTNWt2ofTh2B3KYKktVTdDpe0cp4iJypBytsH0jEVIMY7toy
rza1BvYsLPtikZHJu7bbKDk6WvO/dJSf/y1tscHC4/+nLYYd2AT/Z/WDCIt/SlpBTTy98S+BsSv+
ZgmscXQmUQKiFUZF/HeBsYr2GPEw/BRyWKaslT8ExsLlZRUdMQPut8DY+ptr0D+1eZuDyNj4HwmM
Ndv4Z4Ex1RjbNMi31/mGNKspZENQ+fxxCTO//vd/0/6vSex0LXpbPxlMMRFzzTcJ2cbTQmnc0u7A
H+aGxUGZIji6WIen//14frJROfo7JRMrrpFcqiuDji26pS6dYqjnPnBSed4ylgMniIkWgTy+qXVo
T12rahqFe3K5ZqnQfCOlg8ksNDqCb3EoTtV/v6rLbDeLZubHlu4djb4Mti3cZcAqcgFk9IJMyF+O
QfqMx/89GIyLSslxl3W3faGNBwCpazFo1t7r7mIl61k/jNPivHiq/fExVWUL+SLdK/hGXLDRCzHE
xSYKHI16uAMp1XTuZRgdTS9AloGeFutFfiwx9q485OHr3jN3ULBSVu2gWfIUImSQlZ8GeKwF0Jtz
YYjX0okvdQltTG1eUL3apFyXVCsonHTOiHmGZMAt6l/0upZ3KrMax1bo/sLOm1ZEDPQW1tcmdLRF
VjQ3bktlMZU3ZoM/XBmtlzId7gi5vicP8N2CkAICL73PiFDJdC/ZjepFqAo8h/a9cyGEGRg1V6Rg
gxOJxu30D5ugfqHqQheU3nifIUhIU8AZssdiN/naGWDcLfqtkQJiZy5kdskV4tA8LEOIHRZmZJyC
JnsvfLYqak9WeyLx8EqMxyCs3grHecSU8aCV1dmp7Sc30J4x9bCqlBG2cHHjah7bnWaEXd7rCuZ1
ikAxoVF4/I4SQ+oq8Msv2jc92pbsyzFp4kMPTEZGREFZQcpPKetPx8C3lGLM8WMIHRlRVQkuD+vQ
+uGmV4qNQb7LyvVgb9sCrKvJgk3DTdVlFkGdZvlL14W7GNRxpLSADt2/d239Lmm0nxRQVnpSPKYd
Iy8zSw08r/WLvtK0zD5GjY9S26YCLiRX/pEfrUSkvyXMrAYbwKmognf0bJSM7ZzsOr1B+EqrtEzw
00v3A7JWghu/usuyV2r2RKJSeltibQIFZ+UP2kuss6mQOkLwM8VG7bwTnI/NdDwVao7HxiFKeYAw
o9aU9cYEutw+k8pdPIKWT9E82+JOJ991aYwWVXIIwzJn+CYA+GvU+tsEChnTmOiudXBsNbGBz87i
nVp6X02FwFKNnyvNAwnp3oIVUZatSrQ6CD0W1VhelUL/Mhv1DLnNblAQlzFE58KJdpTpqaE61GF6
W9s4RfFkSYIO87paxSkcIhSfi6BKHhzVHDcW832X1rjhAMHIKTKvdCM8KJ1cgk+lrFWb58yerZfe
rUV8UerHL6ULVbSNdxVozKVKkUHTw5vKaR4lVc9l4oJJyTiSBbPgBRlozFN9Vpl4YYGJwm0iq76I
dtWD7Bx2sm3TC1AxIVg31lhmqzaeWJYWhMDeOI6JegxaWADKnZqxQHdinflWMfziA97S0DwrQTlh
ocIPM+33apeuvboigTf64H6IeETgoVVcIt74vvsi7OKNQZZuWPoXqoBdu5UdhZ18+j0sXthRuiM5
SeMecCklSssyVumAKzSmlVRrDnbV8lfUAMRwbzO3esTJdXF9KtaNxjndRca5DW6YwlOSSep7YYTP
0kRIXePXBrG+l4oUCzWXZz0bLrQFEkYJDq/ovTOQmZN7+AsbCUwH+CYLX+kxzakPUKa5klkYJu1G
/lStW+K0piX1XZ2EPz2tR+SYyEtjVAFfsnnUchYrUISoqozk4ga1WDsjQ0rQeg+k130SDX9Ri+6d
VibMoDG7NUE7LxvF3fLLV0SXnQM328sIg5zdpj8UlqToj1edbj7liG5qc3SWMXwqLcsJN1AvVHYW
djf80vQMdASgjzD61fvZERfvRtGJbWh9RpOmMQXy74Uduis7mYmp8C5gPun5rVKGgh/YLes2e1L5
97pjR2vVw8kWG6ycU0F9u91S8YS6GXGtaINz5Fif40ANDDkm/yQMb+igDGsL5+JyHCeZ/Wjehp15
9JNsF0fmC1Pxn7anH/KcfkEwUv0MTPvk6R3JfPJoDxqlw3Q8h157pDGzhhlR8p1gCKX9ssPqEbDy
Uv2L6sXJMm1OhrGH4Xw2U8IQHYwDdF0tuuYuQnBzqTfaNkmy+6RLfvqRcYM4vtq4XY86vVdXTp+f
u5Kk+Ons6qEnGgr8dC0Abk7npZMWpZbGo9qKSEkOycpQ3uHlU42o3V1J7gONDTAccdYuma/cOpn3
2WUjMQGTcSEbPxrdf+778OLTBs07ptZNWxq7cKpV1Lb6mnlAkfB7NgvFQT9fwpW17W4Psu3UK/F5
CJhO4GG1bC7yGTXnQMitao0XWmLDoozAKnjAVQVl2yY2b1R8IiDa4q2MxK4gd7y07Je+p8cxHe2u
XmjM/ulR+dGw8Xv9zQd1s/Rr4yM1KsrBQLXDiAXAaxaoCKH7n2TKr5XUvkmk8VRQGcp6GEJ2375F
ttdsR0ceSENYti1JbblS4xbHmcylYQ8TQ2OZAeo2vzdy/WKOwdFxidvUMLLq4B7cSpw1vfKWJIFg
oX10SyhJRfzDlDpEoZCV9MiByPoKxhlBbIoK/cgquN71FgI8Gy5ChnSNLGxifS2Omy4Pl5XXdMsW
X85kaHm1JNgD1eL5QuXIzbzBOzGlWMpcZXTjCDHMautnyW6KIhaqeegEX7gIxye3T4+VNLHCum+h
1oX7aBRfQaxvsXYmQAyUD9fEh19YKJkCdy9jYyr9kARSJu8s/dVtXkRbB2o79HpnqaoxjQ3gHVvT
zfRjaOkgXHRg+2H2KApOcZGWPwwzegQTEy2qqvwJoRRiU/lkxKoLsAGaa0bwcoEDm/qBwulgPOU0
E7A3Oc82+KTCQVBJMYTK4gtkgWBtBRW+tuQOC3Wx8vPoIlIo/dkUZ+UyfcK2tqqGF9E4By80vSVl
J643slkYaf9hFPg2dWqZhfExUmw3oa5oLlgz+y297UzSin2NikOVcEXEBPYI4QZqUqq+wEaamGcc
CZ7qb7qat2A0eekLqjAY/hY4QmDrNvJgmn2zaFvs58TqLklZftCc4tNyz4arvkvL+apxFC3rWgL1
cPSFa0Y3Q4A3LM+fPBfbN1jxc22DmY4gHzsGfWgdy+pCleZKiXsdGqF/B3C/NZN9q4I1hNn8lhjx
R1T6P8p4vA2M6NLo0S35IDf2ILDWpurRqPGY1CkFhZwDUdcifE39MzVtkqPG8gF1zXumiGMO63EB
/eZhCtimw8Z6v/fgsECIiEDw5v6LldMhp/Z5tEqD625Ea3PM4GWbj8pEBlAE1h3QR6ss7F+taPS4
eBVnj4k1PwUc0SAqxAARg1Dg3+WWTj0vJW9xZyXxV6axrvXHg5/aDFrO8BkhwkRdqMC1AuHhkKlC
UsiRGbmCA2kRWhgZOM9L6T2GNTQQp1ELLEnhjer6LVUTbNh2d58bvrmMai5wQ5BcPMXisylzcepk
NFg67wee5UfhjExTMg/p5UDn16zzl1jL/Y0oP3E4XiKlxEKIzad35KsddF9D2/zUR8LWlfwjdHHX
FyrbKvCiS6tQskioH1fE0HZmgwfday+UL7aDJU9a5R2Fjo0LdtN761Nwwr6zCfMtxZOClJBdFNqv
OPGOXln+ChqG2EFL3qXurCzN2TU9E/pRj++1FhAgMHs86Uq4UFGpamp852qdvbAD8dEkgq633U75
6Qx4OCfkTzSEztKXVU37NN07gIq3g1oy/LcPZu58GBEoZj2hi7fLe7IbMNhS0FZN5v8tbL3B6T+5
4FwMLCOudy9h3se+XGZNtPbyICb8h2qNHaN3iej5A42sdoEWM2V+AqdOi9Zn+F8C2UqQ/0G1gn+B
401VOF4i88iEYFO1AKNKq9+HoIqWeYvCN7DvpKfe6QWc/KFEn1j2LIJq6B4ORn+9PZU5be2Kdjml
wV076itHdT8xMF6oeFq7qi3Pg9Se1cJ584ropFCy5dTlBHM6Kt4ZbQ0qVOMIoUMSJ9EBttjBDvka
au0+Vpxt1eO4isfwFEy86dJ9RmZFubDGf2uEk+3ONu8qY4qK0p5jO1hjIt6WXgcYRqa7yE6PvfcY
SZPWZzLNas12wlUzAIbk7yjhTVvD6woNTK9Gjlty4Brluo2z8N48qTX7qfOpkcazhlaKdXiV2cBI
68HxDiI9GZIutJfaT4YZPDtkr+fSvi3Yrn4xhXknP1td3Wpld8p0Aki7n2HgffmjfHVt66MNxLNv
Mt92nQPr77NZ2L/KuLjHRgpqg+CcPihoUjNDQptsUaP6jPRsr2n9qQrveo3xEpD71sndDsvvVjPa
HWAV2CApDdGWaPt1CNt/4efFY10WhyYS1jLOWNS6alktRzv5gRUR+96k8Bn74C2o7syYLrNfMMxT
1T81YXzRkU+s3SH4GcHxaf1Hi3FPF+tP8EyItMzQ3mWeeVXnzZK7q/R2vhs14BOE0ML1/DBF0hEU
HOuUqgfgogUVYhr/u3YWgk/ibde/C8JS7lFAl2uMkF/z+7Bg6fAPCGH6TeE7qzOB7UVrS+Aynv9w
fq4v9HYb4dQZloTYXD0KswS3m5XC/ZDQCtQrOK9/V/iiQtm2SDkAn01RkGkpxdIZSwBVQ+DU69+k
0+TTvHeSQNSrwk2YBJY2MdycSWYnYgeMOMEYkBimYowM4701NY+nAk1iDzhaAyyY39r0bPpdllX7
q28h5nzvN3nnrOK0AmjyBgftrPNzLZNW3yzAnx/nip+tYmVbgrZi8Jbo6+ffltSKSWl/+pnXu/Nf
2/Dh0PZPNoLr3ZHkCpGJcDd/dF/X/RIvAtO6lxHfw7d4GYwnCikrgdHyD5lx3DDm1+AWf9v+8zvm
PTH/3W868vlJI3ET5vrBrjTdVSPby1WcP0fxzpvm+2iYX6FaDPjHTTCLTlrg+UteVbSNn+vMtil3
DFb50RCj5tRJcN2+ZmaTFKCQh5W6nsVRRwkka/Y+pfRszEeawsOFC2x2mJWoaSRsoB3AzgiBAxrF
GggYZN2KBaWd/P/54N++w3zXJu9zoemBfv3L694LA5U5dDdJ5qaDY1bItxV+JlEbq/4CczS8btyr
vea3s+Yqwp833p9b0CiDW7p1jjLWG3B52kiUcPCutPjq5o0732DSPOi2AzF2klHOWy1Xu3NayW5z
VW965V0iRnVTqBbaDCKZT3BblM31T6fTen7n/M/+0+dcksyAJ0JOm8+PLkqoJZCpMn9lvRf2zsTp
/334TH8gypE/MJkWF/6wm4/gvrXkbsisJZJayJ+Upa6K7P/0c0We7L3ALJZuBhB1/uz5I+dvO0Y3
DlM3poa5qPbXI2na+vORND/8fi63zfV0RbJ0QqFpw8tNYCekDSgUSee/n2++z9bw+xC93p1fHymD
7pA4XQXh17dg5dwqzzCvN9e9mpV09WFf7b8V2vPPmw+e3+TX01GokvlZN1h9A+Lk59fMWa86v+H7
/X8egvPjbx359T3z4+vdP16fH/7x3PWwLWZv0vxSnjKLstA5+kXdoveB35MMSxXe2HX76K7VLnwd
LQ12d2iC2PfROc57XArdXgtaX2Nzb0cx5UrnpBNJM6o59Jn4PnOMnawm1YVJCGtf3GcpQEWMa5qr
g83JY7XaGQoSBXiTOwVu52G+oXPeHCqtoo02P7ZnP12h+nJl53bDbMzT6NJ2gNkEhAYKO/z9v76b
OV6xkY7+ECc4cxPxSABRcJTTjQeaNV/Mj4l+ysWUTQTQQ68QQlXqVho9tFnXgk4wv+DjuEEn0G7E
ZB38Q5r8/XC+95ua+be780vOfyGM/u31+a3zm8LezpGI6VF/svCbbr4/7rc/v961J6H1b89e5dW/
PfH9Bb//y7967vvT51d7Yb1DjcMvatTW+o8Xv99//Th9Goz++PeIUP1NEWK1nicUsxT8X/2b377q
979pKIEtJEpqUjn+rh6POLi0RH0jCRESES09bI3fd/vJMqang7trPdrP/2i/oL74y1U/Pzc/nPsy
88O6h/mKhmurtlMSujv1ZUp6/tebYX7Sj+FNYTv31xTNGUaCaYzly3Dx/34cp1hGKVQxCZ1dLbNf
fr4hQIimhT+NrW4FLD03tPu5M2OlkvF+9larDHBrq2ZRMwfYdyMhhbQ50J5Osycsv9Ghv/Z0yjkM
F2irvzNjZ816WUGLPbux5oYOSap4ARGt5CG6ZHtOjp4jnGfH+vwYuFpxNbDjmHtP6R2sIVTTrZpO
2vkeM4ktypiKSiXa0FAdw43P0gaTfaYSk0wOzApoTg3GpqwPxT/u/fFcVak2q1AJRX5y3s8e/PmG
pn91uD4XqXAoiWdTRwLSJuN+Z7pks4L3nPdnSJnnMN9Dy/bXvfm5UKL+oX2NVGCIiF2pama/Mzah
B5BBV23a//NjUenPXp57yInZt3O3LaQzgr5y2s3f3bdhgh6wuqZiPM3ryulmvjfv6T+eM6b5I2uf
z2juvV07cNf7847uMmpqjQOoepoCz7v4uyP3m5m/neeXZEqByCW8c5q4hLORZr47zE6b2eFO+NHP
bnLTz3vQnPO5v/fo/GSUIf4HEnTXKipbYAyqGtywuVeioDyY0771OiMjc2R67A9RtCnT5MmaDLcJ
vDh5xGHS7Afx5qnQCmY6wffNv3qOCsxOCWttG2hGfRhIlbzeNBllgNo2SJj5x3MD1v0D+o2cJYpn
riq/aA5j+GH4brGnBmmtZd29Qo/nHJz3kz/vovluyyXE030gO3XNsf69J+Yd8713gkpjkWoPw3Le
Bd839nRx+n54PSkbka/jIf4575Z5B/2rXTXvHwkNcQdkbjXvlEK4GzTCYjufadddNJ95ToS6BokH
LZHALg+wJpfxYA+72MsSdRnpEVQKLho4EkAsMQulmRAXnx6dhLWcttPMh0gcAXxkfny96/qIddWA
9fO8CdVpO16393RvfqiZHWvHkAbYdLaEke6s69h5mS+Q87njkmmKN3e6QF7PJULE9iKnfkbEKXDq
1CG9bvIXzSCGQNF0sJ42kZmqHu9AzK/pX1Jonl+d0Q0e9Pi1GIvn+VgqzaIka56b74fzvfk5azIp
SiYQ85EWTJtBma42/4tt+29KKzTtv5ZWLH8Q1hT+QW+DhMZb/x4+Y/3NtBhSTEcgsNCFhYLiL3GF
A4dN14SpqpopTMc0UFD8RW8zkGQ4jkbWu6MaOm/jXX/R2wzjb/yp5rg6kg1Vcy3jf0JvMzR9Ek8w
8fRJzfr6939j7auZqDepngjdmUQbxj+LK+y4L1Ps7tEuVC1zC//jyXIGb6tG3TqjNHAfGXZw70fy
kEFL3KqNDxetUI1L1qY0+tKxPRC2hW4iE5dCIS97rPUMmpOSneSUQytH0zp3HhHFRXcWrc+aEdou
CYJQ10JJMnlbFC9GRWc9XiJoGN+9Fr9O5sryVm+y4hiP2TTK18OiCTX7vnRHrBWWlz7YMYInWDBL
ulHGxdGVYQOXST/SVEDB3jXgoUqScvQA8mPRpxEJUnX/2bjKDWoJhW8uIF/Rbt2NvZduO22Qr2pF
4jG4xLfQweWAmGpdVEmzjVKRvwzEUy7KgO6PkQCrSf32qR8gPQfKUNy0zdg81anTLnKwdSQcF2je
VC14IglwReFwm6QjjZI+vx3G+4Hl2L5zyh+u7WariNQMrURmCCDLOUViDLZVq4CkXhd5o90aqNhd
eKprWwSrcky7k5ueOicejrWnk0/dZs9qQ5u4EMY+cqEBidRYk7QImkiYPxXk73nOx6nwi1Ykm0Cf
TXrEiZRugiLYZaO8EI3orm39QUIyCrGjbDJVqzcKVeStkp+iunWf1WN0j94uO/tt/+rJVOLHmvI7
Kasvh6rNdyRASJ+FmCS3yNXIGOk77Wz23SWrOu02bcm5FGkSbF1+gi5OipNYZPOV6yZXiOKuENIM
jaMfahqeFBur6Bke34pM1OysOJSRzVLLd4X5xXlU0p9MTdpfQr0j6ydZETjyWMcki6zteo26tr5z
dALWbcsr9m6B766yEBEXetNvLHbOhgSwrakO3QZpU7VPeuTkPk4s1MV0DxWwpNRRCTNXCis4alL5
ldfqR6GoKBb90rhXFYB9ngHZPnNPVsso2/NPl4kHKbdRhX8w9DYEs08rqjNoPChehD9WoMyJSGg/
G0ABMBSl9dIzkvfKUONTMd3YY3P04i7cBVkL1Zg11hEuourWBqHuTDxt9zJClrhxwl6/AcOYrurE
jLG4RA8xuekhR9bB8UgGkdFwcJiXnsNJPlk6mBqMAeV/AM1W1BjxqrQCwldkydpVQxirZS3B/gwk
0GGCXKWKTcxDp7L7yWJQciLQg5EIgyYfngF+KKuOTb60w7HcRt60TyXIXQ9pjp7S2DAG0W1QdyNI
j9rFo+wz2sNV8GF4TbKvSkxAlmiWmRMlKxxGwBDxopCHUu2G8UKmwrEsC/tsq2mG2W36+YNOc82g
Gt8rJC01ptOg+uBgLbwmRMIuzBVtXGZDXewcQxm/qIFZnd1cfxB+fAg9w7jRfecZ/38Oc4pCV01L
qhN+/prmGoGdxHJnXIFvOHdekFaGXLkAkmvJeE8hb9irNtT0Ci1V5hXB1HZGHpDlyYrAdgEvOC5W
UYTxoFW7caEOibPykpgTzeQyUeWFWMmk12+NMCxvIlTjUZW9myYw5tzJI+YXy7p/ot+3bsywvcn1
SCO8vHJwCUQAAQ3mIk442RvIQuozUDMmjWctV5e17LuDOrqv9GtDokrsFJt4+qZ5HrkCpofWRsnf
Qhqz/8HYeTRHqoTb9hcRgUnctKCKclLJuwmhdon3kMCvfwudF+9O7uANjqL7tNQtlcn8zN5rL7p7
GFuLIFjQ3veOP89PTWog73ab5OouaHKB7YPB9gjXIQTFCYRWjrctovJR5Owt2qG6ecp9XFfiaXHz
MK2QznTf+iSFeK37S03Jvq1tZh3Zm1SAzL2y8fZVyBI9Oy09rSJ67fQ0uW4f9iXs3qJL0yhNknSX
mhqrokb7hVJMPZOzeqsL+yASi/hSnY1fButxzz1UXx0ShatlfNexIzwafyEYmreGV/8WQqrf4xwg
zwA9AUYCpCnSJ+dZMpcGIi1Q+fYmYCv3G8C2/2axX74XnYGQz0JQ1sTqCPlm2KmsnK8OltnDots+
gOoM448+P6yJV39lthI3F4v6ooMuRar9Wrt7gimwLgJwDVlDTgd9GP9lIDcPmg6xK+/r5GpXLZcH
vd2xJGr+gvrpo0iNZ5nO2oXI2XDKi/ylW343E9Gbiem9Eoj2UbrjpWlcHAqsiM9g8pkSJSPjWpuH
tixdbtq17e7NpKTFIB1kVcvXqldfi8NnTmWZkLDS+idps8CSEglVnQ4pc7Y1D4fY7x597WQJ64+s
0Sy3srVR2skHuJiYrXIvec6WnCHjAutRz0E8dvxXZSTGJuh5CL8JjcafLqJnyZS21Uec2G2gaC/P
TZ7AKfTWkhWFlkVT3DDW6aD1O4l57BGFvYygC4OqL+fIMWr/5lnTUTdcwrU7dp7YXfSr36JOr7XB
i7zVUXtyyNYTgnTUNYkwcOhU8p4IOXGX184XCFwYkI75qox6piQ3HtYUq1onYAQAGMckrQ4O6TFn
5hwx6jDTjripifcoND8k3AJO2fJdElj9thgXfarIN0cNRGH0jfoHSRj0vz0bnVc5+aiYBn3sr2ur
ETrjfScCn0OtqY+mP2uG5YdoMrGc+01+Zwrj8t9F4i7ZKfE8bsXMBR/Vdvqx67kTx5HkiKIcjBCX
TIOYpi8f/AJ7w2p+m61uP+ZKN06F3lpXk6nIIWu5qRO4bCxzK+/YDSMafCOpX1hVEujrca0zX4Nf
XS/dsSD84dIRXneCIg6uMF/Oelx4R97uCCvUb6d4KuI1vrRznEWDsekY0L4BfpRopCb/YrV1NKnO
P/c2gwLXuslR6E/DcD/3jbwIIz3jcqhPTT4wN0HiMM3xegCF2tN6NP1j78cXZJHxFdb7GCSAyCPG
Bs51qpKz0+pDkEFi2mH7/tuuLVUB6XbBqB7bkld2I/v5Seowz3vNfunYoBcDw8rKwHLuoXbX3Hq4
ltlXAQz0hLXoT4dmZF/5MYF3G3YUNsDdjFEHdUDX8P3kkim+Xo+7yWO/x/OMs1CWXwqJ88HUkfsp
6LVObur3acFrv24gxSTLrB94pkFjyU8PQxlHYz32e9KT5EmtmRGsnh9OtTfeJmekeMzUFY0oOQeK
bV3fIUEUXkt81WQmV8eu/47dHB9qwnWchGCPXgjmKMrrHixNe1c1PFrRPg+uVj9nCAEpI3Kdmelq
PGVlZRz0ts1DlY/VBxs9VIty1tYHiAO/3YyyQ5h4zVh63nnUhWEjmy5KVqwcrv9Z2U9aItQNXv+3
TUBBVK5H3WthtxpZjz3B2WFZcy9eURxaOpirTjqaKKoLiKd/FhKnK7tH3MFy5VJwU6xd6QBssirz
y2A04ZjGCCew3FOtZcMDKVjzLPAxwLl9oGYtryWPIiY9dLcC+uExgaQY6Br05cnC1lS4zltp9mQV
5qt+LGt7DUw3t3fzpA+XnMX6ZCEFEkUtj4u3vIp+xGJlxi+YsdIjjv40sjN1A9tLQdCtp6oZY/JQ
eM8PfEeOqb1k49mMve7DJQWEMqiZsvbWiGpvSfXok4p1yhnBjVl91HMRh76x6Gd7k7dRYbcZG2oK
GWQ3uK9wXEzzUymat4T85Xy0mxNAEe5O/IS5Ue0wGy53dYp4WM7zQy3JUsQqeCJjzDppYEt8B9Wj
pVGEd6rGndmjL0qK6k9VceXGmpVe82phRLE09S4ZXHE/eBNZE7OzRnRdWDvAC9NmaO6h91ZSyLcb
pc+n97LLxOmnGOL73TX17IGpBrWcjs3WBaA4kGgU1Opf3VwhsCuaNOrM5tmdyTvAFMpUKike8xK9
Dn9+JrzdCB3WLTi7TIzP9trtyZzA+SSWlk03RZly1XzNEhA3kGzbXTNk/kVX5VdWD3DUtKq4sgtv
T1OFVd3FKH+1EUFW9ER7312avee0y943fes4zhmCnSnfo/Hhn5oL+7mzPGIpaiIFdG7Lvb3EexN8
iHqy/MW471DQ/PxhOnkJ3xbR22WzRFUMn863yyfpa7x3OY7JIBxOtfRr0OANAmCK7cO4KWNSpphU
lf5Jsyh8x5SaWuuswEtL+Iglr8pWE+CwLfPIkuoOaaoK+JsJRNGnPQ7Hal8jQDepsGz6AHTu+p5A
nn+u13hhj1E2LIb8t8D4AKK0mXZu0/BWITIDAjVeORR7K+70Lo18H5Yv1/1m8ykB3qIcZEAYpP2A
paYxCOOp24RNtUZcFjdmCy8q+8hyYs7i3iu4YjkGeOr2ffGWsQsEQmvaIemTbMYw062JzOiglDo6
HUxv05T3vqqqFwMsid9RAdcTSfAUjEQzcdbHy5xcxDw/l7ozRfWge1ERW+isKVeGmYZFLxr3SM7r
y4riOkhziNu266AY95Etus+N04+B2aycovlIVmiH+RUkaxe5mjZFRba8+1lr3McD652CPDAE7Lws
O8R0hrJAqeb5XbM07ykBLrz80Cl5lZVemmr57Eu2qpNY6guhGs7B62fixlacbS2RmaOPin7ynTTM
R7a4k+fc2aZWnW201zzjkOULJ5NnMWOQM0V7Mlr7j+F18LuxgAa1RPJWpWTyzRJGctayTF4mOCLg
dH8a7tRbWLcN5fOyoFVVk/Gvpn7ZTxnA60ROvxe74eku/J3dCu860HwGSS/44crWO45O6l91xVst
LQkfUYtGOlPrsodDAL3Lc6Q6dVJah8UknifpvGPfN9VRGH4Spq5OCk6DPDs3HFIP0/qO7fsZB1VD
40v+lyFGIlF6+zcymyDW23pvKonsKR66oxP5Rg9XIOe6Hzi3D0TRfjv28rtfAaFZ6XHtZ/+umUjb
qrHJ37WxdmrmvD8S22OFo2vNaLqAI7lAey9L09OWDxzCDbPTylzjuzmevuhc+YRiis+rN7yDvHVO
jWkPD139UKUq4hYfbjH3USQY5WCA5nFhaBWNVkiUp39d1eQC/+K9aNvQ5PQO26lOZkuY9utfjyDd
cG7njFKcJgxX67UwNePFkY51RUNVRKnbtAEoASa6BqDyuDtZtgm5H2MwtG2ZRI6HZNsr+1NX3c+1
Ka6mcotTWsV9G7iVhk/VRZ/WL2u/Z0fq7AjYSKMyztJIE1hr874ksc+ujHt9aA6aj+29TOK3BGvL
qDc50jx/DA2LaqeuEPj465X1R8RgOb+nIxii0YdX3xQI8dnpYIBZPFJesUIFxnYFzp2pX5HavKIX
nK/YKedpyY/r0pFiOiyXslABm6j+BfJB2VtD4CY+9m1WNhnZXQ/DrD81hbbNc95yiKY73fHIBUK5
RE1UcqgmBsjCLG/f63jXGCiouC7JIIARuK97YjLTzpxA72TnEoj0SVu9R6PsjQfsRhOLaSgP9UNj
ANDpBxAnK2hMjevgRLxD0I0I2tZKQ2EAxqmEunDIG4ZUrsAUYKj0tBh3I+3wHSFQH8Wg9W+ttzIw
qH4NmpY+iyL9iLOpvMg4+fq5sbKi3MV95e4N9CSHetVeJwYxEMC65yTnfLE66y43VyDl4zBFHHLm
iWOFkv3RkkPxllhWgrM5VBapBnW3IFKVJSbSybwR6kRQJFyyCB8TOE2ls35xarh7vmG8rAvsewAq
eK15UXNX35O96e8J0NTpmkV68jM1RBYLhVO6RGim+71UBlbZeLDxV1DOQZZl1mTIf87qLg9FARvS
QkQ9UwKihSntsfnMSNDxhozZkZVLHKvFpp2vL6SJ/ctEp9/BTtjbZdLuBCPeU2ZUMDGho0RDryf3
zl74o3dqN+OSA844biNCzwjEStf8ks4YmAmTwSE0t+5dVdcaavbxufYV33+X66ep7I62aVXRlPgx
Q0T87AIiEVpw28SinoPNJacw8Gchfo24gltxamzVfxg9HE+DqeaOk/yGCyQ5FjhvaZfd0Ks1/06v
/3jzEM1zuwRdP3hhovufCQLkyGM+Q4LjptTjdnvoS+NJX/N0ZwEWf6CyUQ/tlyfWmnDDrg3RdJ0J
MqyvZanZRA1ggO3192QarC+pfcQx+K3Uss8+QZyA1QnEybzizA+jbk4vTgxyifEhyPdYpJzz3OIa
gC2NYUypP2JaAsGUutO9MqZTViimuZaXP1ck8vmEjXBqNrimY16z9TastVT/ZKcdw0ySxqlpE3e/
ogsMalFxWOjVW58/zg4C3cx2fptWos6T5lY3IWqmkeollbl7E+okmaFfMU4EpqHio93DY+gJLaP4
JmF1dTT8hdjU9qXnxRGDc6ZYlcs/khXjeY5JNZUKn4wmpXZMNWrrilCPA9lNaNUnFSOThuhvN5OB
yp+JxUR4F+IIt8RqB0uVgf6Wuq2Vh7bDFt6kNS433uprzazcLZMHON5PtUU3jnf/foQ88MYSej1x
P98r4f2e7NoHrmf4z41gQjAzm/DEg3JAgRoGbhZGzuTDl85JG4nE1Ly4fU4IV9Ao7u6UzN/7graX
4zIlGbr1H5mPBPVc4zNf55LEAwdgsySlq16sI6CPUGNBgB1+QXC05T+kbRl5yvw0mZrDxXH2I+bN
dwB0R7g5b639e5rARfwEb0+6/s/J/c3iwfjDk1TOyeyfXAdYVd20946jKGxJ2X3M5vrZWQc3ovqa
T8Ui7il15EnqOYQFeF4kTdf9NS40jdxgkojj1nROhAz6OCKMs82unFkw/JV4yrojKcgdADzqI+6K
zGQX0Vf9r6kB86sakCfTYjzMJbRjT6u+PY3c9jWXUQrYkxtnoRzmSP7Rxw0zq8miQ2FccB85aMBb
6aook+69u231py4g/RdlesbYOC+etBU3ee7PZ2P7oP+ZobD1Zb4czW2ZRyjHs84I5TDE8ZcGfGUv
ao7JEYApxT0rxo6Jq8YnaVWmnz1Ugkvp6UHXAhzqJ/1GBWId1AZ+d3vRBt4In4Vtb320UY85A9eX
i7QQSpVuAsvwqfyd8TZKqmqcQkDfYGNYIt3PFuEKo5TqPAOF8HjYmN2SFOF2yQNtBXQ1UvasUtwT
LWwf9My5RwuIzWVtHxG10fCyyCc9XpL3vH2f+eSs/LwAxqxiKDDm8Pj79as71neZkEZAlFVYTN58
pKTmcK1NlLzo5UOpY/n7PXBobwzj9pwtq4pAqZzaTSrx80FSrue1q5+WluGgUnm/L+WetMv4QFjb
e90Vf5q6TjmLCBbv4YRX5IicLbv4B6d2xX019rTFnsuchryQZMC7xbI5UrAv8bZwiyIA0fJr1vmf
a/zxn3YPntOxBulka25/drcPeLhwKiaLGUIpas665vU7RmD/FxL6I6Fk5DvsfPYvoeYv01nYdR7F
43TFu9ydl9lU+zpRv4bE7wh5yJ9d6iBE6zgtl2XbS4j6JDZJfFUqmoaJjtAweKYr+ExLF+PRqeyw
3+zBowMaPKkPyC4IhS7LK2J4K6LUtWaEGNUC7YY0otnM1T5F1HIg6e4Xdpg/tVijoXFf1qz4i47n
oNeIU0g1rAJuSSxA/mnZAgAMCwEB1ok3iCzT2RQdQrBp+bLBDO4an8yiqYh62Dw9CTmnhUib1TON
LS9GOy86+rVYki7TLjwRLW42svPCUdc3lb8Yz978wCuXK7C2735kiD/yYfCHl1oRZmZkDZbgMufF
I+XbJCbztV4HHK+5e7Q5BE5u644H2dTxYW2WV7+wyFDZdiRrX3cXFMf8W/dXI130e2Bv+SfhoiGg
kW5nuz3psob9kmizedAJZjzr1fJmqtnZ6yl5rrNnC9YYMso1lG32KMXH4pgJ3SNiA1QY8LC4Ffka
CEmsT+hlyFgVCW4VUt7k3rDncj/WgBjIols29cAPlnshHuRAq/n03+vSRMS3MGfELuK8inS66xb3
pfT/2MNblyZP2pLEOzSg365vKCYX/rirKufmlQT/rWP+b9aXUPhwPh1N4xTG2U8Yk3diLKztyNwk
LjGPB/Y6wjo2lWueccbfEqI6GDjyHGMwcLfLGIZWvfFDNkO9YIZ4gIAROr8pU3zHQtRN2EWqiStw
xycmjsEPaFwT/rdnNl96OvHmrS5TTgHsPM/9wyrnL9bRHAUYhA6MGz60qnnHDp3cl4YDYS2+koUk
gShtTbX52un9s3DxBSvGMsv01HhjWJozop6ElohZkDMSRWSM3a4t/de8S/axBgyHTz27iK+UleVH
e8MCwMVRR7VqQTnfy7a1Tmw3xnOZmDzETiUY0o1shEYq3pUJWYvqvmKizZI5cIYUDspVDVv+kQFS
y17qRy8nzNxkk1SGNiCukIZV35X5IVmlZHaX5Ezf5VNu4pobKwPPf5/fb0y/lSt8SZ8l4yfKF4w9
PtcO4Kw1TKyJ1TG5udtIQz+7JNwSsVmS6Tz/+SH8VscmgRfXdYwMoAIEcSLDZrHKU7eKY9LZfiRp
iAxnULgxYPYmUoC84ez5YUzrmTiPbTMzRTO1o6tZgTRRF2fItrEV4v9pW9okC75govV780dEU5qK
Jp/RF/OBQHMymkrfv0sd94OCWIYzmmhvU8GhdUFcNNtEG3ZSj9JNs1TEyyebCVqMjAhHe5G8N2I9
u7BDkUBHdaBRpRJnvyE6ZV3064QhYqaeZIY36qDEYKPbgFrKlrJ6dkkDdeb5vTT86WB5y1uzfVks
ey68lmen1x6pEKAdFPENMszu57r7+bBlRAEKwGCf2d5DqxNNYSb8fHFNStSmq8Fq89zaeJhkbFEQ
1wkhAkLuOetaehWTvrCYztjdhu27bVHnBIlceWtX5Q3VQhuUMUVfPcp7nbzu2JfnhuSdZlhzsr94
o+f18u2pBg86e7QBZtJ/t/T2nf/8ShXfU4ro2yW/GCSm9sECE8leVb7NjyjKAocHFv9Qe1gofBvK
GcazHgLGqgfj1wWNIMCldJ+4r9S+G9onv87EgaZ0Pdv6yBLAQMa34g/1cb4EUza9m275Db90BotI
3pFWUP6WpinokK1fWFyo8AgD5Xi2KpZqHn4DjfIUJIWBF9FFDNWBtRSmYUWjod5smzuD45ygeADr
cHzyDuOhIEqtaQWQIQ/mU5HJsPARGecFtukE8ta5MMx/rbBJO2eOOa9W9HNvM8AaT1r/benai0jn
W7K9UsAkXKQE1GiIpx4dTuT2bhw0Q74yLWOL4E5gZvpijkBCgolmOdk4sC3bt2XKcL9l3X0+zBeL
idBF6GB6rE48WR0+9YxUPIrd+cozOSAEUC9yUjcq20e6NS/0wCDtSx+CADDhf7bBAUGvHIJCsQOQ
ee8e76R2JNQ5npY7rKjH4T3XR/O09osbVAqYsSOnai/0vzC7qJ7qFIBW1cRROjHMAzb23NECEk3R
dzcmol2MxqzvvWNsEkTnF818VuOMJ7rlFNwGc5aLmS9/aTNtDKokeeSciBkrMsaw2WwT62A0Biej
IfvT2KkYlRpiUqBxO4a35UNd4vfSICB1VhtHdt4XR2kQj87EDvM18dljaesn3esP4FYYF5TeZwr4
5KQbG7l7uU2sRC5d6jFNQHEzpuo2kHQYUJgU3fgdZ9Uvnad453goBG1j7EP0G8QnTu1X5cBRxX9q
QSXCYajt9OxXZSBhqZcBtYCnqdOMYQTFiNEHFZ11UBWbH+6pNtWJjsfglsTmq08HgQRvz/1YhX5O
QlW8uFNI5fzmK7EcjfGPbmjH3jDjk9WghWmLoPIN+yHLePAGN+8io8QQKNvsxWVhe+yX8Yh30jgr
+29cxxqbNonziNi6zimGwK//dXVcfPgV45W+BFGX5F9+hKcGnjUV5FGJShxWy/7rg6XZZz0Ww2HZ
Mb2PL2lCoKKzzh4YxOaEbxWulY/jFtQkHE8bzoYHn4wFKAwEH14uDMAZPK7zxosgECsDoaRvTPoj
hAFkYRJfjRnSL2+pKuTRHJ70CemO1hHvkacUeFsYMFNnXX5bFKzbOuW3Qx5yqPObzae6pnKJigEf
/BRD3cMm4JBTp3iDlycU+YoNkRHzcCrJpOm56zJ5QoK1BCgZ+nsCpR+k2x+a3CRX2vjD+N5+8Ea3
pJW6G1ZjCCfZwOhIGdeNPUP3orgZNNh26WCLlzLigMqOXt3YAa30RzmemkL/E3egSaQ1Z1Hq+2iS
9LqJYruKYgZDnFZUKTq0upUwj2QX++6EMne5YJKnAAHPq3UdufAC1ZYlkI2Zog4hwlYEWhImOdju
cDQt9+90t+5nSMK7jpA0nAnCCGonY1m+hnjZWKAd4kx8md2L5VrYXhQahRQ46ra/QvmD+gPir1Pu
DIZcNSgXB14N4grv4OYF4DtAGWnpHXOhcR3hHjWRl/v2OgZsZWjjR5aOA0QyE/e7llcCS/jWraHQ
wYmUuYW8OHr94c5OWDqjv+MUdNuJBUmaJXQdpsXMgkNDEyyb+rz85auOlJLtG7OJ+tu1y3I1MRAC
Sm7bLc/xj8c8uNUvmj1Xe5nkL0XTGpcF96PVavR3Uw51XKNI5ppzkcwgB+swMidBlnVjWMn2iS6P
S1ovQAynRKaKJSzScTmJAh1Q1xt7Gzt+UqoqSNfyERZ1Flrp9Mvt7Od16KaAMX/YNNkpvjmeBWjY
Ym3E3BGuyXjSsYl6Yu4IMzH3zqLnx2GsfJQyGGBixfbQBk8irP4w5zx20lBPWif9IOHVQdgoDHGH
TKm4iTKhESRlIPKddRDiJrwO6ZoLwDvjN6tfEqsb4tP7rGQQY84PepaR/f1Eh9Odbdx7aEzSAxS3
rzbFHQ+TYWDoNX849Z30Afi4jfgFQ6ENPeXqhzHlfV7W0yfin3Lb0cW7rPAvLIK1qOjKvceXHApv
fuoq/K8g75EhbX+LAlNwaGvMdwKVE0ZWl1HQKbO05tEpq4esGPwz+xsnBP/+r8bKe7Qq587y/GpH
CwHPOO9Dy0y4eHPglwizb7lqd3E8EAKLPK8spquswCpZG2yj4tXatI3aPNwsmtlbhBKiUccgZdeo
ci81+dmZj9VQra9NSQR2uheK0lqZpnFIs7oJepe7yC51Zr2u0omx8K/oxqyQnfi8LzGUT5XzURXL
GHj9iNBlfpYlEHjd3pgQfcp2t9xeDb3LFr4A4wuzpVPDutf17GV0jHeP9VEpBuYryEQ9o4bJl71C
/lkPSDRo03l9ICKz+kc0/8mFNdWdQni4awuQtT75mp4Tv2PijcNxIDxYzunFIXUmL+3kuE3xsVIj
jBklgUTU/yuknBWr+q5cVM35gKkbXdZD2xS32J37g2HwsvFEFyPuazUE+ukZe19y3zXLZ3YPyvK3
VfB2XZrqtRlatryT/5UK3zwk5H+VyebhXI1tDFleipXWopoG3hOowSbsWel4lla2b9rLsFEVTe5l
n1UY9Xz6FttORuEB8auQzDl1eziransnwp7azj6ilH4C/lp9nIZL47x6rjucfpwkP+aDnw///dal
cXIW4YR2SgCQtrQErOLVUD9mhh8J/c+HnzjB//nt/8f/K7HQ7AYaz9UvICx6DG7jLdJnynQ30Gf6
zMUZASN13jNOzwDT4oLaaCDYLSdyMwMa8fOr5P/96ue3/9v/+/mU//mK/+1ThJhpFlJ7DHth5Jw0
Lfhj3Oa3xM+8vSQLM9DrAWXeEq+h1jOeSdZsXyXdq1Dijxxld0uzVO1jJweURARA5QH/aBy9Ogjk
yIHDZ5HE6O8GzEfUSmiImrNnTgwEF9au48C0ECLylVdexBELeHuhJhlBW9wUduEhKUVY2Qv8RHNg
U8mYw2ZVuxNjepH8OQxocM/GAOkEm3YXf30ZueHfieIfZ+Yc1DrH3Njjy3DaIbIFNCDT+IZ6M4ZL
jK+Z6ApbMzJOSUhHip6Q4btxrmPzE8QDTDgnJNf1i+yLh0XGbgTmhdbRPGqj+mU2joEVbwDAyBLU
cZkLLYrw6+QG0cJiZgiTZCL/dmc6sNW3itKJtbex/Kf3fvmsjM/BWP4yXE3CVY9fJWmZDNUXTGpD
c67zHGDpjK5m7UwRdF6UN6M4xFvYtZrrP+uSge2BRObr/Rt6aObSK0fB4hX3lAukYCK8TAywpKkx
PpUxES3aEyoiK+SHelWdE9Glp3yG3gWmmf7uGVDsgLKC3POn8mh23kulQe8clCKGFt9KQL98s9by
0xvV81xSOOg2adSqxCpdN4Jhi5QXGNFWlK6rfbaslmyR0bPPwCJeCs0YqXnp6OYS1gnjItAB8+Id
5q67L8ZRO7e+Owbx6CgWw39amzcuaaISw6Wlnes5Y5AFx6zete7QXer5ZrKr3nFojt2+4KIJifSF
fAEka5/M5eO6jM+J7/Ws180p7CZAm5oxu5AQoJl5S9nue5vU4Ix1S54yTlV+EeWcgnx3zNJBpUZ+
B9Dc980TwNHishC6NuSlOoqtx5tqaFrNNMSB7NBK4N8EGyxL8yLc9Z1GETiWb+wlEPMjeSLnpsnR
fM/G8efnN7qb5biMUGb9nm05FN/FofMu3908f7Bn6yFT6N6SNxGjAvJ0bPwx60V0+PbTmFHvEHv3
/fMXgXC2HH4mMrVuObDVw8DMYEo654huYwF/xyzWd4ETdRsDYoBoUM7YgNtkmo7TYkeWrS8srTY/
eE1csr2zivusys51OfLvTsz0QdJJ1wk0ANEAwHnhUA+jcaX7z/0DRd5nl9ALCrdHnapIIm0o34qc
bOD0zrONd9gjVWD58XffGFcrc6KhcD/XqviYuwlN41wfyan4JF8oZoudjc8TJB3CfJPzmJR0NazM
hCWQPBcto6L4w2hH/eBaGcP9dPnMm2Zh4888asq0fB9nMU+snujPtd3+1Us36pIctApChp3eOkGm
ikjlIn2qki04fS3eXM/177SCep32gVAEjPCL7RHGk2dHXYuTg0bs8102OP5prlIdBBRTFyWu5L1r
xzHt2Dh2PiOh1kbjndyM0aCd+XbMIr9W63eFvmhp3aeZUY5k49gg6jj0S/JYbF2UIqKFyRS6BY/N
A3vHLGSh9uIVzDmKMXODfts61I3/K8N9gJprrPYG8LCzub38BptRvd/zsEsSdwLWy5fEbKjvc6Zb
OhUpaAQ3jeKqv0+kw96qyd6zBpu0D2olxE3Rnld34BYrFzJ9wX1z/hlwhzKJDnh02Dos877AvBKs
hFfS0tiS459bNpnU5+Sn89kaZ/XfB7+BqqxM5gZQCe8qOEiRwSbCsxAFFe2pKtbsHA9Ee0q9eZwg
bA7bQuPnw9ggULE3osvkxW8kqTo7fAcAkex03MPE/1OSZhN4PlLndgSaeFzqfLtB8iEUpnypSgpF
nBMg7RhYn51RZ+y0fVhJbwjtgc3ijx0O7N/b2vC5ZQ9rHKLLeDGrrenp/phpDvh7+xoUADRW25kG
d/Wf73lw/lPxJrp5l/LSOPqtxc5z6u489E2fTcMGr0FoVsXze7dtsGsvz0OdNBXkUslp8hr9NvWo
391RMAxMtTf0iuUapw+IjMnz1gRwJjcXB9U7PbcmrGFo3fB8vGokkWtMLqv2D8KTRichLg5olRuk
MArQ1ej+ApMjbMaeZCCUwa1ifaiRRbGuI8aylZfectFemZ8XEYqMirpsvIModSIFvn4iTf3X3FvP
AIzWT62uL76r5r+lBZvuQdlr8tmV7LRXzYa6LiH2KA8uE1u7NxNQSbba6jBlTPAXLANrwhIVfFr6
YY7+p6XsDg7Ou5vUBOHoDxKYHt2SskNRWf9iFzFqVkttl3Ue/J/JpDesEGxZeFFCI5GQutL4L0hK
dNSEHyULMkBZr9Xd4iIR7YzVf3Y3CTiUIO/LAL3S9A+Dbj85bTqGdifzU+95B69sX5lRsbgqNrdA
uSX0Lt929iDmNHkhhJsxemqDRvZG3hmcbG6bfZtFJy92jJpyGKzxQJVNzpJEVJLX9TMkTIwPeo++
uIfW7bRPCtmo8K3pN2ndiqsEwCKRSGfynnkXVU8OmKdrDPKiXQx81akRoxVA2LW0jcQBY2CK4nl0
Erc5SY8ZrLn8JSHnWsksqnMl/pltcvI6JN80784BY7AR+CMZ8aNnGCeOwjESKCye8XzR5+Jp+mvL
o7FqzXGlwg0JThgvMrFxzIzGQ2cj1Z471oqu41zNsY6WWrV3U2KtD6MzJlFuJoyAGbf9H8rOa7mR
LMuyv1I2717tWrT11IMLaE2AJPjiRjJI11r7189CVHZ1ZmRZVY9ZGi2YVIDDce+55+y99t7UxXOL
XBr5cpPvg4qMzjqmmdrXIsTNtJPujYxvGkK/sTEeY4qfHzLOhJvkZQjbcp8TIrfP6giUY0l39e+f
0shfNq0KqZdaZVLn4WS24Ws44fEi+UxhQZUvQKw1V7F69FRVVHqpUD1sIpZAIggQedhbrHdj4mlj
WzuJr7fr1mheDWNOdoH2uOYlnRs1kdRdlQg3rZMtjz5A7rXht2Tojy1yemYc1D+gY+ghVdTSGuPg
zmfcRMla2iD2ELmm86YJNf/QowdQ0mEThVNyMp8GPUFCpOW5YxYdAgmLuKA6l7yGlHAb8wYlsazS
SyoxzRQsxishy03P9Ell/p3P8fR3Z+BfMO+dcLK38JU18c+GQQ0/o4xtUDYwD2Jb/D2NuQv9NIJ3
F690ucHEMzfyvm/FTSS31pnLtejoTW0SVQFSRd/G09WJfBmRyf+cY0qhlELMnk7k1Fdm/Nw3JgVu
lsqbKImEFfKVLHNMPSNxrlR+s0IpaSg7BZhQF7LGSh+jeDNRwqMYgEPRplaD96OTtkqCDr+QZJFG
gggbskXbQgLHPc2VYd9YVbyWO+VY+nOw/58PZkYkVRp010CqmGup1Ek9CjhxMvSZ+VpTeqUoXTrD
8v/NZVS1P19GU5GYd4EjVLiUALl/fxmB0kvMGNpg1Q7GD6z/0r2r495JFIBUmG50Ohx99Dq/llOD
5gdmDqnVo3JB7aghB0mLNQw95cL8tTkagGnRLGBgUTPsLzS7n3jjYsbpjKs4NcI6sWobfUlwGpNY
J/o9bbxC1z9TqW42iIPDs4wNEclF+JbWKZoigFPPUjTmLkFJNE7V0CBsovEPBlFi5jhVWyShp1bG
p6c2BLQwd6Y+a6RnU2V+/q9vN2Dhf/KnWopJCSjr2GQN4xf4d650QNrQBaw62SfcLIO+5DfLcgAF
qMfyRCmpxSQFVe22F5Gyhv0i5h5YDkoXrWkPH/zcEnchEwpjSuvVTwNbrEEF0ALN8siNCJwfWpkF
R9Orxnm6ZWN0GOGYun6CllHws7sQx/2TMKgEqvybe4C/+0+fnM4T1JELS+rj678jm+cTLta8n5G9
gxxdIy+lfUrwG3BskgWwQAZFxVuJF4LplbpQqma0SyESPsxKYu8qKIJJgFmREE4koMmwlfkpgRNT
J95qS4PyUme0urmtiNorEK8wsT0GigGO8B//SrTwYMhKe5g6cIiCnLSfPUukLk75i9769cJcIv4Z
N7hypcNcNLkbBKIBlC5bZyrTuHwUn8U2vkdyH92obsD04oBZqUYnX4B4kRvR9Qgxh0lHoi680PXR
SY+TE7uLI2iLnDmIzgCoVzE3WU2pvtYVV8KWtpXDU22SZlUFkvnEprdBWt45Q5WGu9LSwwOHWRYE
cnacOh79Lej1l77R+6+eYZevtm9FN01o3JGCytqlBaf0lRgaqaBaqz6V9PKXZTbCAOFA7QoSRtKs
Qs5ndD0A9LE4SvWsfbG0ruh+Qj18RCHpEUTutjODa+yrqddJGgF1ItIwpoAkm9HATzAZxuGCfbte
zIBz22HRzGVzx/aGcLxZ897FvztY7U6OcbmoPdvRUJevuQHP20KkgBZL3cShlq0gFE9LIryFVR/L
BsqqVvFSygyStaX7v3mH/Xkl0gxD0gzFkkXRkH59hzHgiQQFT+7KomG6EpEuK7Q290b/kvbyiWiY
BElkrXs0E+UtsPCCll8SrJDQc+I3h9arHzPHSJQ/Mo0+r8rsbmmIzMnFiUSkbJrc2cLeITc4BbqH
qn4GFWgA9HSyiR5kU5ueUkBSgON7R9iGaIPuKNll815s+c7UHLRVxqzy3zztxz719+3tv43vqClw
vemKaiiSKP2ysAhaRSSYbISr2SiOZIHLR3kCuKunQnQItG6b5TLQvSC/FjK8QLUXuysnmqMwdBww
66Y7NSoey96Qmf5owV7wU/3RrFSQyeBZLnvU30HWoxx8CCHn8V3C/WcrAg7AII5vvIlK12ImltTN
QVfCjVxocLKBy6ajz3zaqDQ3lTNtUWnLhvmXOzPO+jeXQNL//NJDJFA1S8fvQfdRgjPw+/XH6MUS
R3AVrsiq6o9TGpj7rgZQnsmvutG25znQw00VRJ+GinZDjcqXISLYxSA9UjdEGnKZVd7T5Eiq+FM6
JaiYM1m5ZkagEstC3hObyFarauIBo7uPTOHUD/1HNYriSq5I3YkFVXxWYgMmns47rYnxq0zFsVV8
5PuMscMifc4ZvB3nqH4hHC9yIp/gyUaouyfLIOQkL68dHSG3ysZy1XXFKS3F4VgzQt6NwfRmik2P
zDRbNOWEOlzTn5sp1o6trKpH1svXVI1EVyd1gpFN1F7QDyk7WAMHueo0joYZ9pBB2He4ipw5UDUv
InTw2DCqcdtJ3v/UlrBmr5uUI38vjibykGq+lJp0MQkW3nZVfVGU1tyRWIBmmMNgac0ojtFLkuU6
bIUCOqjU5hDqOg03xQxXcba2LUlxm3kQI5Y886xJXUL+UEu8cRuoME0QpGJTDEoVBbpRAgrTGgHR
EvKXEWnZgv7HD2OyRA83NWw+s8qdoUv9U5pJRzoO6TLu09orTZTETR7UXsTx3ROlrHJH00B8Rz7Y
IpKT/CRG3QrJKfK9iHO5D/eQw3kAbz0c4i2a7sbWBZrmWmj6nlRJ8lIl67EGX+/P1H8pHT0hxPjc
fGhSSedrnpByzf1dNJRmOYeIUHBGUvt1GBzLHJJCH3NuqOfwu0rlE7rNvYRk6zhkNEdVHKYmwhy7
4th1qlOyOXVDUzzi5WgqTlLCaD1HC2igtpgi8YrPvDin4Rg5g85Phr5OrT6bzyjFbMXg3IfCVN8B
yGHAU/rC7V+vLJJMYsqvS4shG6oumaqk6pb6S4kcQpaMpt4QiCahYf0wER4Bv5AuApDTnmb1R88h
+pKXsU/SWpN6paHmmyGU3vrcCKAn0LgTYrgShWWNpwZ60rqz2Nay0LpqcK9WNcgCkn8GaaUo+ktL
fNNYTtleK7Tm2E4C0r2qJ0ovTNuD5QuOpZkFB7zTGCbh6THuO1OQ4q2QoM5FOapfn+G8KcqAsXtI
rVnb83MB7ZQRdDG7kJLs9QLxQ68NHZR1UdtrJB9CM5QkJsPFO2NzOtVmse/CsETdz/0YaZJxkNO2
chQ9ahYh2RjQgLFuZ1P7kg2ycRqSyFNwmz18eoss3GTAej6NqVmDkXIQWp5k+YP2RQ/3kGl5ES9m
ioiDQYXLTjKQFAuHwpv12B1YkL2B2EGUkgBbxcwnHVIPTm0eI7nhCMZoblrDvdDcnz54zdgqOm29
1C/nVUbHhhy/wXrGRrtPpgo6hXrOZ6ALFN4KHEoLO2BrVCvs8wRzB5biqdiw7bnKlWOSU5ojTNqh
w3QkoaTYwOgFfntA5lEYWz0PxAUy9oeo7aGEQFyN3kW7xjhv6HyZmds/EPlxQqClZSbVIUIPMoOt
8NQAMx4qyTiIs08rQRhgxUSg1768lQ28ij/v2P/4HP8z+Cp+O9Q1f/svPv8sSgaXQdj+8unfrkXG
f//1+Jl/fM8ff+Jv++izLpriu/2X37X8Kg7v2Vfz6zf94Tfz1397dO57+/6HT7yfgJ5z91VPl68G
KfjPR8HzeHzn//aLf/n632F+RIuwof/4/V/47ScfT+H//p/D1/CX1XtWNqS/fAH1+flLH+WDrPz8
yf+m/Ih/1SWJLVQVAWD/g/BjyH/VUB4A6pF1OumS+T+EH1X7qyLqkmZZ1B6qqj2OPb8RflT5r7ql
kbakKFRlJueC/x/Cj6b8shYxMeQ36aZqiqJp4hX64xavCvoYVKbBDQZVM4kYOWchriVPuFW7dEXr
CaFbxV4qe4SZdNf2Xf0Mru2zitosdwknY9o3zo4hvLTltgOaTIBvvoTgrRGRSzsydjOympnv3JKW
PX9d+pd0CRB+kb8T1KAoHrT2jGSEm/SDY6NrrC2XacDvXpPf7t7ftySkX49RP5+jZXLZNJZv3fql
lONdMUlyZuJ4no3nTpIuYYchynxMMNTPru6+8Y7AOUmiuxZJl3/9x0mb+idXWOWVMjRVNETiYv54
hYvMH6s4UOaVebOGrfhdXOBCwy95axfZN+NTdETdt/GkXphmq9vHCPVJWJh768mkr33E/6qepXov
7eAsvmeHeZ2cEVo1B0zGw7ljUu9FB4SEKoQQW3sy4uUcu9hYP4vncKecxGVpfgWarnsCtJDki6VH
P6l39ARIsdHm8TN7OkSzYdsIgbu36pbdevRoylqjEW14hoVhz5ZKh4CkuYKFYze7bEd+xw9g4Mqq
NWysurmBFNA23fqpOuCNkLbN0tzAhngrbqTthp/xlaezGF/y73kpXB7tub2/0gFiICN4D8zVsOuO
hJSYi/hrWmVu586TFxFvVNrf8haPemthoBXWeNKbD5wgnWELbvaBrgpxhbCu3yilM9mrb48OoGrL
skeTK7gyubBu9ALS+DydZsMJ9oHOcPJanJMvCtAxs4V9cdWW8wWAf86uc6VcKajd6Nbvptf8XV+Q
v+NHtvZNaW3sdfwhEgRHL49p/q56EwoTF4QAKooGYp4Yv7/2RGSQUcIsnsDaXDyr4mJCe3qu34at
/lGc/GNbHIApER6s2JDdOVDQPLQu+A4P2WY4BADsVsFJ3xIIiTgbtLPilO/pBscZRozwXLjKd+wF
C7lbZDUhizYmAMqVfkH+E60bzfFf5QY01Cm6tuHe3KLWMUDZM1byWi/fzkt1EXpq41gxO7ut3aUf
/r4kqms/v0Kctdzs6DvpW7gHIxRwaZuS9APgA3amUeHZ8dLYEZGTx8tpa+LnxQ7uToWbftVnVA2Y
6CJbPYp3ufe0S7A2ahsADhR5uNID3eErA2t0diSTGsaOnCF5Fb9369rJjvJFQgRyCz70Q9dsW8qD
F/9mnpkxcWszKmzdjqHfWj9kx2Ettl6m7Ixzo3oCpdEq/xgWOc6zVbVClOeynlgrQo5iBgXW81wh
wF0apTN6rQMUjKDtr/6gcjW3cnxlkFEdi7VO+s9ifoRn2oi3jGQzMCngRVMbt+ttGR2Ai+DunTEB
4kFbwmHpzF5DzvDCOmsbOpfhnpQzRorasAbrgcLvs3bgk8srfUHwzxr5FuMrYpYlnD77aeXTkjHs
2qkPNDO7dbhPYgeHdnhTWhdTQN97vsh4i4OgF4i29CO9hR6KtjsK2nRJgbgaTxj49OUjr2Ud39q3
yV1Nq/CmIuQkSjFwgqPRukFra1dGmt9Cs0EDQxe2X08vqN09RhbWuSMUlNSr5VSvRTKyl2PgNACm
j0p3s879vr2Hm4f27D5dxBfRzVwa8OJFOtLI/tfr469HTDh2sqaS4SdJEtuc9ssRU05nkzwtzJRN
0MJ1e7CijBczav5ewvyhgvn9HvCnRfjxZzRLJnSQzU7Wf+mk1bVA18uX6OtJw/XxJ6Azrqdg/Job
Jm74bmGhVmzx/6gF/sm+IxMc9evab9IBFzF80JpEES0+upe/a+ApAWqvkWbaShKyl0eWNOOBPF6V
Y1CT5UUakaQReGalC798jgNLdSXzvVCG3PUhBXBC0NdqOV0L3+9XDy01VnNoozAMmLIr4i7pxuPI
EcypzBoVkzKRaE9qimeOsrmoZYliey7og1fNoR1ZMtIZZ3ChbkXS+oBJK9VOHXC8cMIG68xUo2me
5bJjTGxESELFzmJCVgieYs6XNiN1lbvcEALMZ3ABJrO4oajsngKaOnsLVEgFodbNErThtRpAV2ub
HQeEaDkFbGS+WN6tvgBBRJBxhitf++xQmlY5qeu1jjQGt49AD7KowGtmibRUxHltEDC80JnX2OpD
Hq/7NPhqlO0W4e8D8eaUGv0pInvH5WUn7Ij07dxq8EBKKDFElNxIIl7kshbc2ppLV6qjb5RJyUEe
akxEhfiU6L66j/pKZWCpEzUhY7gvNGGTmNOKvsQZEC9Ktilb4LuDM6flCg/S/JavoeSzpmI0cbnl
fDtIW7J8AokASmEmXLnK0IugKaJfSk8HodS+bQzca6TJGOLAxmeox6lGP6ML6seAC/dgtZ5KP8f2
OyNd9b1M56fVmnWCwHIc4hNW809L5pHl2nzV5Hfm6ZjWzexHjbVsRVIi+9ksH+O+3YeClqEv1LWF
HOnPHewOT83YKHwEOKlOkUAblJOCyvxC15+0OXiiycMZA6874dPCpJ2k8Uc1ape5FJQlkSMvo14+
lyOxXcdODHGdjPicwxw0V3CVo+ZHbI4VIv/yeVY7YlGal8e/1cHDEG4Sk41zVMtIrRox9TNE5ykm
Kv0kZ8gxbWszMeGMkhiUZ52XxTEm8zg4hKV2i+R5D2e5Y4jJKw3+r4gLYSmkqrCqi9qL+4GAuQSN
R90Nzzn6adF8iPvKwFwI4xfJ8Ygf0+tIrJ9vTJthymsWviSjo7YUEvK39KAjyKXTT2SXIhZhZ2gP
Pa/ABLYn5eogMpamEu1qsEBGVILIhybD40jcsktd3NTLnGCrx2sm+sJiTL9oGi8MlcyTUHMHPO31
nDpoq1fqSQcckyETQd3j5AVC2gQxKQQ9DXX1MDJwRmVc450dIqIm3rRecAxEPQmFV659xeH7PD7N
PbPHsb+ZRCuRYLw2kaKqZeQ8cu+bGZM4JVo/Rvo2M2p9qwSBCnQiO04hFDVifQ3ZM5En23rdKTvM
1SaoeeMwK24MKGVNz5vEyVLr3Qm20lrW82kVMxpoEp8kLU0au21Or0ooAn+pFriYmBPVTqGF0iZo
Zglfi4XiTUHFZJJeuiLVGppOo+IhGzFklLkHWTTaTEW0wDsnYzblgz4xkk2jmppNptuxrFrz5Lc9
vAdBIy9DQjKrTkrpDaGYbIEJJRtDf48Tn6L15/+KzJe8hzBcRFm6/fl/NDwmf/9XL3/yjoi3zEOx
ZDDuc7IK3m9QKzQi2pTlc7RSf4OF+KsKSGqQGU54p8hJkVIf50sDf8FAvmRjQHabfXG2SOFeAqyg
ZPTv8m1eyfe49Bq33qf7cS+9p/CRt03i6JZrnWbBZu1O7tMT7/1qN6KH/cZi4PVUCDvlYN7t4hyi
9bkLI9VS+N7s1MW4Z+jpH4qPbEvJLhITYMuvvEb6q7ltnpixM7UjdZN1/miU+FwQAAFBdBEbwp8S
CZ2C7dw4xkE8gTaXKE8Tt9Y3lLNY+9GQmsZaOpsuBT4c8fqOnWIydhJrguoaFIiOHtvah3kyfwAc
+Ir6e0igdeyqoJ46frD/rhRPex4YzANaxizo5AlVD+FAbnrAZ/5cXCnkgxM+0WdEh0vIm8zFwWy4
PuaNs/Kdvs3xksH0x/wG08ZY4iYrZCptm95Lwpanu+22XUkVR5VFT/T7pghgY7OAkgMVH0hJqzXw
cNsh8QJIfMNqNBf4sfDAKs1WUtfM9ybebe2WIay4r3ubtVQTbWzx6D/LyosYipH4p9qCN+gnjR4m
T+9csTZtMw89i7lAVW0MLAjsJwzNMRgzpyG1xwtewLuWLip082DyyPFir0v4aK9yuVSkBTGXxUSI
pp1qjoAA/0i+S7Tmwz7n6dGjw/RLwxUVhTu8co0T3l/TkkjyWlnBFzD13dgt5MGJaRyBSxWAtdiR
F50LrhbV5RdRWkq9rT/QgfHyoC3DnZDYSP3TI5AcvMecQvT8MvTr0boLB5Yw66BpG/0ulF6/4rbI
hDWX2AjoSz0ZB9qKLaufx5EM0SbKNtDvzkzNaF6NQ17jOT+YyKh/aJ5wnp/9I+enBpkNp/ZLe2XA
xd8O3ih9X/Ndue5/cCbLG0f9UhbRQd/jHMObhgjzZbhFOMh0xzrwtkkgEK3MAceoU9zKBVgPjlqt
bd55BxBcyGEtJqHV6ciFpbHIDX6rAk91tUNy0yhVZ1eWtkikrdJjrPBCBFgwrEoe/4bHK3Z7mR4k
ZTeX2kOraYj2FZo8fWCjWlY3+nFTsOZp8qv7/lRIr0WBL9c2TQQZbgRwCqQw38tB8pDUjraTKs/Y
+hvabuBlp4JXCo6dDXCNFyh3Rf+5S56DeZnpMOKWabcVPkCIEQ6JXpJ8IixAFGIH6zhlnjgTSbwf
1xi2G/vhzvI4cOIkqpb1tksW44YcjT3mNyqb9McE0/IVfX2683O0/LbuM/sj+GxdfNQo/DnNMbUG
VWQbr9xX0wMpjgcW6qYtrABFfXQfsaeu6Ak3O5C9ow18EqYkWFmHYoADGCDx5wh3zxFNduYIg5so
uP/pvqOmRciGdIpbxAl0b9ihpu5zd95b3DUcUekLeHBoBQ4uzqg54ZkTeb5JkmsP1cm2riYqvBdo
uMq4NB1l3TjSq7SA7nhLlzRz7ploz2wf63QfLZRbTl/BM3ZIMLz5CQ/CiOXSrk7pmfPMvV3E6wiL
0z5hGcO76los3D/wSQer7KDye/tXdWm+8RzOnHRNsHwbEuhmQsF41mnmQj1cF4U7HvHBTzX5ZYu8
WIgH/9IiynZg7nIEHFyO5e2lOQr3aquRAmi3r+bZKuy3cN1syQXzKBPO/ujhFsVAPvZwLxlvI2v0
19bC+pC97JkttD0RxivtxkVxCA71J4AGIB/yHpiSdWRqQUaUeis/EHvtWWHVq3KIbsk2WKkyNoCN
Onn+RMIL4tQV+suyXZfiST+re+OpeCapmgIzAtkBjou7jpy3HxwN8LJv67X0CjlgPnKkO7DD0Arh
jBh9tOgMiVkkI4M3q8F82klVB1Jv6W+47pmrvlbbPALh69WvkuIpCreBedBap5YWzB96fxXCvpIW
vE4ISXkuRXIWx12Bgih2OKTC1ve7Rb6nrTIUFAs7TpXSj6b6oKqwoNW2O/UcXgXcejYWgLO8tJ4k
QNRkxeh2IDrM8VWGcmQ22PWaQCels8ddtIqoCKxDdWAOKqoHRK+oA81voNTKmtsueJk/s8PPZU71
gk329hC7Q/x4y4LVQ+vsTadsWWyScxBtFOkDh1tsnoNhH70h4hvS7UzoBYmv7dZEZ5jqexZ/tKhB
svUHpoHc6cK33VdL0/CK+MT6Yz00yNY12fRPkxd+Si/AQDkRDPv0/nDzvkpHGiC02xnSrOdFdQZD
iRQiOwdv7EssBoryjvW42/fH4oLhWPtkkEU88wu+SsiQ8CotLsBgx2xlrI+o4NiHdclLb2N5CxDz
6E6iLS32lmLBpiKx2t3jt9ZwkqNMXXoGqe0/kYSYUICuFe7YWEZI6BKACB/hjYkV0hyEXuVHdSve
Cn+nPpfRJT6Z5dbSVtoqvj8KT2ERvY+FjVW1j9xaspNNfJyV1cxG8SKtyoW67JzHtIuGyEpckuxF
HDoUJzesl5gcui8TsFxus2wSES4i9r9j9pgP/lO+Iuzp3n1BXiqpAq6YkAnBUB5YOxvfs5fdDNHx
T8UZveSl3GWzk7zriV19K4vuDdle8D1tsndZOWcRuXyMwrjs/XYYuKXt9Ik9LzrDcz/14lKL1u0m
8qY3tXOrG6u6krFMOgG9sUOyrZ/AobCLKCvzWadNiVH2SEPpXVmIX3wiacshWI/0mWmxPgzBdlx5
KbnvV6h6+Va7wJjVQkiM5+wLsafZe9mXBu4ywUy7TaSF4Jn5QjEOeOH7E6gzn21xEt9U2i2p+tHP
IocTERXE66wTQ5qwQale0SwK3noRB9tBZaUbgL502E8pgaqo5qDuGeXApot/DNCnre4nDuivOZro
fa18N/VnHbr1iecEVoAwCn8dfFHD5MeaIgH/N2wMJ6VK2BgILGpS5x2IUx01rq3iWuVgvdEwkXLr
38jM4z4Or/2Oye/n8OZj3Qic+aP64tSIx7KoHf+70Rcgle2BMzOEcFt7CTDcPXYhB5HjZt5PLhDP
Jbo7yR10ezgklBk1+l51WQgLqXfLbdvbDKg8YF2TtFB/iGtKRFg8mQMkdl+taPixvFRecEjv+Tpe
IuFoPoCBG7Q1rxXuCYw1NjvF0VxWB9Pcisvxq/8yD9yVAoa767wP9/mndQ2O7R5av/phraPnetdz
F/h29TxOiyn/luYTmhK88Ry9YO3CeorqxfhpmMuSMQWUPvBJJje60LhjlCmwiQMw0OMkbmeZWaM9
YufYwMdwQs0Qt0OQSjABHl+QxHaP6prAomaqvTZlt+0eX/354ef3/fzXzx8zhoCFPIEtExboDq0x
whv288uFMRMHAy4saFdDFofnRsSYh5XCVUwRdT/rTFs1qmuKtewZMterVIJxmeHdcWNIxTZcJUOL
j0E48sZGJu5kpRS5mpGcIyvc6prJY7NaOrdqJi4YKQJyNkTL9vNKdUGSE33eJxn9I5nFQy+Y42Mq
CASjXfiT6DWGWdtJLdKMsjSeMhAJr43bu5QQS1x1zfAkPWBNGXG1lUyHXbQouFsGWy5kzZGTcP3U
NApMQ998R6/LxiWQYDwpZJTXgRvUGDhky6i9Ia1pmst+tlCiMXyOogXwRNURYCIvogDxbK+gK6s0
8AZVzlZYVEV7qaiOyAt2sc7h2x0DDmujynENmYTasa+XyUwjxRy2YZyeBZ98816U/H3YKHddnXt7
Zn2IO7Av+UQnUxXiS4l9wCyNrcHmhDli2yvAo2cM3lVFhTwU/jmN/DdVSZpNS651X4wcn2PWP8DV
izRZ/IxTwim1ToIt5+tTW4pAnlS4MZOcgZ2PMk4iE0VF1pL5Nli3MDOw1UbdIuxNsgyCnV9iMk1y
ed0PuGazVj/58Xva1fXGt6QvtUw5lsE5ggoSx0vRB0tEAyRG13knToQCANg98OFSIOW4rcGjjJc5
OGd5rmGmfgXjxNhfbO95N9NeHtwo9q+V9s0YugabmD73Ycq+WgEdG2rru8qNrdSMtS0gVHLFnMeQ
4bCvRiQlsilw9J1fgHD3q3bEGYfc8HsG4i4xtq9NQizCAaOMTy8PA8StQh78AKiD7hHASQf6wIQh
GF7wJI7UnJxOpcmRLWyFI7RXu56Ra4TtAvCl4EQxAt0GPLhY0p6OFGs5J1AvEniSuKS33fwyVMIL
8GhQX5ypLZQJdV+8tC2HsZ8/iwv1WzTXiQR0tRw4v9NPi4yRI39qEtMIXKSexGsrqq/5mKwenCuS
DFTK+4pdB8/EM6tyaCPj4xEYn5LfvBQaKFnMNm6ZU6IqRXvLK2TTuapQaw/WRz3iSPQ/VJ3SOOq7
rVFQMJcZEwTAbJZ6t1Lpte7oOCagSpo2GkhDmXZF/6APcWTAsEBlVUVoLdJ0KdVZsL6EGkOlYuJE
l4TEpUsRhxmQEHJlnK3JIP9n4Nhk1NTTIv6i4SPG+ENV7C8ni35Q1q61iGS/B2TOinuIhfGtIujR
jhWWlBTxshc2aeGG+LnbTJmwAMjtCoOPDnIq0je9xAZgBNcOp+zSIAqdc2nc9tArBfE8sk01jdU6
QnT1wxiY9MOJ/nDvmW27lgnrxhRYsi/KluUoPX0LIVBAXFd09AiGeKysnjJV2IExhosK87agK4/Y
nM/RUN+kanq0ySaTNGxYTVJ7sQa40JU43HALx9hndU4yxHvYyAUj2wcfPhSMk0V0MdistAB3WSmR
W8+l5e6U81WtUtJqtQoHP+leCAujHkmZxbCGZ8Dln/HoN5z747vRWoyvYn86qPnDYmRe+yHezXrj
+rJKpjtajqLgLD32oYzpXZjAKiIKLJkDCiBhFrpFrnBqKKh4YCCqABNiEz+llFrvVcrJFdTrbYRY
gRSJqtJSsNmPOEhUZB0lbYa29b9CDPigfl4IhQL5SBwi+cox1uGJwZqojpum35iN/BaOFLJlexf1
bSCVB+Yaq9KoHuS15ssaGdxn2AnhwhhCvge5R28mC/bOpTC1dVZVT6JlHkbQ4P2gM2lrxWGd1fWP
Mt1Yk/geBBnbad4h+IlQ+IDHpNlkpPdEWDQJ099aC/dpgT+JWQIFD0ec6f6uTxY2uIrCvgkrJ+/p
kyqCvGs7uiK18DirmsMlMnMKjzg6i3UA+gURq1Ix9h2LDkyh9RTUhP+m3cTGmpQrwjjWrd5v/LgW
t0UtgLoW08vYt/e+xDtdZTPliQyRXKcmynKS0AXhfXxY2UIA9X2+RTpxHEYr4NXosDnGHCWho5mC
MS7SJsQZo/Gpnsn1yk/EZWhwJs6DgGRmwHxuYWW3Yhz4XyVttXrot2kY3KAsuE2BBL/RpGU1pCmj
1YHuby8vG1YzG+Ys7Y5eOUiz/Aw3XV9GaoKtISURD6PdrEVbKZiFdSxK58ykBk3b8jaM6cPK1j6N
Ch1cn0iNjvuUjEwWeNlaKmqTuGZH1ufIrDXAasO7A8UnaZtJpbh+VCLxQkdW0uhTUnTSERQEhXyY
3oyeBJ7/c0TzPCmS18RAfmykIdUiG5kEk/SRoiSuEa5uRQuGoaxktJBjhXUKgeQihHcEeqjmgOnr
bPtCV6xhQrjdHD2C6+No4ed9f0wAV/QxRDydhB9eEgsr/CAtFOY6zkQDCHEgR0N9elfR1DkDUdoO
ntT1LEpw3s21GredZwpw88IOJHxe6C54FHdAseEOOLmSGTRjA8XA0UkVUELOZRIiFsePhdOkttla
+3/sncl2o8q6rd/l9tmDumjcjurCcrr2cnYYdmYagjIgqJ/+fuB1tnLl3Y1z+qdhBkKFJSQg4v/n
/Ka0k02NG23V5iV8Ba/YJ7352VcdZdxMrfunTtOdre+662pMmDqo9kJQhaCzG28nuziMfvOocp+6
ZlMfyRU6ZB48Hq927vucS66c2qMYgtuUXYS61LuR+KJB63OxoWmVZeKRVAiOGOW8mgPYAj3N39JQ
x7YcI9B2HRp1wauHvWVnEmXtWH24FgHUmC5y/wI5QdUh0TaOQWofyjVvhRtkx9fd7zCq/NV0EXRx
l5qAP9esHTN7mDTtHMvpsU7pQHBid6AzSQ7j3MaUWUD1iHzjZ5u39cVOyCEsENjHtqx2Xdg8wP+B
OvHhmohaVeGeonz8xOoGgsNFgh+yh0rb3rYD9TUDzgYlZ3w1rhrXFU4wHGg/vKriyubyk4hVmG+I
iHY36c7I02ptdoWxLkzjOdTb6KZrmSjYqCNKmIWQhMRjmiftjgYNmdtAW4OKVvYMn1xNO5GFwWag
owFziqiWxruYFiMDTmwXkMcjePH7MFQlDOVp2oui+9ZZOw1H/sqcDdxTXdgnYM32aVn74+aQleMx
Lpm4VumHoDMExQyvd+/Hvy+WbX4NbV6QRx7NiaHLouo4AjhhGdsc38IuNMw3vS2tk3KLH06pqx0o
HXPTzb7QJRDQiTsqfKDV1pBKEEtAStgMnQZC0aWmmTFzm+MXuygCzkjVycmALy5W7mWBVfGeXABv
NwWae1LJCKPHdErvZMaW+7UoCvQnzRtST4+Mkf9aCOQF9uRUx2QGVmbzAgpec3Iq4Ige3Ia896mK
WeRz6WFv7rvWSW+yKrX3S7f7bxne/4oEf+ZU3oRqavGj+YfUzyal4DdhwCxD/IdI8FtKa7TM3//D
k/7WBwb2v8jsMzzHtGCpWU6A2evvFEAi9/6l6y5yZc/UTYMcwGsKoDffgyEDcb7vQzr8Rwog4sFZ
XEjvdH6u/z/RCBKT84dimQ2WRxoDWCwPgNuiVPxdx1B3KU4Y1yBrUnhnjipEMaM8wakKNlkYv/Q1
2P8BgqJMB3PTao8p6YVrZr/QGGm5glEDJB9w3i7Aq6+HMW1OFTIrwIP2EQWydtJxhp1sm7I+Tbot
sLS4L8SZA1zqlDEsCIDMUpqPoaLwCaCzR6gzrdElcBY0wPkG6c52A/80WTk5NX7UUbIfGC+XrneS
rvMinTwFV01zrNY5ujrFwbOsXReavR5MHOOjPk+occ4vd5kwVYuvJ1U9B2OaR5R1tPQlyEYTCXD0
9yICywXnhLNiipEG8BA305yLXYb/cX198HLHshDzQ5a15VWWtbFgrBs4WOgHdGV5/RmrGcTnk2E0
6Vl+XhYQLfNzPYU4IkgiWNqowb8bqgE6BCQY8XqciJWIDGgxIc2JZJqys58HoKaCQLtvmW3s5lKh
T08eOYCLGi0qztdFYnRi7boptZI0TCiAC9rPhB7RdXNMeRauuKnCDhHUbe46qDgU2vAiLQWd7PzO
7P0frqQA2FUTakM9+yubcqaIQn73fU5WzGDuw56hhB678PoTvzgr4tpWdQRj3NfeWj9m/Nhlu67S
EBMGw3QgtvCGLDaQLHXrUcGrzEvUmMZl6EeKAGmDIyaIXH2X1CARMMQeNa4tnqkoYsnWiG+08dMq
jOLSBRlxDVN+IYmQVot9hkXXEtfTbpPG/IBb3sE4oFNX6Lp5wf/TIXtswo3llNZF1g5sjo5uicio
FJeSLngw3rgDboN69lhEGmNjs6v5dTZTtutxnsKCsw6EOtDDANULJqvu9hYDJUYxKc04p+5HxCLa
frCZCQCFYMyX9zcFDnLswMRe9QPe2KF0bvRMuHvPJ+9tvi+QPXsPfFceciFcHuAmMPrNWtsbfPQL
KTnWxZjfdaPil04zx10tiPKd75vmhSvQBpgO+X369OxGKOEbu2GknxbTTd3zsXpXsD+cbB+Y2g9v
aqLdNFYg8Qxauc5IFBtlimmtbITwiDaIo3HVP7b1NcyN9FY00QQuLs7PkLX1w6jVOyiyzE3nKHnF
Pyfcel5dNl4XM4Mdz3K24gRIDtgMaTVs/nNCPMJyyxxqwrRh6CJ7od/lEpyy0lBXodmZnOh5EEzB
+G2YZ7rMX5yvgYOFZCNqbwSU6jQEBCEKuzTqbq0Zrd06tECCpiYopYLRtIL7auBlvUtnCqxMfDI/
/Pz7QnTuzbE7lAEdzsak+Vv2c1L6sopPg+J6SoxQKLNp/SPzAYTaM4LCnBcAPW2Hbw5pd0OSBtfo
heVbo29U+A8Oy6agruh1EC68rS2j3nJKIB9Mo+bKGD+m9gomRS+jfEtIV0NyeqVq8uCSmsyU5Ec6
oB2E+AP7el4s8OBlbdk2+LDB04zZA2K0lQqp6ZO0cKDuJHA1B/StJA1zLwzerZq2k5pHK8tbmvLo
3RA1SqSFmNb21DX8QVsv0Gj4uBsySPrDGHjVxnSoYXIZoyBdALAhBYp62uzP1iGera0IKai3pGjr
HgW5BX/d6BWuzhCIo4m1XS/0U5NYTA4FImOYAaKo6LUG8S7X3BGoQ/NszRyayveHnVkWT27ITkfC
RftYQxGExq9fa6NeAJKlw+c2RLH1AmyzOVrB2lOweKLiRnVVvHOE9rOwOurIcBjawoGBpyGOIvmd
4EouFcvqQpZWc5z4stYjxLV8wXSp1HQCS/MhPy0/gNFx/l5TZflANBwQQQN5ypw9fXIdSh+AI6Fm
he188cIQRv5NAo7Gg8EsZjSWNuOyIEcSv5lRUYoaC4gKQhYTqseWUEnsvZO6XxJXql5ZuNkokbw5
6heqM3UiLm0kfByPzAnlisORWgTYYgYjttax736ShFaDx+KRGUznzSAZgC6PTl3oZeQwqFVI98DL
EzQvvSkOjtXs6vFYIa47CoIGqMVqpDiOI0ELk/3KVKSvhu74x2dfbnYCYgi4/ugyKjDxy27Ad7w2
dZw3y61loc27wxlcsl3Gj34GIU+JS4e0s4qtI+nsL8BjMxfoo6p4nen8OtL5B5rCep9GFOu1iYKM
Ui8s/xkdO90OnlUeXM3YqRng7Bf1TT+D0wmPoaLnDphyg8TYhNivVgtCvKanLoDMJEY9nID0ysFB
pjRzY/QuftQbThDtjOQmDaReycFrDzoaqStOfhrQeIFTQFXjORl8JZQ0gTzG3bhi7laecno9SSrC
Q+ZyLZA1arIZ9OjOhLbrYtmmpvZej+pmt5zeloU1n/auN/X5lJczD0f24dWbuIy4trbysBz9kW5w
NlhWl4UfOAH8Yc9ZOXZzg0vIXwEqKCAlh/1pWTQotPamAqO8zBgmTukxbVPygMRKmd03TULQa2z9
+/J/l/Pt8l7+uDlBf98Xbg6aHNKsF6yNsPGPYSrp8nXVaK8mP3tVDhEYMPH007JQiPg2KmePlHpk
3xjMK/dm43zmjL+2Q6zFZ9PWNlMhB2QyTxqsNtzQ8y8TECvKoY5jaTk2AxXP3mOXHpOPPxOiEMdg
H1akGTmrpIvRIvTRG1Md4rkidD4VfmsPwfG6stJzW6p0P4wTXKvML075NPJay+oC4F/uud5t5AfV
thbUSx573bysYfeWR6/7DiOQPQCEiJgYznXzLQK857ZDVp2uN7/WLDc9ovNdtZUbGQQd8OAyjajR
LvtROm7ZnROSF+2Cco/FJy5gAZ3sJNNvEmSEc7jwsZOav488Mn9EXfyi32CcDM0yTiRPksAYBPej
asovxPeylkRzIIWoaawsq8vG62P+0zZPDczitShdXx+8rFGsqJFsoWia/8ey+OP5yzZ3ZoAva+1A
lLKmWfbXoSdlDip4OQqr2qV4gGZ5HrDnyRqk9waa3K4K9eywZEtcL6HXm8taN9kxNab54rrcXi6z
15s50E7CwwBRDbiRCkMftsslx5wvPnU3ZrSqZwp6Px9HiNQBK1E0ouwc1Kdl4euDoovfUBbqqn7d
W7K9WRaDhyxt5IpMoApadWlI2CqmB+ov4BR9GseW2uVUhuogupSyPJXFFiXoyN5wySOh7Duvwq9j
mAxxrkQY8s+7fnuUaJNe3w45b3R5VAG8spTHyePssy3m0YeaL1rL2rJocziaX/fI1J3q87KVWUuF
YX1+/DQfKER0ljnIGFZHa+Bwvb6KqZx4Lb2hy85EwqZ04JgLrIyu5rz+9eK/b7m+ZCionSyvuGwb
lOkfW7Tf8+Y/HhWPsT9+3fO1uvz3rzeyPHS5LSqPRy23v/7j9aX0BMu/GbgNtV4P18Qfr399F19v
+3r39dX/G9vK/Jx4lV53OyZCxykcR8V8dIbzm+4GNp/E1qX34xPV2WE9QUGCwlLd2olOIDVhe3i2
i5dEkPlYBvIlhSPGYJb2YVHr9t4IvTuVDvIvpsKfDNHfGy+utlOMJKWaNOKwTB5ulECccxNJN7X1
Zzh1+qZFBXtyA6I0Y2TMeeiAtiVpaJsJAqGasnmySsGVxifMa+KKAkuoe5p6v9+0lf6KUXdC92dA
R/fOUZGcNayNRNoQDAz+GZT2wCygb9Uu07jwuQB5+jHdVoxP10OD6JcmD+pcBV69q2W2l0Xzi/Kw
4PClshnr3ZvZDGLrIlxN8IZ5MqETinrBruvdOBjfLQ0HTbejmQo+rIL+P7lYzbw5hoTD5ZCq9BRr
7LdM2WegFi2nPoFWkIzqOP7Zjx+gxKHC0vHvEq3bRUX8Sl+qQKwWH+2KCWlB7m9kWXurkd/oADZ8
VdQsVdT+dGlrSj1w9mZIRSJxi11UM3PDD/CqeYge8Qi4cwEjH7m2zs1DgnIfUqJarXTnkHALfimH
+J652zizPtIwuw8oTbx0+Qds1m3LkOvb2GbvOdk+OuE3G0vod9XojasSODlcZhSxWV8w47Dx7EXu
94lCKMixgKJsinVez4CMJxZxJ8yy90Nd8c26Wg7lB45TZgf7wG/e9UnFm6GOXtQQJOcUfPSawkmz
kUwftyDtCK9Loebnznao6b8LSWixYfnvCb/0U8KVem3b3bTTY0IcB2q1HsgcaWrAORmA5oxW4Ykb
+6EJOSOS9RHLwTr0kfHo97W9JyrrGKOjfhC2/+jL7LYPoFwmEfKjxogg7SfYyoceaKe2xUtK7ii7
fC/cYK/1mBijvL0hTSf8qXXqhr9qXacpEVl9PfNCOMEBdFWEVnKaFOT1ELJLu5voeMemfzLp3wJR
67Tam/qke8mN3o3jtwB7/zHXsltJW2AgjZgYOaQvNpj/jih1o4RjZPfQq/12snaDSaR0G/RIvmwI
oDb5Dk3zYc6DLJ/WzrGXr5rtc1rFepdZgOITSKFOjgimKBrnQtwqTa8urmjLpMnZNjuyCTrvAXBk
Muo7LQOgVjjpX5XlfDjKebDx2xIGXb5KTlEEkCIK8uFC0gKZ6r1J8s1F1y9CgRzzBmaRtokMZ+wQ
T2UWVOd6uCW6C1QKeL/UuHfLVt2hbyE2HNKbcs+cWVc6Joyz94SXTg/Sh1qWxyoabApY2s/JMF4K
Ee6ymLArCXrSTYiYzCO32adkazHPR2xVdOpnGGfOJrSDR8er1KE6t4nCvmIj/a3cCo8MLWAu/yhz
XNLjo8I5TVS1GOb5gCZQQuddeKMyMh76sP3FIJdK9ECCesjJqcyRezYZHPcWCViuglPux4gmneS2
Co1m60bp9zLVuQaQrqjirKazzpnPqxiENtR9TFnUuzQOX8F3JpD3Ees6BAf3+qP0tPBExOou9hwY
apV9TnWvutfI2F0lRp/CYVc/+wbuV8g5arbvtNs57lzagBtFo26LpL/DP+/uWnffg3ztW/i1AaE2
G9/UfwrXPDt0TddmL96nPlvbfkzPGOI2bW4j3BVBdyG16sWqHQQDcJB2Y8eONl+6LvuUQtGHDWrv
UAJacjR+vvKdMgWfqUM3B7P4LQiHw+SWT0YM4F+V6c+WrvK6nGLQG/ZMnLWt/DEnkRqo6waYXnuX
eTfKyt09IRcPJI2BWMJutu2jBlciUW+7AI2NTCQhGwaCPjG846z6PvgVuZT9c4NCjvoVGSwqewxE
96wBlVrlZrodVHweteFbYbofXbGDeZqthZecgo7wngrPdumhnxj0zz6W+ob8g0/fKAjdmoUAgdft
iomfn5BgSZWcbo15B0FTBlCD4I7IFVTehClvNSOnwZnKYiMtsg0wvGeboRUfst/6WVltk7aDd9o2
jISRSERMPX0uVdkePvyFXG9/a8EfIg+HfDK9MH6S9y7Btv5l2xVY/9ImcEt1H61Cyq4HkuMC04WI
DbVRBFKZ3zuvMtehTL0DdShJ81a5rX0bKYHFMkKwPs5KAwwQDT3pIHdJzdXiN9u5THlIj9ynfN2D
5bfD9g0hEFkvcIDr3jm3ruveGkV8qfW5uxTY3S7N/FvqzXiYZzhnFBGLSYIfuWn0darMOHAVrrZB
Y+8ST1hbM5kQTifQ4OG2bjvXLDYxg8ZVD7F3Jfr03hWls1LU2K14eLdJPdgkfCNKZS91TO8708xf
ZnkXge5Z21h4NoihOBW+EF5+Vu8yTp7tSXtH0VCRbtTWa2PqaLoO9e0YoiGfoMdbnXGxY7z6jvyW
F8adP9Wz/zKhV6gN24lC8jpqIuMIDFGt4rACZWQ9QzAv0UZzXaaA8GBr1rMXcoJMhdTvZVS0+7rA
wWVF2oNdgpbMW8QcHc3StkHfGZck0gwJIQhxABejUXdpzQ1PzD+I6Ubo+d1QksKe8JXlnoc7k8gQ
UFq0OD3vrBVRjMRbOge7RqGWECwAWIiRX7OOPO9Zpijri/gO56I6l52NNB+VtiRawEa0I+DxgAyi
FhiDCXfn9mRo6MVBNOEPIx6ewOpAD06ITMhCdPVcxxAu0KbdBBUj2A5/smOdnCi5neAzm5rVbPXY
a7dSoeE3CGawiTjNyp7E0oqs6BigGsXfbmU5PgkonaCIyhDQCtQ3fUQ5OkiUh5a3T9CZRk4Z/WLO
gRkK/G7wSnL2QyBppRu2wFuiSzg7p74o9zjKspOZLMZMPdimprWTbf/ALJcLNUddTcaJtB2fsieO
n8Ge1dfG+MRk75F4w/Smp4/ZZ4IqGRYB1w4u8TwNmfIHoKkZrPluY/gpOk9L3htCN84aek5ZaGeV
oDE3atkiqkfOPU2VvA+6mlqzj5A/svBKRXJY11V5piQeV2HK6NZjzqf9pXlU4BRzr3VKevO6TP0d
1abiLhKB9w2809CUwXdOR8h2GczvZGME26wdjNuuRtGr66cg4AouDCSQVVdA0M4EHZgeUp9jHUtz
fJD2ONx5lo7hQjMgsCWuQOsvUbXOpDLbTZKd0R5MKEYk4ZXnUaWfnoMWtuWatNHb4geJSD+Fxlgr
81qNMFUKQthKYbnDuU37p4Ih4d4spbt1s/Yoez0GBmuAj+HUwAkx0O97AnzjtCJfHXENCQQbP+uD
LcMkDXgnphLmsGuoZ7epHdfMvQYAAx0FysBDa6vpCldZg6xP2PWxR0u3t9waz+Aczo7WxM0se92Y
wt2VdG64dny0bo6lN+OsLEzwf44KbxJ61Ay04k+hLklh7HKurwwj8YTm8sFyH8l/M57CGtVu1NOx
9vFBoPxwqupNdRTOIam+2CaDezgk93nkvEpLbSjg3RtANpn3Fc12MCYMf4oYWb2cyN7ROsSAyO50
9vgYaw0VH1zqiWwP2XDuWhQvjgdf0x4eWrfHXVT2OQD1k9fGOApydJI0OteNPvxwCn/cdD6mx6xl
kxbil9Lr6cX35nkBwJHeQillh0h3ek19J3dSbAw5NRtPIv0a6YsJkmdaDHbFyNWmb7KnMa+HtSfy
n1bhYY/LPZf5GLZEQ9CkLyvzVFW/oPM0qEtDMp3T9iTG4FDWLmQpj5JvGpfyYIQkBCWeBPEKJoFZ
jk0oKXwhK7+gH4R7XTpyHaiEa4P1TUddxKgr3RKOkmzSGQKExPN7y7l/bc25y3GKULpJWk54/jYs
8VQY5CK5Q/OUIm2wATUOFSYs36jjdThta0UqlzUO72OR8+nM4LXLE9RfeJsmiUCvnZBvJjGWZKPt
cTzbZ/ChMUdqTkmfAlDuB8e01uZPie4LrTDxKB7y+V7lZJWdOyE+HOGhIqpxVTjmS5/0n4TE7RJn
cHZu1P2yx+k2T+cv0JVHvjOmbTYU57wedz0pnPDC8CDlwWs6GXvpdb/afHg24+hY4jhlWP8epvFI
Fi6D5SJwH3QgveQkPqXI3CHnNSBy2z06lXGDs9tJAVg4PgdkCdt301nDpYS5jdu9ogj0TtR4joQz
CraTxAkhSI1+iXJMMtTJjJtWN2EuuNVwbuxbWkMRwiHCouIpf9ZTiCoTHg2+MmszZuM35i5Ughzt
3DAm5SwcUK7Rm/ZlKqzyllmKmRIEpCZ2mRzDflXU9o6ohh/0bT/jFvWwmig8RiY/bdd+5izxE8Wk
s5O5tTe6qOLAiKH8BZy1Q4dE5GlAAqN1XEQjf5PQWUfWQmshcLptoFUvbkRkFVmSkf/A0dOTIM8s
JUQO6NPQy8RPfYrxGubOG+ZCEsrJkkyx9gTiA1ESRT9+k8rDOzrQrkZM6FEfmQSMSoqJqi4/46lC
vh7DgxDjh1E05pr4oGMYzm9A74qDEaN3xuRI0MlfbYQ5gYsreP/21Wqsx9rs7qxCuwfM9y1I+Jby
BAlSkvc/LMgMVcP1iYl81ZI5L0T8HHmhQS5esLOi1D9BS0awqMXMkOPoLjBLYx/nYGaZhTICAM2M
XJcEHtFAyAAUvoPJsx4KjGNZMK4Mk9F7OxTskNlcYc+m1hKf0hDRu4lHjGn6SMCEgKh2k1JhEA7E
mczr34GekvNAduPkoheG1LTK+uRlNN5j03iLcJSvGoWBk8DyctfYa9EZ6ha7kZdpNEoGF7WR55xn
6vpgg8RATjHR7j9TfSKMC7TgIVN6ddtlACfb9lmMDu6M/pSB6Ft1EMhgLaNkatHyakzjWesfRunt
jEbXt12afpIgTGOy0gnIK6KdspDUx2Q8rQOrR7w+wkDMG4NKIiHmGZRzpPkPJP09t/1nEFP1do3n
Hh3Pmri875rz7HkuVzkLz4NdeocwY7ZIn2jltZwBvIj/X6O1WtP8OsbSu3WkTmJvGRk3BTkkxOcW
jDZtRg5Y1YYS77ihOIPoOI1yX93FGk1BVEGcHpK7IEa53+ofRhTW+5G3sJY4uBlarGLLLzEDQA5n
OFoH+mWeo8KGCfELGBUHJB+J0LLXtsU26IIRT7RZ8R05DL/dCkODf4fkFLxUn23aAI8txPTnVNWf
TV5+zpoSJxffuqLEcfXMFYEhbyVeYpT9G1P4RGCgfXe0vywRk72tnPHiiR92lt85+eQcAWsiBmXc
2U0WJrvKuuhKe1YjeZqDC62qC1G2veRQJLC6AFkB2w5eMf6hdZHYVekBZW9FmKN84qJ5seR075Go
tM6RK/OhjDQJ1n1n8RkzdmBXmQCRIn4tRDmQWCpM0rUk0IzgweqNN2K9sQwif7FcHMMEuMeW90iC
yUBu4iV1kBhkJGrAYbujHgcksU/vPIf2KTKLSvVP7pg8iW56GAaBy208ikbeNirfEUHipOYbsrp1
CFYfTZ6MmWz0JOg6Ez8v7WYQEr3N5O3miemE3JgDlwFtZHwjhP7dDK3nyWyNlTW1+zapPpPYwzDE
LAFzC4nO2rMfjAfp6JcOouCq/srD4uMS5PAdG8W9ybdlhfaWaCuIw4/+ND1V9pAcDEIBaVwyQGRW
uvaSLt81Ob+Y2i7KNYGJmwaRv9Dr75PnfSfbhBKCcdGN/LNVwXerbT+K4qNXIZYrGhw5CTO0ke4r
jQBKt/g0ebPZJD+JL3vMnPKp6KyJmEvUpUbhfQT8nvcqbd8KBtg4nTglkZaSrqymfM8gK9S191gI
WkR2RqFgONpjgVdFPjoOiaNkznuGeuy9fBcPtIpLP7z3B2Tq6Dg+Uz+9R0Hbk9ppKu0mbpJjq2c/
pE5Xqfa0c6a1OyQjpCBF0JfrrsqhXwRyYxrVqybu5CTeUiTZeXRrEUK2l5I8nKjxL6U5QCWKv4UG
ggXNgqTrfDoGpOLInotVpgW82MTzIF2qSIy0Y7ltPEE6xSty4EMc/YX/RTvmzYjRhamgR6pKJsBq
/a+g779L/bOgFP2b9PP/Cfpuf3XvP/8p57P0+Sl/y/lQZ/xLh6nnuch1bVf/Xc43I76Lsm7i//t/
APnpum/B/2RaBlnZvzL+LIe7HJetvm2aRNC4/xP9nuHYUAvlbzBj3eUq7rkmSkUrcE3vT8pS3NhD
V9TSYtZHKmxXO1uvhr/HOA3RdoxWW2gk+CU4tmX83s6OoSaNnZu66kmJNOvnkKnAqnNmrq9GnbMx
gakksMZJcWtcAzZzjdWhNKngIEx9N6Csx2FPz6tVxrqfUTO6Ko+dNh0YBtDZGLznOg9HGuvMjwKj
uEPh6+wN/1SnkbognacTiDhpquUyukkwItL9JwruUCfNI6Eu1U3t2E8I1lDit2GzM2qd6Je+87aJ
2YEI0/STIZ2SQfKgXpqofnKs9qXO9PLVCnrU6cNt4IfqGLTIcayuJzVMS0qMj9W3mKI4eI0628Lz
+eFpeKvhCKPa7j0CtExSUvQ2v0OTt/KMuAf/0/qUg6pZzIjxzKYYnub1pjD119Yjmc6YsOFmhzKM
5FtZqjuhj5dJxih5ugqlTIEHjYYPNkU6hIM+3af9mxMKBpoGeSvo5xTx4MYDQ8t+tTzDpSiz8un+
rE2/EBuPPvDGjbMcaUvC/x5AxsFzxy6a3jHTlfumzNXW2sHi2RvEKMBXstnZ8rNtjVNdQteBBCpX
keBiQVtlF9g/XY2hgSJIOEN4DHQjCG8F8nvjPNH7+tbrTb4t0m921bT4RMaBGPH+01P92+Dk1UEL
8fQmguFqgeOsHbxNkpAZVicZZbkiU7TQ7HncD9GiYBCKgHRaOZTl4p7gsMyGOFUyIFnZza5Q6dbE
cHZCTE4R2cN4ZzV6vEkmgL+dZtzJuk8v1lgnW78OLhQW5stwCgY9gh0AgSa8ixJNXLIUX/m8b8op
0Z4Q88nMQHdeMpMmyY3jwB/bfVQWqdygDcjuJGGZoYOx3XuE9RMdIlWS891+OnUXXiqj/ChwdezR
KXU7Mwlw/PgxCXdSf41sRRSM39vsnhCpZlBSMaBvpFEg6zpsIZbCjpBHhMvTli6n3npNAZ6IyDuI
2oFxg0s0g9V5TqxkNrXa08awEbjZInoOiHBcE+3Dz7bR6azk+q0ZD2ofKzPfhsZA/DvfIlGDwT4W
Jg5KLaV+UIHMB/V1dHtwKKGq/Tve9QHNMMd8nznbsYsYQ6fFaykSdeOXRFkr64k4jfataovHLCqe
dV2jd9llzgFVjNpMw3no+uhMsUkex7j2dvC+EYmid39xBY1EJ6q1d42UHqNXVHH1ABihwTnEB2Bm
aCRN2JZ+W4u234eThtVB5K+ml5eX3PTLDYMyxqle4uzRFEPKyf2b2AayPp+u5ixqizoOBpo3PTMu
je63v0hZLm88PbyZfAxYpCM49O7D+Kx09sFoxuVG15ryIjQfi09YvpmOJDK6QmWCsBITkkqrU+gz
gnZHnFeTNpAHGaTqAP8sPFJHyi4WrN4VEQw+AWqq2zgN0zpHKXND3Ha7rVyYBmEN60nrBnp4Bsag
uqNSwoyJ0VkYvjSNTd5lTvGr8t11Zwp7nVLbh06m7RXspDs+ZzOin/RNKASiYzxZJvkNXRn3a4H/
61I44VF5MzKdr1xzMS4ZfdN8C6zhF41/5zGNBKFNSQP0e+yogg4bx4HwUunu91GTcDMiBMPSwkNl
h/Vaw2a5MYpcnZYFoZXwAREaz6YgVpfby1phucT1hj6asq/7RzKE2F/cXu6/3vx65LKRhBdeabnr
t9XlrsFBwKcG4255ieUhy/Y/XpEkwvJkpeYzLmKf5hwi8vIUTBMDzFi6/7Wqlawut5e15UHL4voc
HE/kZSx3+0rw9Otd1+dcty3PXu7wMko+YQt+B+cb6ull439+B9ryvpYHfP275VV+W/162vJfvlYt
Orcc7tn++uZ/e+nrG/uPn/XrkX98zuU5Q03nc/Cg411f9/o4VaNYdqJi9+e/+vqA149+fcqy9ufD
l42/fbrlX//2Tq9P/3rmby+/7AIvUnNo1vw1Lk+VsgNmgRcVLZ/Gnl6evyxs2o/6dnnQb29iuWvZ
uKzJwCY02qnJ/h3eIqczv57w9ajBxm5IWSdvKHi6KekU/JPQuSSUcKHpIOHwY2w91SDv81mB480K
nERmCsBO4fNzWbZe72pqM9tj/oJEzqOv25c1Z37y8grXe79eRUWz3uq3V8RrTrUUJeZQpdWZxnei
I98VsMyRZc2r1KOrv2+PAmR4XAjYXdeNBcbvY1q+fj1luWN5XhgDXhjINwhTEXAe0NwKj1cAb6cY
J079CHkyPzhXKVqzUaFJW9ZqG4ma1VqgnOjWbsz8BG38VtCl3F8PUbmcCqR5azY0KlqjPANU5HKV
8p0xBi6OvgrWSnW/PPWLM/ncMh+/oyBBUmd4CGCneTHOgs9lQQIIqrD/cPP6uOVpfBu4fWHCSQ/t
5TDI80CaOkhMqkj68FGgqWdKrCiDBBNCV9vq38LcfSxDLvPCVWg2/y23XPSYy81qgGtGT/4w9ntr
9lb5sxELC6R7CrxErcOhbdftHP63LIhFYoyGNg8cct7B8SkjdgzyLhqZ3Umf15absqEg2vnlURvc
+LwsemIA19HI1ZyiP5JhrsBYHTKX/Mf5K120hMvCw5Zt9qFH2iV6xEVUuCxaoX1Kw+lBQMmZZhxa
Yu8O7l3dK3Eerclc07+lVko3ws1C4rGGdKU5U3G07WBGDWoONTW3TDfdxGCzsfBcVNh78O2ArtcA
h67yPtHnjFg0sLUJQpEuBHqh6g1T4aVmRMLljK8qgXFP8DdVpTgztwRpYUusCBXtYzc86sDhRiCA
gQYO0KAebfdEIxpYQhNndgfMosNlrZ+r7BYK3XjePpgwXDJDL7cF85ZTHrVU53XAgMsaCT4Mskrn
0kmyF5fvgF82wdxRS3GeAcBIx4L9782LvvGN/8feee22zmxZ94l4wFBMt1aWLMk53RDe3t7MuRiK
T9+D9Ifepw/QQP/3PwwIkqxEqUhWrTXnmIc6e8BOWaIOQdv3ozEPMmuvU07Z/VUmkvFDd2z4b81i
RugYJXrSo2aJ9yL/tOvAy/dIACdqnFa4krO4bhF6/70IF/WalYvLoNF0gfxN8+BH0KzwTa/02SKQ
gPImEuUfqe8yABfR73/cpyQ4yWgMpxvSDGiQu1gWtLlWmDCurV5Ux0Wu+G+3HTeKN6zPkDQuYs6/
Ists/rKXi2WT/QpuUj7BL16G07J5y4D7Ubv+/A7zkPOCAyFe+mFR0C4bvFz7e7HcJ1ONpoxnvS36
7cULwfqxOGqL+cGb5e7LnQiVe+S+bb1eNnoZQsu1vxfLd7Dc5GzCdDUR+0VdvGieQ2AFx+Xi702V
6e9DGIJdUPodDAXqiYu49ueqJYC79GB4V4vnAR/MPxaIxf3wHzfLVmxzC5SlrO2Gg9nw7xdKi5ju
zPeFplfvGBZHb7BwTKeD+S1p324KK8AXMV9EEflvY8Dv1dZ1QBBisQvbDg1IKjaLZWD5/hap8nJt
ue/vTQgEx9ZsjEMAPnjX2c62TymqapNlrtXgNienc0yaxUm1xtIMUyvEsw7hATbXvH20jlg6oXQY
9B7eDBIa6mGhCYNEw55Hdtt4NDUaOzQle928erNPwuxdh5aXQAKgzG6dRnp2Gq3kNoyTp2GQ8Qbd
VrYxGoraP56H1EM3QdcKZYfpoH5HLPqzF2j6usfoDwagpVI/5x937oiFS2k/En9p5XDuouwpnQ0Q
P7/0fO3vYHBrKzmKx2IEedTQQlyP89pIZJ+jUVpHvyls0CxcaCwGtVoi/ynxusjlrOYP8TGrVkXo
+0eHqfU+1qNtH3UvHWxghH1ZCIPMwpbdRzQTCPC5jbtsJFaGaBop0Cm4LaqMFHKymFygI3FGRI4t
KMTXXbem9ZzRXZwdbG6JkWQy032kx3ujag9WQheoKwbkkrMUXM4GKIGyjt7hfBv9mX3jp5xqfacL
jkWho300ZimOx7RZnyfY4zyLdk2iD7JOI90opljQX7Icx4/b+ncYNQDcNc3T4CB+RBn08+qi5O4s
DWD7ze8zTKW1qimVgt7HDUAKPW1QQ0pmOg4OwBabJBiq6oi8rkLKDKMplsYtRXz0Fct9y3/BItC5
b+VT1HGsmabwOQiyYJvIsDy14tckNDwobWicAC65MS83FphU4rp/JoxpxkrM0QUZXR89ndrN8sEK
clh3XWreln55bagLwEJ0mYVjZeRFo7p/M9pQbeZYsCAczG3vARcYfViW85FyuSg0LUQ3oH+Lln3R
a/rV1OqPHqGb++aYlBKT83yxXCNMUs60HHl0ROcc3P7qemOySSII8DgZAFQ1Ge2J5QHsvYfU+XT7
ptvKZCDUSQ/W9N897FotAvJ526JqLueOmPxqh/MIgXEVpXGU1z1FljXiBB9GzGupmpdQkzR34wmE
pgtz3nXSFxk52QadMJJAN1YkMhewtSuSgeXcWp5/NsLOZsdCbOKL0EocGrMam8VmflyueV48a7P+
+05//o/WqlM+m42W+835KLtc+3uxPMz5+9zl9vKqaVxEu8rgB5xf898et1zVTYe4Usf58/Pc5b48
GQ5xoYNisL9oz3YbsiRrWnFApYTCldHayWORIxTxJyN9UA2WnmR4SIhB3VgmreHGnUtomtpaASSJ
kIaHrXychPnLBMZks4gXurF3bqoJtzxqEmcFXvo17IpdjqCEkgWoQlgQtCgRTxFmHECOGk9DnjVf
wdjCh6v8DyI1PPA41JSCvnZXou0IuBXUJDU9HY9DPxEyYULyS3ajZ4kPoFQQ2cIhuLpR2Jzx/8Aq
SGP16Tbx7TSWzrNJ7WtPiakDZWb3H6l2Wv5P5iAGVmPIjj3e3sfa6J6dkag2EbXRKsZec6nDCj1h
C2hnLrnQcywfCjPQb8MMXmfVxsRIT4O9Wf4JwAeScvqJDTnbdhPt9SR0i2f0XJflVfnWGOqxLc5+
XA5Xm7owfh3eTmKKJeIyfxyqxjzaIkg3uYJtiItxuivBsgKomN5riABb4E/dvm6J+hgqWFfzRio5
gIlrY+sWe59xx+qHHYL5+p3nNBzmFRqLQG+Ce3eK4ZmNEZqMeVMmagqootK3XGsm5CjS2BlZF73Z
4BqWT9Up6OdRglpycDNyyFKP4IPl2yFdiC5vbN31oaL5aKnw5yWVC/h7tM0XVSRyXyoax2krh/ec
xtnyzKgke0u2FowFmGaPXT9+LPfjfrVh2Abj1VQ5DlbkylDb5sy8qLx4mV4/UxksD+CrkEVoTviJ
J3nZdlEznOKmJbkDj8dTnE4PywsOFYL63vbkJSIL/lKWHnr2eattr3g29QiG/JhmGyw/6dGwExBc
8z/19uRH5vAxOZ7cIsAK9qbu2jTUMlzAfJopctHVz0OsQ5JzXYbd8kRR619Uo80Hoav4FHm45peP
X0CjlCDEXmKymo1cH7eqrsQhckv/PgkpsKLsLL4KorlFEpmvozfVYP21ED5FM96HIyqA5RFdWBxs
R0vetFgkW6Ga+lhxQLpvNZuOk56XX/EodoEdq7cuLtAnWfXEVI3qqFE6e9JHOWfN75TDdiIkLnpn
tmVuktDyjoYftHdKepQ259ex43KTDFr/ntlUwjTXzpk/ILtrGohsyyPCvCRCvQ/eW0ROm7TKybGL
DONKmThfLe/SIHJvSyU/QmXycwcmJ3ovr696EDU/r+Ggssul7X1MNfkzY2Ukt0VJHTqLcGQv79LB
u+mnqf30WuwPSYbJLSfZ7WIH+HWWdxk5BsCK+8ywqq6LUbNuWyeqLhBtgKTMm+L3e6cl0Xp5gF51
7dqF/XCW0vXPnCKCn0e55AIlyv3Vo73inO4SAubJiSFokCzWt9lX9s8HKuGejmKwzpYYSoRCdNBT
Etd/Udf8+Ty17q06TYsugdYEt3EsgdFYIvuVa6fl86DdtVYFp7ZLRZj1bRdE+ppUPfOzF6/LA1o1
qlWj1+IiAdPfijYHnB1K/VJ2/Dw9qgBK9xBj5yqqPkj9wQ2jinMbYc/5VPQPk0fIUW849e828wGj
duKztvA0ZDTkLzXjE8g7ets+IQVek+HDz6v50WPllfYLSdFQMLGtgVbSxIXBhJ2WbL9PsqNQffDG
qSUxLXRx/YAuF4c0Hom9VZb2Q+nQ0Fgegj1jVVCc/RT45NZg8JuLaYjhlNqEp5t9Vb/qWX23PJS9
56nTG/lCaSXdSnaJYz150XUAqcbMp2h/WRGC6vmNLRa1OH0d7d5QytwzedJ25Aokj25ISbpglv87
Z1Tqfq99ECmJfhqxRUvKgDuKkwwh7MU5uxfovsvy9Tim99LrTfwiWllvx3A0jmZcNNex1RBVimqe
Gb0uj5zw5d50vWHcj0Hv7wdFxKHsm9PY1d3j4OKAXh6mwmxTCl99aAmJjn0n7fNAzxj8t06PLHCj
t6lLz8u2oNZ/0/sOYS2e1u1UeJCidV2/Gi7xwjFlmy+jPy9fUM1KjlyZqbnv2yE9xLhOdzIN7UeE
A9gI5y8mcMKtR7vqIyAxFXG7P5xdUytvA5htGztu5ZuRw9eeH0ql7jOOCs6T+VCeXLQlkARGsnEK
37t3phzlR2URlpU3G9NvtHfSj4P1IMv2trCN6GJjc10ziZS/cu9edbn9NWoZJ0Xf1a5WrkPJqEW0
DYDevTaDOi+vFUn9j4Y19Yn+grtrx27cdxOnbjdEtsCntr9I8d6PKjDefHtCTuVE4ymZivCat7AN
f15j/lDLzS70tYunM5iM+dC0PG1+/vIwKzz+f9jN/yURzzB1HQLN/94bJ92PQ/3/aI7/85x/muOe
/i9P6IYv3B+cjUVSzz+sG8/+19ws56TpOnTPF8rMP73yubv+T/6dpf/LImB+DnPzlgC8/5fWuOku
efT/1hqnEuY7/Nn0yIUwQXL9z4gedGqFF5Retm/z6rtM6OQCViYM6I9vO8dRM3Em+OlznNe3ukXp
L5rNblHfHbPJwOBOsnmUIeP2iM/KRyRbWYC/Bh9JuAfqWc0e7E3Q+GQztsRGtQM5DB3jFAf/TVha
+qryrD8AKau1JdzviYqt7mg+LcA+xlOCvRSF8kWDmLBuBYd1YzTg2cL12zZRDbgiaTeIwAjJsOnK
Tq2KNlbnXUjnHQiBkHYGRTChee6U9l2lATDrUjtBQNaetXx2MmgcKHgmpsQkIZAlsA5ZPwd3pubv
YrTB009YC5e174Bby7wUpfgwGoWNvAQck0xo+BL9kwkDeayzgLJlaeLnBzUNcpUmnUfd0rtSCFrF
qeOuXA46noIK5rr0yWIcHFB6osc+7+9rMtyxzRB00MTel5/ra9Meow3TCDBjLfTkvqbgYyf2Q5LW
fNzquZP9cDulp7KYpoMYCB5qYedwnGJZXYl8E6tBrPywGwiHje5BR3yLTMMI76xj29qB8YFDAk9s
NLZDgjk9yqrhYHX4saFuqew+dfSDTRZvjZxszXd1h/b5hTShBHxvfXS6CUtFiIaskXAX6YlXUC6I
MWhYT7tO5NzkdNuUhGBKEtPvvI8vTar9MVnMSI3eH0JvM9rZk02mD3CAongtAIGHpbMLO5ZdLsFI
GgZGxWYFU3PndvI1yAW55gVOhgClawp+F0cX+vLRWZdxdz9pKqPr6D0MUrxr2MxEUwIPvDVl97si
9SyV3WsXJLfKnKjluN489UEX4MO0b8Wt0Oha12hiA9XsNBV/ywzyvQsoN0rTB9OqfnN2wxYWb9A4
weZREHnK/CgLNCAgXEOIt2Z4Ahuz8TzDX8ssIhe+bw/9XBdysvbRDowVc98vy/5WXYBJNsLCYCH8
NUKhb9KAbz1LJfEwhiRKDTu9EuwywZCdmXskpN0FKNsL29y2tuPfeKV6SCJwkXEbRCSnJAeRqu4x
I35GpvWeA0t+P9QnaY7kisTj09iH2Z7A3JXVIrhVIe1U2w/eJgk/21M2NTbsroDbbjxmByfPHIlK
s4jSwn5pJ224ntwk21ihQLUVx4AxI/Okax0xQfyYdRBx7upwkuodw1cF7VPrddEhimo0zt3wQR5B
EBabVNYezpaRw4VTnttU/yi00D+QQf+cjJZxgyZ7iyLnWA/TdMvM/LYsGbujgQHB6Kf3COnsJuqb
20IKmqjByFxvUCtJUDW2CsJWhiG98cduHwSxRsRAFG07t73vvVjfG781VfmHeW6wNpC8Yn+oe3Ck
wcZXqXMq5LzR1Xjn4YvbGgrxCA/YhzklTc3xdoAt/N1gGNoarbu3MiNa20BLqb4Z1vREiDDDKPoV
a6gbqrF+JJM6vTq6zoTBz46Na1f3rtEjIB1xFiQJCT2zFjopcRQ57luq+QZCVXKUnGRLtRfJkR1+
tTLtd0FpwhWLnT2+mvoGXyjYz7Aj5nIAe2wJw1yTheRRya0BepeAznHos8pnvj2ahI53rr0VmuhO
GaCmBu7MNH6REx0/2WMK9wbZCJoKVL9IdfcYA+uN7Rnuqs3d20FrUARM4IurkLBCLT1p7qmvq3yb
T2RJAVuvDaffgMyhxNO7PBsBT5BkzX7Qae/3uESa1HmRwnKxIIRbpKLkM5mUQ2XUPKDHPYQQhzY6
rcYbf3AyNKLuqSUPnfS+qL46jbFvkV5Y0C22QHUwhYx4a1RLiT7+4ASab8QUPJBvTGHTHe/1WiI5
t7AEOSPAE9Gi2JpA0WpTkb/IovgEo3hOWJpcDY8TiucHX3mCxUvHpAwiJTob0S8tIcqlb3EPOjbr
I88wns02eckbzdq2M4iNwb9p8TbufH3INrkOsZdhYDp9caDCiJzZNvZ23Ct0EYW5aW3P35qqg10V
UuoIEGihgcbYFr2DbjTvVDKrxXWx9fuaRa7v5RTOx3csVeXFcMOXXsnj4AN+CZtSYW1kdW4bXryW
pvZgTy0U2pAZsV8/REheVr7TDm/CbKeLaNyHvrRpodGv2BkRUlDLHSKcTc10sNp4eobac+eRBn8a
EXeSSVbnONmmNUbjaC3jfnyLKmxxWdTuzcaCBVPdFeU0F/WEsdfqoKUmzzeC9ga+TUDKaV+0pKYf
zKCgJtOm/q4IykuW2J+d2cWH3AM5Y8nm3R4aJMAAKNYWUFT6sSSehi0K0FBdzLACtGL3ZLraBEAp
z3mdXPGszKdM9uMpa0jLKEz/sQewhoShwXmRfYFI948RPNI1Y4loQGLyZi0aC6QbP7d3je7+bksI
kgInPqUDHFxVgmGbEi74Fzn1u8hCdE9BL70NWyy+lZpOVbexWNo/FP3s0cv8q0c1FNfamOx8o85p
EuXrLO/Si5eIMxYnSHuVMJmJqIvOKgHsX6M96ezQK6Xke4K2a0vho9g1JUlR+kwkExnZYbAq7bWP
anUTEvNOgBkk5K5SDtCfggBSp4mOXRLh8pAHldjmeWyGnQP4PGBUHZqJc2CvZUQOZdm+xodWIyyG
I+NvTM91TmNM5pTznpfUf9Oyetf9rLuY84XS608vgYsSzEEH1bo302pjs9NWeQXmVGC/oa2CizQg
+0l5FfijMueb8U3ADlWOIdVIKAwSXId5dz4v0TIYvc5ZVYCW6IlG1KbnlN1g4mjJim3HNkSvYfPS
RX9aIjpnMh9yqH5HhfQpdE3/IZGUk9A0jY1LnknJRMLEzLdpqKWvBpXJfYVH+irynXJc7wAJn4nc
aBHUwlRE19tL1wNVytWoHU0UVIaoplVDCeOUlu5nFCbdyojm3ziFBlwnj3GTnYIQFzrAyPFghgxN
V6+MjVNl30yH/KMMCQnQU4/c3YYvg1B6TpqT+dqYRb+Rli3XlobgWUp2FWGumwZriazsQ1XGNDbq
/o/Jytqghw0c4k3ko7FzcujfVT8xx6IEgKu915h99eOGeWWwjwXzbDMYqm1n4rZPi/YLZGq4tyq7
2pudvR1yRYq7e1N3Nlksw8UDI3zSAxaY85ABMGjfjz0YKi1HKJk2a82R8BCLqUawqY4+gw3PBjhz
36Q/ovrsoYOphzclZcyG4Xl0meqbY7AbKkSTHQvsnZoRhpHnbitVFHd4Wdep197rLlZVSNHlVWLU
n4zOpp5iIT7tnlInptGiKsAFBuZReqjj3shmZ5UP+qnMpL8xENqu6FrJHZ0Za9V2jssQqH7RY0Hz
58DhGmIeZlumvhERPrLCNIn3+sgj6a6DyiSDO6+LVdSOb2FZ3arcfLdRSN3IAbhD0qc9Owridp1c
C01xku47WhJeUIhNVXEqGHVIL954LXPIIb1yP3ripqDTp7tpIkhCZsRvQfO2m85a+cVhZOqi5cmm
iP2HtOg/nbI9aBFu204FZ60qvvVc7Ov6pTZ87Ej6jUsvrTPNQzp4v4Kh/I7wPtvxO90uDJ5qP/Us
N14anE+r8rOnGq6FwC1CC+Saf2ZuetV0gTcJZVwgr+M47BuKXuFsjqTXfLaYRHSEIHpWvmpUiyVr
2NGuWdUaMrip2UoNbLozvdgwS7SSWBzdIl6MWApyHKa9sOwHqw1q0u/cX3ZHqksob6FEPPJA8P19
tK3M6t7LnSfOtBSs4++eifdNptrXoLW2DTbnVdQFp7QeoFN5Lt94SuRZZ5yBq9j1y/wgs0qfPXsu
UpRQ64aHWgS3Xm7T0hPGY2k0+NEFwlfDt28IED0bln/KlHNfKu/IyP7TwS8IQ/BzabWt0FbQNKcO
rXfbCqNujSvPa6pHWYavQ3Mf+hj56vxJhnd2Am/CIL9uCk+UEL8dcUfNHIUrb1hb7d7oWXf402nk
/3av8AuK7KUWKSV370ii/E1qtGfkzM90ionXEI8NMsFVjzB70GDbe6PjUkDER+LSQtW8YJMPTrOi
ODjvIGfHz1eDO6wdStluHOPJ9lkQhzAuqnivJFGeDTGv1kjcu17SHYNdYksHFXl8zimofdFMjj0q
zkXqv/SjuZGF8Y6s521o2jkPD9HJJ3K1Z23VtekDBjPzUmnVVtnjl+arw+R9CNd9DSKC06v8qeji
B+xxH60YLxqz6zifbqOm2okx2ldt+ctCLdCb5tlpmLCQgky3McFyrmg7e0+OKqydFppveKfOjrL2
idEd8v4RZwWIperKhH5D6dO6GSyFAcrd2EX2ZPdQKK5Vw8mVnNMtyGa11hoMQtqsgsK+G2oa8UJA
znGjeewNCekqzZ1m5ndtwEipTKaHOnwZieGHSD//mh9t5pRu2bE7dfIkQgOOHOmag3ajPfS0cTRc
szXyGIdcEjwwm65Mz5GaUNYCyKzDB/jXfBlyfARj/uRN+a3bxkcn7Wjkmlu7sy9DIY9iqq56ra4N
ettVVmp7okkvtUtKAsswtLtrR7NvKQ289gQfaQgPosEuGDkWgLj4vUv1ewyVrjIw80KYTmxBfZiU
kRRMWY+Co2+/dUucBJEDPi7sZBovbOmt4Cw92mTFGPmHcq2LpryLLervdHxqjPyuxgCKmvYYTnRw
2l0zMNEDNyA873eFr9KyjDvfCZ81tz1Aplj70H1Lem2qp60x1qAWiC3VOadmeX7XjN4+tIDkF2Br
A6He+yhZDplFJrbEGLxTvX1wvOgTa6ET5PvE7r7KMN7ojvWYl+0Jg+AvXB5bpaEA6Nsnz0QYRNKi
F251In4FIHSZ5wdPENBYQLmoo2c+6x/DDu5p9X8gafe98cOV9UvIAW5KnU0pnacmc37LaKYWm95z
n4tn3Wh/+1L7FUp1LICIlYEOHMq/TbABOsNXaOY7PaGQPg8W/Ls4ySoagEzeInFByogKbe7BPRWt
gcVJb3ZNLw5jHZ5FWZ2qnlbfOPg402x2e5W396VFuK2h/pgDuxwkq9dipD6V2vMMGMW1a7xJ6T3n
qY1ixb+MTCaKyn4bUKhzTCMDs790aOqr7L3Tks+C3wSB9GNXRpvE12+VwD4S+AUyGaLEMfvldvfI
ASOEhWustYoovQp5kDPeOXjh8zzatVa916XaJSwsrAQDhB88Jkl0SISxC011hk1+jpwR4OXd6BMV
OfERMcMmLInIaeWwuHfBaMyO+/WotWhDPtwLhcarhzAR2iXhn3ZMfIuKX+Ka3Lcq6ySmzOh3Y4bb
uhfXmERblu0kTGajfaOYLZHNsTfmaArCix9qjq44jGfk7KKt+51nyUsV4cwPPfxwaQI7IRjuyRLm
6JZqTw2nzZsgr86KxmytW2D7XRrdjGpV5bsi1reNglphOBfp3xNccZ/adMXbqnhvSXtzYXLCZ7ub
BDmY6Uxu0B8Gn6KTVW9jp3n1x/K+tpqawhfK/BwnqZU1ZGGrGIXYMOxDbU9FbppjVN2O6oSO8QO9
0CB3mmw/aO3dGwBNCuNSxNk1JyzB0fSdIYdr0WvXnA6oMtqNkbI0IvHUTp9pXD0XTnVSbn/bWcla
0Z4E9fXmq+kpyY1HUY3oItS5mrCKEtFAjlCNNz1PWBKV2AlgeuXzRK8Opl3JMlA4e8nBxEmCtemU
O8o56xBXvAmxKJdvkbUbSRXFPP9gW8Nd4xZvUX7V4uKUCM64rP50uLxqSPeN36w6cviyjmmyOEFg
Y2rgzB7+YxI1tEuSJ2IOQFSFHCP6kaBtiqDoxdntS9w/TM+buP0gMunMBJiZ1pCuWntd9M693QRy
M79WoavbiCpFoZxxJWPtHrxb7pa/mxA0tLUMfGK9UADl/CpZsx5s8a2zog2D7k9ruseitdbpVNIb
Ua+pMdz3bF3HicIoCBDrN55ef4epA1rNBMJpT69NXZxHi3RNjLOd1d85WA4grFbEUo+Ez0S4B8bx
dv696q58753+xTflR95mF0Rru4qgoK7cIKJ7MCvw3J5OTY1o73OhfsMR+xPPViA9+wxcYAKYYlEj
Wd1DkLIUhqIcr4OW1FnmiCsjsdZRwaMJPtqgoGFGbwVXEsEeiyG4N0AfewkRYQmIAmZY5aNsHoms
sKUyINBonEi7Ym2O7T4VRbY34m1LJRvaGvZWuxumLQRPZ91AfOOOsKR5TUElXtV2hwYD4TMeIUKt
3eExER+tPVxZuTJhQgzuueo+I/7dLx6hdHK46qe3prfKG7esdnoYIloprrrmvEuzJBBXQqG08t9p
q45j9x2SXsMBnASWOU0n02b4WrYbLJ99w6BuSkJVtob1cmoC6gqdV+BzZVW/dkO68o556cRwY8i+
vAMsdC4Zy8eMCHWZjmRgILk+gnC+0fIY5/PQM6sr1Waonb07Ud0uS+ZYCfMjy/P+ZBLzTiTNPWoM
AHEaqpCJ46djMDOyi3YrrMi/kwL5BqAnvPsTHvSaJfw2rcIAWEBgEluJc340IPvgvoNOKX2MVRmh
fkbbPo7Y7VBjhhGGFPSrMEDIzQqfWBH8miICi+oW82vXUzIPM2vlNiAKLBTvZxM++o1Ri6fE8e/w
bJs7IOV3ziCu4ANQUlvaC7534ENh+IQl5k4ExUtgww2xZdqurbHT1pGsxT6B9b/LZp1LZhrMmwv/
JsZtb7h+hGamwaw9tCTmZv6awKlXswwICi7GA3xsXMHOm61ZTH9Y6sXM5W6CJtQ2gs7xHPjeVIlc
m13foDBrtnmIGq9pWU95JoF+eQWkpfdI24U6TylTbSmzy8tNUCEV8KP60ASAisrsiybDZzNcxGwr
EPgNK1JgkV3vC5efMA82uqnBw+OIpkisivHb+C6AeWfu4YQ+i3HkY1jpgSmg6BgOYZl8RhXwCWhi
B9sA6SfdShzSzLBXSV6TuVN76xAkuwxKdZuozuXXoI/pt95AcTD4sAemp+jb4pWGBGEHBWDVjQwl
1NSERTu9YA6F+Msm+MvsnfwEuPgx67LvpJ/2FTShrQ9FmpEqOak5d1Ez/smh6RPUmJclK4ASzLr1
jI72BRYFybC29tjOIxl5fHsjvZhzoiFK2CWeuek8CRTdobhREFSMiStKGWwNQqWbWbSVd9GalWo0
ko6dNXdJYj0hyXyJFCHGd81UndyquFaFt0kNhqzdg2lvg+FdGd7vSewcxNNOhseh1ALF7P8wldl3
p1PhhdPcGVi0MaKUN+lYvFSDHaJXV4fOFKdK1uRBq7M+qHFl6KxwRYP7MWybc2kQN2F9GWCUxB2B
d79ys113ngbij4iBGy9MdmnQPrC+zllBZS8dUOebsDKmGz/y11Cvf2dISPh+UExXmrWJmSTY+8xD
HZjDAYq0nQhJZuUnyNmBc988jDQdhKbthtF96kX/HrQgzWKQ2UQXCQfSTwg9MUbIb2rGgVM2+pk6
vgxeZ9zQMNybsmSaMP5mWUXrCiokKX/rtBxoFWUGTtG0eDf8/uBNA+Jd42FIgH6gjglV/Rgm1i+z
QTwYpMy1ivFLJ+ox9YYXK2ZR4robqkPP+sDZx2++NOysvYgOWBbWrSR1XrAnU5ImSZyC3ZbRGJE3
y8YSmsTqok6To81ZMQksB+Sn9ssN9WObVA82VkyKIMRMjxeaXK8O1UJyacfvKGruY6p+g/dAD2Vd
68FW10Dpqql5DMfsycy7qxGA7SHLEtz6yZZBdYv05ECFuWeVCK2KenWxMUO5qjBYqHKkFeI0B4rT
vx0Z7NMxPLJKWrsxKRv+QOSBQ/BCn5FDxvFWBPb9kA67sa+3IfJ/lhGH0RkgDaa4ZOUbHuqr1JoO
4FL2iAApdRIAcd9hQkGjYN4oJOV08B5ubpw139mYFknFFtEAhNhdGgjJbIjag1v/NARKxVZB2THi
bl3h5V05vffYxhEpyNWnNbLU8oG6mpTr6ceM8+A8h0OvVnmDKkw35pTO6luLmyOY020zmRdRRvex
dN/93n8OnGw32RnaTtCsN/rAZITwvlHL7zwNrXWOzCUkCtBI+l39HObjNXGxHPpNtHcmIMXQkL+z
oj4YY3HXF+CeDUlXljRBV2IGpKpo0aWIYSU58EEDHBDH5cJvULT+vbkQ5v/jvv+4+R9PW57x8wJx
u0uVResp95iKOo9xUhpbfeIrbGoks4sjYDEDFPQKaDFPDwVBSgQOo3r96ztYbv5f7xtpnuA/pCzi
DnF6WDTkKpqcNbKA2ayIKndxfCwXy03fJe/EnZ4bkKzytFggsHzzAt5IqLgdwff5SWaIZyn64tcQ
Y+5N2MawMVS5izh3uTpJ4xoIEgaCRVX71/hBxsQ/CniN1K/SIYUFfI3c6VV98GxCXjmMYJj5ufpX
+l4pORfsAoC4BNQvvoMlS+Gv+WC5b7m5/MP1QryXf//dzo4ENwPUxfkCIrfwUMAs/66KF7z9ko4m
XsnFLyGFyYlNJ74uJD3ySDsVH9h87e/Fcl+uQUr3u1/YTu4CbfidASE/OA25kIGX3noh5TjXin9N
tG8ulpsqJgCkx8VDCJh0T/QJS1GKb5nOIc7DUuGZw3cqvYFVKhce656sLetThSZrTejMRk0cJkmh
Ctb5iE0xTQ0ijb3i2seVOoLJ2ePh5+Cq+gtYQHKBbRetGPvPaFdrcvP2FatlQFH2K+xXBLksApLJ
Li9urpKV2fZqQ4pgugudg5alf3So/tboiaPfDeoC0ePBS4b0aIpAniDn49uqfzVJVO973HSsrW+S
digubV11FylqnyOqc6LLQIJFQ0y4/V/sncdy5Fi2ZX+lrecogxaDnriWpJPhJCN8AiMZJDRwIS+A
r+91PapeZr2212Leg4xkMEh3OMQV5+y99rD36iFcjq3B25hVxePGxayKIt1EdC5Zk3pMVb7WPlRT
sXKLtqDyYep7TepP4GDah8Fp0FqiGpkrdy/MudqzDl+8QMjNzzpIhqjsrIfBtKyHqYt4+q3xEGou
Ed3i2yuyZM2v9A+Fk62K0j43CWEw3NiQdEZ/7xlWeMqAFoSCQEBtvBkBZRRfmF+t2RXnsmL9PtN8
6WGQevw/9ceQasHEWc0Cyr8xAnsZtO9yJMxVWlX5qLVz+Tgn31XvIJJv5mHlU11MBx1xm8tVgTvH
EleHOQzBFzKz5xUPunaluzSeHZDTq1jktFQot5WzMW4Gg/Rz9ufeOacifaZGuoc38GxGtUcpqyZC
ZwcL+duiRDDTYsNaRhh6aUKdo5LXrSYmJpaqxbwiJ40lo0m9H7bDeoqL6cEYaQiX5NUk6kjoPRFT
abK8MXTgqqHn99vRjbgqPaa/QCjxWhTkD9lg/mS+03eU6a4sQNa6uoh0lFCa0FAp6MnxU3HJnZXV
wFDv3/vzz/d/cUjyhVlZcWKOc7IrhYVbVBawJfzfvTufqqJm7ZpWP2wAlxhwHsLYPaRa+DISeq2N
7zjzv/Q+vU7kcmYFcFgLI+hoXEnLKRadbbxWVlYvtEDcPBIMqNBRla3nZ1gz/bHIrZWt6SenY6Vo
uPKENTDZAbOq6/wgrOTUlqzzUnidsWIuWGi8PXI7E31wlpU3vNmVuRvA0mDONwXZjkRexngn3ZB1
KrSL5zqCdVUlMdgxH8SQbQzXgLlKG/0nmUT0k+R0qQ1oA7OJsaRcWGPFEqxzXmUoz/6U/ZKazTKV
jafuthejQDpjkE6zo7XNsmQM1qFTxwsJZ3jhWKBHvXNHG3WwiJcC8tZkyQ+RhDgtKFsBb+0A9Gcd
nBLxKWsWYV6h33ohtoVXBGtZWQPgs6PvA34LZ+vbYW+3qA272EAqeQ4TRv5prKj0Re0SFtXeIGF5
iLxl4CQbzaxG6BazD81w+Nm71rM9P6PgRgvURJdeQ9SdQv8kZjpcmnCNxFAdtSQZWUE+6CBeGQht
qis1UeuD9hYKOq9mXCo2RrUjKeodhjOym6F59g1Yvemz4zwApbwGXUl1GNk/INCVNlmnujYK8OHu
k2/Ee9Gln7ZxIUwZGIBPz6Lyu1uJ4iOr8M5PnspzH79KUQX7hg7JRRtjbyXQybObMY9GtbHcSOzm
KATxyD4PDUj6OM86dADJacinLer7k05CRdaae1w6m5HcFRCdAXnXpVgao88FZZNjKY6hhQ8Yhhh+
7UQC5jt6rOIIyCMSPifycU2BwlxaRf3lRfaH54XOoqdXqfcWNck0+DG1yYjT0yxwcjjGsY7eQZWa
b71DwcVpDwBeoz2AEPh8mfZmaA816zNyb+XGburfeW0wTAMsFPG3YTDue4qz2+SXgMXZAL8CvCJa
MS0xyCvSF03FBlqLsyVB46xi2/mglpKtpR8nh5YdiNlq7Ta9sWxUuBcq2vfUB1MVCUjzocO2jOi7
RfTbJ9nx6JUlUjU2P+RWW9XjSDlhYU7+znPnesdut3xuWvGCYupjsNOvtP9t2Y6zGcwpBEAY7Rh3
7UvBySocinqliVyPHT/9gPHFF8m0gnVH6nbYdZt33Smxn1Ne7lx7XgObI+SyGx/h0SqyBM1H4KGI
yDPLOTnvsWYBTGRHyeV+FJHh/Aod46uO50eivMx96Tb+OkVYX9KhXzQAdtezRFwcdNQKXZNlM0UP
vA4RHc1eQ1wf2th+RYAMyIY6HLbjihBxn5ju+gnEVrbWTEiaZUh/pvHg9GjtJxGf20jL56s2p3tG
pPgQGeUDpJRkG+nGj9hhzWwW5bhE2zMsPTjucWezfsvLr1HL5IJIS7bDjGyUdN1z6iDRIYIOANKD
HUFsZ8SlMtYSwFUq7ZcT+2vPbG79pAdbVzRPlGWDneUbjwlNKVKInzHDQcqkU7EO9OiZnvWOypD/
EHmaStkW+j4lKHWBMKwAgc7CxXfw0ld5BXOeuBDL6r/den4tJOHBReEeHNdEcz+lr3n/GNvt72gc
rjXag8PIhIZ7JFw3oQ4zLbxQZfE3dVQrZ+KE/b2wtwNr40UYGR+NBuK1MNRuoXa/KirABIJ4cj2a
Hdb84DeZQulyIM+L9Y/+SVQNH8ETO7u0fSwzaByLnPJEyJY6cWt9U5f7jE+2bLqAKDDfCI9a9FW2
HvI6PwP6rQnzmDDvboiRUPRSzT/Hvu6fpxzEh7SxssHbWVdFkuHd9FRSnqXtdK/tV5FPzFhX6vLg
ldRqIM6yhDmbKgotJRON6ku+dXp0OrpsoJSRn5r3vXaw29BdtLaCxM4iLzeFi6fc6zj6TEuIJCCZ
7CCrt1Ej7PjPd9S3Z4zvBzO+En2JK13HXx8iDju6Tc1UhYNq3PRN/fbnr2hOto1tkCcWSnvDJpvm
olr8TREdiyw+3r9yKSLvBiddT04cHpI8QMJ5/3JuKDgXEMhX5P29wsHr6BzyI/c/vCGsNmnZ/+Rv
3U6XMRoNDLAtftFjrL6CLrlySUTfT9RTeQTLvS6AnIu2rVaJ1gSLMpzZ2ndgRxlUXLE2exKOPIe+
sDfOtwnaJcNWXR4Z3I9x6aVrLtBJKNt/o/6otVBuYkd7u38rwz1B3gQy+bpz7Gwv2yLZ15qzdlsz
2PkETaJmbo/3PwYJKGsUDkbDAKKx22orr3EZvcpUP8gcQ35OGWSVjyalqoEAw8nZRlxx9IAaMqyS
H0iB0oDhi8QxH/rqiLakXvQMgdzXxYcRNRpTV7brE/+hb0aai8WIVgRg5CrTs/aI3JHkkQapQJFw
+zg6SrwkGpMjmW4Jx5h+sm3lfkBFepRsT5blSOMibXycyCMFE9ejPWVP4khtQRw7Hbi7FObWgAfA
UiKAhDGAq4TXw1kmrqM+mpgwt9gOT6TBkUugvMGlQ5Ym9lE1ukQ0Qu7f9NJyxS1FETwBuS50r1n7
KnrOm+Jj5tvUdu5vmFBxI/q3IiboOKiTAOzZ3vZtcq6joN83ZCLfjz2l/HS8f9UlzK29Ale1U/NY
hkXy1Aw8aUbzaUb6vA/o+eZm0myrwdt3FeYtvZbH2LaDRS1Yz2hz/9gVHACoip8mLfhV7TcnUbY+
NLTBVdP2rXapgLW1A747Yjk3me47J3ozyz4/09YW5GFuKnRCREuilPKpJrkjxPEwakFGSlLi6MOT
i5Fs7Cf7OZSs9aag3iaxe7OG9jUtEEJDmd4UAsklUTTctQQO0E5Lv/+/HeL/xg5h6rYPau+/tkOc
35spfy9//1v2759f+qcfwgP1h2JBd13d1nWLENz/8EN4wT9sQmQsnA6KDmjiTPiXHSL4Bw5xVj6+
ieUqMOy/oQO9f/i+Z5EK7Hh4LDzd+n/xRxj/CRzI++t3DKEeoJsxXRvzx9+Df3myiHSNM0bgGT1y
PwAr7e32QKVsmU0aZJPRzLCkhw77D8VdIwbokGeeT9gJYPrJ/R3E7IXZ3TLPpeu/ncp/Bk7/txKa
XpWUXfs//rvBp/w71VAdnGd5vu6YfEzfdrGS/P3gupysHG12p53W9gfTo41qoWKhTiEfp44QT7to
Xifb29rFsDXYsy0EAofF//4g1FX4zwfhB1wNKI4uqmMFePy3g3BaHXdCPKJ9qZMtxQkKrUKy8xCc
FC+8CibzIrIewsb9+gA+hOpwAL2ovekZh5iDm7YDxEIUEMwUQLEOE20p9PyWdzccYSGkcY5Zi/18
+X86cOd/PXTD1c0AD7RvcjID898PHUi5j2bX60h7RGsW9G+Dh5mEKsQuDyPakKOLFrhA5hNDiYn0
xlmhchjc+RcUQ5xiWn6BaD9gdOCDkDdMDnpK0KbL0pr325HTiP9dFi+DoV9HE4FkErhE94W/OEmI
bYqOxTZv08XJUxcMcicGOhxQkVhP9hANenNaqoyoXUKy/WLeoaQD7zv25loncmcxVSk44TybNz5t
UJvAFmxt2cad7VUYp5LYKcT+AVVrCzMPjYilX2bnMWlI/mAiJHU6XxoDBU3fJF5mCodV5ADO6cWP
KFIbK9DEM8k37HVo25olRpvM8ekAmrsMvw7XzfcXY84OXYnVRti93lBsAWhSAZyp0zgBQts+RsPi
qDOpfrpxCxqhFxEUaMnmPkEEEaFOEAiuW5teiZFFR+FZa0PTg1XcukSf5D+j0kt2mAnYdIVUigcz
+ibcIN3LAvF67zvx1gz7WyTtn5U/0+pUN3ho+txYuPgpIRAhFqTiJhNkVwXeTVd85joNYStF/zxh
QVjEziO/TqvSRqVXm7VcUVJbjnNSLl0gyJskfbV7GpeJB9ojmHiqKuvkpWyJ0YtfQOAFC61llvRT
d1sGOIrCQOA7ukEmAdj5aBPRQqsOb6Jk+gokmUpKt5SpUgcR2F+up/ncSgh5bF95JSQIUvUhtEG5
A3kTnzfhcYh851rbUJR8T761bnpzyviBLtRKC7JbA2bDqi3q0EVw7S2K4nXsLInjbRcNS8wpInqY
F1lMDTaVwcU4kiKRs9K30clu938pDC7TIOVmdOwfU801D/piSatYLNtsNtdsmxYDBgx2hWCTStm+
2DqEw4mGG+mI7NdC8qqhK9IJr1bUIyjycu48wWNdz/G3J6LTmOYvJitlhFYxykJ6ra4fsCVpkk3m
A7k3zZaC/mMutYmmHINHk5BbSuH2AWIB4BugFBL37qqjW7XMSx0WCXIUWRkMyxCg7p8gghhCIOn0
w5YjVumAOzVtoD/qQ3LJ1HWfB/tbugMhKvJkpfIqieYGCVgvZMSlqzIX2Ea5NQTDUqMhwJP1MiYq
YdRib19K2ZPq1WxKi26Sb4lLW7NB9MiRoF19JpeTM+yjAsYeQmVP3RhIKtfBjDbFi7CZZTSYV46c
f6XDJJfk3ZfLMR4oNQY+Sjh+PlqDNCAMFNfIJqzpCwXa9Iid9TV1DOdgSnpjBtT7epqyDUbzl6Yh
hXmQX1HfCERKmrVPpXxl8Yt3A+/7Mp4pOeuVWKehx6ezuHtZJcoVPOgXjK5gbxHUrIty2jUaUljA
CVxSv0ZUpobxSncQ6xQ4N3SbRM9OVqfA9UnFGriVuMyqMYyGiMGvDkA3aKGJdOLV1v3P3mHnm9s+
AF3Ypg1UgC7fOAF8GoORzU+pF96vjcCks6iC/DbNsEhI86ysdEtfW6jYcjhVSYpRG6bPInZRDBrC
gJltfzQFU0RGAP3a59npJ9EwVPM4p4+Dh/OO4D1/YWc82vcrglNOX0gZr+dR+8JV99zgxKFoytBu
c9RjDp+M0CVDgJnHxqj2OEuINLSIc149ltm2KEJUIlyjyky/K3G/TV3u446TIhDJL4ijHauXWca/
bbQFs8xuhkXk2/2NWKXwRI8Hp7coYnKzU7lOXlu/frRSppf7bcLcAD5dRs+zqXLJ6BgvhpamZfCe
yvhQ1dHP+y0CMnVY5nr03VZg2XO468R8b3yD/Y6X4AXhCGlN34K8yTbSyL5NnQlItEwefYoVzzDJ
mxuM/NFxgJKjRl63UWYgH+H8Wm7B8dKjDaDn4YCyAcctsCEGaq7ALLnqDPMzsnRSOJIYuTX3vhUW
DAR2jquy4oT6OvuluYNEIu23lk0PswKFbnVjhhOTdxJl35ry9GtxuSbnMttUc/vRJSGx4yZctqH/
cb+LgJjjWYzmdyvOHtk1rklY6hY6dedFrW7wNnOIJEPkiZQIp1YdZ7gxpwXFQm7Yhnu7SRnJNLe6
YeEgtDFibzG4v0ouHWZDZ1moIbpqcDUWrqEiCA4Y5H2OgX/DCnHIovqzjAnyrdMcNQcWu4NEBlsw
FM95QsgW51Tr1AthiUJQ8YoZUmcypv7QZ4+FVd4E0+piCCc6BuF10LkqTqGJRQXJjbmBIVl3mA2F
mjjw/2y6fJ7Jy2LeSet0ZWjzI9hbsURL8pvsF25iUb+0nNvQt/C5kSS2rh3+2pnRCQ7+TYEWUDhZ
y3tUK8lCeFQYvfH6Zqs+iL+wYWxah6uYQ7ldOoW1obyCEhN4wkCi+30dQHG7RSnPNMk1wURqMt6X
D1NUUahQGWjW+NZR8ybL2eKBJ0UoE/0vYXsXIkXAUnWnCYRxajC6zGn2XY5XWkRg+erwpo3cXJMn
1NL5NFRjtWaqZRp0t0U0Iv0SDGTmXOzRnxHakXIOOGeWTrE0aXb3D6IB0ai1aZnjxVjPOgvpuvE/
YX0mAYnZauScJec0Mc2tx2gDdIaT+2cJYiQqg7kg1YtxTLTcFp1PZo9wgzV1YWGFW5cUqZiqETzg
+sfQza8Blmce6CyycReX60RQD7eBnCBHc1jdB2TYuvGqbTsfAwg3Uh9qEIKaZUg7rqF5VWu/2ZRg
S1FtQcDchG/7Jht/bA4oFN+ivOGJVMMq6bNYfLA3ULwVtyBitKstftF8cNUW1YpnxjPORdvrFAzv
vB8DG4LmSURBrK8sh0NIx0M8egp2zSNrIoKOUqIquoxnWYt4MdubfkcAEBauzUDasRVZshBzcEZr
X4FNDGgGcyCbUe4MoVrqUi6jfmwa+YjURXutZP7NpttnMcf9Uyk/qBZ8s9/YOGQqrhqm4Kk0f3bN
zptmZB1e9ASxKgMI0kzbWa3jR5vNN7lEgrrpxpr4kGUV7eJ+2rcmo7LmEFCU6TDUJ3tHh4tlkRJn
DROukjSLHiuXbFOz4IYp2+ITl+mzWUNAqRMec8vjvKbOm8ZygzwEKna/WjWwp6lBHavykDb107aX
r5Aa3AX2HOLSWNLacNrRcB15BPNlbHaPHQs9irTxt6/evxiyYJGh2dSlXOducemb/JamJfbxj3xM
yEUIg8cqvc+j1aWLYn3n0TOw3eyGWMlflRXzkNZ0RJ/j7UorMDJFbx+nhFKkPeqbyOBeJcxQXyDN
vBlZdbvffsEAe42aVoGlmjr7e0HeDg/lGesit5Faz1VjgViNZVBi/sqlAZ1FDcap4V/va5D7IJ62
TK5Gqj+FkMIZjZDL61lzM6NwrS4lMPqXoKG7UUIeoK/kX8mgvoxle0sJ7nDN7eCND2P8YgljFWFX
IEWM2bnQFSCpzT7va1+07+Y61JjDLe1YDKzBhV2TWyt6QQEq/9YFR6UW3HlL0iPbG1KTWUK6OlXK
PvlOjOwWh/hmJrfA9G4v6YPRzD8YU0MAX7ipegIgSp+ddprSYhuzjmBTlqizGv5nynMRVckl8xGr
Db9ZjJ7xC2c2W4tm2MWtcwM9j+x2cn/kQfZUppzrIclvXosQDAeHBQ3UBsivS9AqSUBoMcX4vnOP
3eTc7rPjTCwLGzhazQD2apbgbCiSDpDnxbbzG2mlTB3e/JsFyspTq/i8CK8Uw1gM8tlHGZ8A1V8G
tW4I4Nkto5aHqkq/WSWyDWHeo8yJEI0PZKgpIMiqE5UPFgHg/FsXlCKLf+ww72b51ScMEjTLj2Vu
XrKt0LKv+73vuTLZJmFC/Iv6iTzBbuKFlNRZxZR9+4PO69kr1fySzSxakp9qvQCe85r7bLqHhHsG
hs2qUOfGlzNscMI4nHH4qLpbhu5xeb/MIAOyfnK5ktG8odlwiQx/p9n5ScaMPcDRb2bLsTYmZHpL
YABPgmoj2k+dGJwpMRis02+1RUL4oAa0H3JmtLvfx2oerm17p08cVtGzbM+KyyD9E2SISR9BR6Qs
kYAzfrHUvNmu22/awUJYn393wNDA/EzrCQ0lfs+4XSUREFV2S4dEG59lnNl72Z2EXiRnIbAtCy6E
XdGswM2807T6FzrHl0733+MgePDy6pK7PF8wJJFvuvnv0vGGbcqdu3nMdIaYergmYMoYlOSwtffY
b1gYq11KUiExDEn+kyuTft44B3gXvZLcvXDpBkG2ui8qVQ3AaNmuVw5xMbYR/dl0VtHGLUCjljML
QkMkr5kT/vQQTfYWdlNfY2lhuuGLywRJ70SjY54xSc74OivUU9vatoCpm9NWJISACRqCeojHqjY0
WC+R9VjmwfcQql4HcvM0o7QafJhV3REGy1PTR9g/B50ApL48MVmfoP9km3bOcUTKcg30lYfdQdiH
VJXoZmN61xsukrrPPW/YE6WFLN2lb+YX3Q8exupw192gBUWmNeZVuKoq7D+AHlUO0oy/I/Xz6U8o
fGalzUFeyjyuCIeCdreBOfxwR8L+9ccdUayXkDMX0pxJ16K8vvoDtlW++8JzdlTLYpy1w8tfdNTQ
ZLGyaxTt+P5NGAsxT6qRrM0RAGQ+JI/1ELmEAoErHliIHTyno61ueUBAZ8UkBHRaHu5/6Ia5Tkg1
+IPEvX/rz4/4hQxopipF1/27Ggb1jBsiYQeMzS4Dmfa3l7n/yF8/fP/r/Y+/GMd//fX+1Z1Re/8q
uL/yX9+8/8r9r//l9/7TqyYFxW4CGKd/frw/wFs6RoA6/3qf++G19K5XkDNBWfwHfTnUc/hoU0XV
UEPfd3/xrAvs4u8nJfhdEYqwt5CwHOAYE43lalm7xCGZro3GKrHjKi2YRe+mpRXxL/hp5LlPvfDr
zR/NHFr8rYRNWndlf9DjW9/Rs+JcotyjO4PkCNZDHufuofdseuCg51wlqHMO92/e/0D5Ea8s0i4W
TmTRo6OQxC4um9dtO3qHKKeLd/+K4dQ7JAKG1dhh1zfaSyeI46iIqT1ojUDPQUEGwAkxT1MwbICm
YOVv6k/sggsRsuGgtQTme+zZfXkFIu+iXht5gYMVognPLXRXna1IocmCTMpyV4FYI8hh3rp0lpaJ
wnZ7gf2Sa27wu5/W6WQdmmaqVxEok2VE09gwRYG2v3AJl0nOQ8VWfg/6iXREPcy2NX3/SWUDmiGG
QDRCdhc/oEWimFJqtF/xkfGsQoPLEhYQ0BapJ17TbHhCuuEhmUcf5Od0yJvgIQQ77SUvkR7RPOu0
pRX2KQOaX6xaYw5pM2vYwOJzhrwG6AHcdM/9bMPsAm3KRUtr9MuO/ifdZMqdGdbH3plZh4fR46gn
T1YfXWYN0JdW9bu5N3/0fgb2Ik9Iwav9cmNZ/pc52Z9+6dlLNHgedafid9D2EHTq7hMkAWES43qE
XcgKUWyrpLs4af/QCnLrqmI8RfHEdgUv81g7kj6S7e9pE5zLTq4GXP+L0qI1JPvfULKHZ7A41tqy
QxVt763rmEN2uSH8nIjq0Mj3aNDxJ+Pta3Ildyg8ZLcGK8CJXJKiQWDRCQNRdBpgtW3p0PvYaUis
xvfRxM9j4ZJO2mf2UXdo9U15kSwiu+/RYGBZkv4PPAMma4HppxnDpysHC1AOK9DEb8VyDqx0KSPS
AEeUXICHjJ2XTvCMa2NT9ylpoSTBOH70q66HYG23wzFQqcTVYE37AQ9OK+RCp3qLaH24GXYTUoEZ
VjL4YSaUoSXrY1MOBnVbeRKd5ZOV7SPvLeudsEjvKVw2mSLsfnME7FeMMNhmljjSy1XOIHYjSUhs
kYz9hTZtbT0+ZIGOwj9ucO0TwUhLfT9HSXdNAUg9ZLN3GohPDgUr/AyrM29F2gYwPb1z9kHtETIE
L71vxSdbw10kzJvN1LjFNn0ta6wwfZgJtjHUENOGt6qTNeXUeBPD3o11338A/nDmBiLSuNFrTmGy
MfVh57jzyqPbunHajmauY9x8J0dEFdmPuiSpHNwN9z2K886Sr24XXygjoDn0t7i7SOeL60vlBufC
8K5EHFXLRjn3SH5sQctctVb/YONKScVNyRKo3oy4j4Gu9xfVr3cCUmxzW+DrxhOzL4P6I5fEwMkg
Bi1t9WQnug9eFyCgkwNPS4PTJxr37FQ+KA19xHN6HgwLiaXLzVA+uA92nPbKlm89GDJhMhZbn3Rb
DbnG2kV0BcDxqS2ydwPx17JtI27bkKIN1rYR9WTnUq6KXDkvEDQwNQ/Drqm9t2n08kfTIUmdmb90
53ZfV/UXhKr1oPa8szmdspIqQjGP65CobHSSGNLm0L00lmh2xFxuCJG5dqI4B+mYLqZe1R4D41EO
w3lKJWpOBm4rQbhI4ZsHNQ+x+/rYgKM13mDcKXJO1r2A+4W3YKa2sI8dUukzXT+VeRqfTTnt01FL
9l2RXWSXCcZOA+SuGzfHJ5T9zg8UZ5hw3WETxuFF75AIoTEm9n1yXx3beRlLbFzsXrAqrbVeABOV
r6Q2XFjJrYhxJ+7ecSbY3ds5IZl1PjtFeq0rUKDcdwkkrmGm9leFbx7NvaXnmG8dHri4dnada5ED
T8wF9Atr0IKFwuaj7oCZYtU/gHou6NaDi9p15M8XtArSkD1iQa+P/KGlKYar7bur2fQuesgWJ2MS
853xKW/jTwvQdQIlBbUEVStSMFnF15jeaoMYagN7mI9bq2atYvef8KmpTdTQe7oiOPW182GrWoZG
hZHSOp0SbQVxkS7Zw9yaZ7Ae1841bmVhPtLbQqjS7cOh+AjoEDrqljaidHMafC0+dZW1RsFNKnLI
LF2cOlExW/4ywnwNXu2SCPziNmlpdXadSA9Ct1Sd02FlD+ZHDB9sYdbEOevGq4zMJ8/FndBx6S3k
kcLF1Y1oUpmxkoexrY9ZGtEH6Hf20GH6lxgGql0ymz+NUVyMPDqZiXw0ISwuHI9C+1yZh8pGZ5cX
T56en5qItRqaE5kuI9hnC2xmyApjZZJO51Wbe88Wey6kkv0ln/G/x9A1muZV061jQT2itO1XdWnU
SyWe3NWMbD6VMbNBB/zTxuvEjh0wT4PHxXc/x9q7tis76BmTyWjLuRz9KH6hoiPocF77xosTxh9O
qxS70SrMHTpemGqM3NtHs3sQGuJ4o0dYnJvUXORZ8Wdt24BjABxt7MjGuI3TUK0sSqe5X6+zGB7M
CK9XBM/TM5hMhXdFckLF0w7xN+RDtI3n4Fkr6FAwLHUYzmq2qsdZwxosOfFTzsiWeE+tX7yXc3To
qotPUSdvm72T1jctRRFqxdp7y0jWpVSWbL8AbGyA7KZzf7Y0YDnnbjShPiEibVL8i0adPY/O9EVN
7I2lyqoW4rNJjn7KbQiEhQ264e+nyiC2F/ptUexGFLOYMI7QrMONa4DkCDIomBQ4POnE7LDlrm9s
C31NSsC84V2IoES9z1aSomhxCr06pTriHF3Ka+ROHBRZV9rHLvW9dZk/sK6GsOa288pJwls91l8C
oZ/bEbnSGADtdLDZheYcxwlBsygZDUql5NPEqvPHjzarP9yWWb+0uQn1jBarQ1FZnApjXBOtBM4M
alPlgcaQ3/GgbMvk8raOEpSX+FEzJ0LSy70mQf4BO6OuGcg1nKBoVfjOvNL7DneuFxNU59Z7zUtf
LGhji7owt8Voq4yBUqyIQ6Gc3uSvAHI9JEBUjlPtmQr3k6tZ1jLNmejdkRqtidjXnuTBSI3niUWS
qrxk5KARBxuyHYy9ZTX1cpdq+jEdM3vL6PdpGOGrE2nJthPDr760og31JbIIxv5W0UCNRy5pcqmq
+Zc+liDCSuZ0grJOtiy2jsaMbZNcXVVvg8k9ItPirQ8onGaW62zKBM+WS7mNyfVsThb3vOx/3elq
ek5Tq6oB5SB8WJaJ9hJhvV0Vef2iDdPZJR65gDTgmcQiYJdq8H/0x9R0ttI1ofaYj1lI3cTTI3Lb
qmRNtwz/zjx8BwF1FdS70lpUfnytneAiC//FpiZnZR/2zPqatZ7rUZWaCvbCGbok/LlbGdo72xS/
BhxZ+Nd946Oe6bzy34QugvX6spcmHTi5cZ3hh073nbwReG+ds6DHS1WsLil2OaSMWaQtymytfs1n
7jb/+W8Jcl9sA6wTKaOn9J18lJTcIDpv4fLy6tUSMI61IAcnfm+A/fzrV81YMBohFlE/gj02G7G6
8nYV6BT1En1JnzNUcVs9NhENjf9B/dW0ypWVvMzzRb1uVJPpy//VD4e8Rw+oZxEaGSMhRzVa5euc
9ZAmrxDgGpyAgtpZAKjBYEISMXorvra0dH3/Wv0b/wlQCQF3jgVN/f59FqlG3a8b6Em2/gGPplKO
sfj+f0F7l10FcpwtMk9+L8K521C/1hbAQTbqa/U4BrxXWgZnGBLgjzc2Cj77kXFoCYUMe6L+rQ6s
7KaMFiVl3kQCBkBIbQ2bjt8w0mPAX4cioIRT8uBsBdo99RPq/URMmkOlIrVdYrPqfD0X4c2Ccqve
XGCEE+oD0Li2snFPL3msy5V6OXVc6m019XHK4s9n5zXwkkfsttRvoxt9bOhkG+R2qFPTSMSJ//x4
6hT+66NCdFiZI6s56mb1zGbCYgVHY40I9zXj9wbFIPRLVG10wCavWKmv1c+gDKVy8qGzbbErYnr4
UeAh9x9PIn2rJ+ES1uWCuEl8vh1ZFizagSzE3kZ9K+Kfq9bfqR8RXbKa8ddOOtHFRv6pXkpH21sY
HA1F96lpPpCzX9RLqp8JILLN2MWxqXJMJZCih38dFHrmhTrgqCI9mrfiLc5yAH/E5jltjfvbqZdz
Zb/jZSwyONiiPAfzTsYoDnsggmV1KmAQVDSxfKBRo0lhsYnmQ2fR1SsxRJdoW1cwaGj5Wsm3x2Lb
4qkCom4sZs0V2zjSwWLl0+XewMcB8M10e9WIo6DqV2/muLhGqRkc9ULf9XTMTQmbxU1xXXXUovWS
W9GPOwyjKrErtb9F0BKVRTd7rhAGkkW5IP+x3jkNLto6PSHETynoMdmYT+wWPophLGi4e493GQSC
z56bj+xFNkVQ7J2lXV/tqgUIV3jtqmmBgiR2W+7LeRebRby3Ijz6Q3kNZx+1Tmewb5KSckN+aKvh
Sf1XBLW5FkompqRgLaIhM23nzbAx0CEvZyYRcqTibz0cqk3iAfnp6mXjTG9diDGpg3W10hMq3zMr
NsdCbmA13os1p78sMKZLF9dkzoZBxswQ4jY5HWmIrIdmhyK7a9JtsibmDHtgG6fvvbF09pOasJoU
g0NUUzR2BWtPP9Kv93K3b1NN1yoCTLVVUxQnTfUrDdWBoWCHDR2d8f+k7LyW42avdH0rUz7e8EYO
UzM+6NzNIFIkFXiCkkQSOWdc/X7Wx3+btuyyZ6pUrc7dRAMf1lpvMhPrtGh2cgraKsaykdXPYii8
FMtdj9x9k+bVTZRT2LoCmek9DIquzH7ZeFDsq4ju0Zz4/uVr5VeAtVb+Hf7EnpxKKibAfewUjZNe
ACCZCSkc0M6bvv5a1kaJtWOW4giGCNyyD6sB0NL7Q4XHmf6AJByUzMyfQ1S4m7Up/Y2AFFUUJqfG
otdR4CS1M+p3ZgcEp8HVh9eH/sc6riH6jwCPgDRgqIK+B8fJqjyY83iFR6V9rluduDeGEcuUWIh6
ATMds7pWI/z8XBBA8c68qqCKbfR6gv83HkgLZVIaMss2BIaeDHhvefUQhRSpakfHXnbeDaW7R4fr
7O05HA4Fnczijcmx7AD9yqLuqLDAnQfZ5WvNw0RqctKD01y7iwNJW+NXHdDJThl1o+Yj7XcWHM6p
loBVnE+6dwkq7csazr8SfzX2SZAe1Ec3M/wLF3o6tPwSwy07guhNfe0QMgqdARIJLOHbF1pB6Ss9
eIwcrNDchA5WlsgOk2nXRf5VkbBfTLr7JZ/9dltPDE6HHC1IQN2yJp/CqlqOycIriTTdOjoVFYyw
R3LYkduwRqcJ1gU4DgqT4Vg6zWNRMmqOJ+TbqEkulk2W0zSeSafLdslXB4/qTcN0A5dPnDWMuESd
/ouKs9ov6WIe4TRc9eSjINn4phuAE/GU480OurLMa3YYpvLOikk9COEUwbwhBIJksSFs7oYuvjbc
9M3Pb4KA0qjJW2K0NKbOciwQgwmgV8xPcF0GROKsAUZGPPNIE2Ho/XWAqooch/0cw97ConfjCqXv
HU4VQFGxpIqK70ORt8Xk4tklI8Gg3vdyKCL9RHlEgFAKhQzROKehINbJyqE0sl0SqYGgrtI8uQx+
uhW4SIEGbQ4uR/nxnFEwbUNhLsgt3a7IPHY+FzAIAXsAbjiAB0IL+8H64qQ0cKV2xFjgORur6xHH
V04HBz3F/I+iLjuEHogA7lKbvjpk4d2sYxzR+uNuXeHFlRZVmXzIFPrMVo2veV09d7nzkBEySytK
LSO4O1Z+u7UvmQ5xABcuu1nu54ewIMsI/EwRc9aRdZgPvXIseBPMim+iJQSnpUfD/m/nJ9f0HkyR
pM+dI+Zv1ujj35g9m/hlWTX7Qhlgo4r7H4qaYGMOqUeQMW4S5ozaf9B3TsgJv1+D4brr6UD1+Wsc
dd9jGQM5I0yeJHbwQROODCSUR2NlRlTyF6K5nelJrEzcZzhlRxArgyh5gSBmAaqi9IsYkWmRy4Ew
wIlw2+kETR2Jd5MH14XmH2q0ZXZGzgTQN6NDdhB35I/A5xEkPiw11tF2XzVVh6ma9VB3QXMBZNsl
iDM3Ll6VJN86+Tlw7U9W5TynrvmrHrqfegqGbK3UAKXeb5ORnyAQin20NTzvHWbEk/oShybRp8M4
YYhK/RtlyiVEeFoCMw0t3YM9+AcPTKoAnGuj7ks2B8fUYcu1Hpi217+Vqf/4Tp6auh9l/aZN90l1
Lu3hKsuFFyuQX564N6tpXHShdXbC9MyQCfSJwdykxpZM71pII1H5LIidKyD7TCrhflmSNwEFXb/+
0pnTQ4bHWy/9xriw9zIITrZJ7d6z33wuW22jEyR+UNjZAEsEud+3dlq/TWQqYAgP9tkERI87BnKu
MU+P/5oXbEE4/43QbLiGS2NiceZBUfUbK7g1OdDgwPYnUq3lx1agKMiv7yO14Az6sEIOPRUdY0Rb
CxmaBVvFXUgHNlKpgboLPUrvWfhmTuzCVWrIzN5VbXWnCYSPHpWhbeCd1S0nnGV3z5/ZJs0ljtyj
GffuDXk0cja5pPlA/zYCRwYC4DVDc6EB/YzG0fk3hGjnH+nk73+2hTUMf3sgG+bXj89JGQn5/P9A
46oKTLr6E23aKWfhmFfjJsAkAx9snWqtvcnqt2qZ/R2Jcs6m8Q1rwzvBuahSDgg6OVgBlCsV/LtF
aD74xbPEZekbRciPppMCbA1++s0I4cQ/DA5bT51FGbBtMwgF5GxbZzMuHsY25ECAghxqyZuUTbHs
pyRHsyZY/B7vXHshOJQlo6CwWe6osr5PLSu2rHCFi+U01MozxlPJSVRTr02yfmq13P43G80K/sne
wh9qWi5Gl4C7v2003/Mzb9RwndQSCwJcHT6uYJSelEQKy53bh94EFlNkSkWPAHU5VzbjODm10LBc
e1XgsgZpT2Op3UYNLu9CjlG0pnVl8fDcpaKNy6+yvmPLuexCsY7hiBt/f2ez2dbTaILjrrRIQm6I
puSEI+x9P86cVONzWx2imKG0HIH/+mDx/nGfIYwC1q78+QgMfpcgoFTKzCCJupOud+YhwVkq9DHv
wkKBWW4EvjUmMLdZK3QzZSboJ1eKpKdZ/JQJYTnHVNjk4RJ+cur12kISz+J3Wl2WumI8dzUUS1Uw
zM1yP8M0qOSkEtm4KfpsmTIIHlF88oEG4xY4EKw/2lVYTGBEwfpOHXLQQVJEpm95jQ1hMXX7ySN+
laR66FIzDI98Pnl6ecIkQPGQ0sluLk6HFYTfwC2Uc5sdG8HRSeyzCl7DmgKpcA4MhPZ7k9CCH4MW
9mf2rIdwj6LlKYOasHqdix6AsytwVU1BnjXwyfnFzTRAwC72FfYZ4Zu2+9e/CGkh/7iAeZbpI6bR
/cByPf03WYgzaFadL1OLvL9ghaRYPeKgOO9MG85OOd26q4vdD75wu7IZLq6LmWA7xm+ck+sBYrPZ
R0+LcOpq4VmVyPnioLjxncglCZwXYVH3FT9BhgvgV++LUmfgXIGQemyQ/BnmD31aX7wkeoZ7diCr
9xEH6jc/Y+EotAcGH5xQW5w5hVWWta5OGhaedfbwvBZ1jRA45PdwvzfC47RDZkPaSN5rvOC77mlP
YR8TjlUP2KV5875f+yvCMfUDlgY7H6X1VWlMzpUD3RXhcIESPdzEvPX1WOAoEYwt95Qkjk7mLiFy
q2NWdyLdNKPw6gwcLTodNjnc2V09MW7M9WLP0oZ4o3oWDr6H0dmcs+AJM0zR2aweBrpjvciK3+bU
SFKkuW3+lgfomn3WJsemClRMKvW4SSFntdq9PkZvZYFraipeD92LKiijor5zNRDMFhcZbKg5MoS4
1XrO4xq219IXR3XyDd/Ec1CFT6yUz9Ka0kVb20VmQ3Hef5sC51sowmlngNKL5BN5YXtkDHndIIVn
bEONsOJbGa3VdyEGicu3rcWUaU72Zo/zfVMUV2TAuTSJcOgTiyp8DfAVir4gFD0ppmof/6ii4adm
ynvF9BBkUnklkginKHBPsLX9SK4tD4HYkQux1zI60aQpr1vXe8w0GLzC6pKKE2NSU8ggGBIzovfz
+OxH2HDhQWZRAw/Sd5QjiwlRjPSRbXNK4JCSVPBIBjCjHtZ6OwZ2ynSmhyVf1+yK9QD2BPferh8H
Az5/041bX1phKtl9BzHy0A3WPZk33/CBQnKw8uF63+CYaX5TBzi2G/HOKef7OCVSvasjBDCNeVen
c3ipWnr8jsFDBKKX4EbvR9OdY2ksNvQ9qBLTo0NP7mstpVxB+WcEtEWGp3+em+pznVR3i+gmeqDk
nvY46Dj562GOjNEOHzWG57vQQKdvNVjWS9vdY8RAiJaEgFLeG0J/rDRemM5nbAlw0f/BpF/De5Td
No6vDPJxOhPMKLf8q9qF4Z/2VnLVspExwIUkUZbfpmLdNz5CtmwCuAYZfxqyiuhD6GkOGTkkaSR3
qTmRzeFPp8oMGPR4hbvBfQP3K91jZIFTaFWOnE/0wDmSL3Pn0FuetQxzqDrUAQD96Xpa1p9OtpgP
GSJ0KxuvsdF+rFdELL335McNy1Fb6AgDmDgl8D31uNi1Xo29G0n1pLUm9qGM0btOpjXu6dAJfkVY
MQxk0PeaA/w/FPjGijmF1dOp2gB3vRB7IGmWJ69z9oqd1CPrWZJNyi+xx4c3vMAqu1hZ3RwyjVh2
ciJ27axbm1lbb0ym5seYVM7YQvmMCbJ5WYP1Ji7tDNcx804bDGw2xWa+WLEPt1fSDNJv9UIwB91r
dJic7m02udfRmDFUEjQOJc26eB5p4+oasKGRSaSpqd+vhmseoK+dap2849i1HvFCx7ih/zI1ict8
CSrKtDROQQXP1R4waMBqoIqzGb5io6E5RhHcT/MJi0btCntg79Kub+pGJ/eoayjqAEHxG2TrLeme
8zhCaMu/WSGvn2zbC67CYU2Pfml9TZogu56jGeOLlag/o3CAphb9Kuqqm4H+hxySFXcBLz3lKVk/
SU7KTpI3xVWulQRsYmO0ZYzoXMWjeQeJzjmqb6m+heVhXVJa3VsVwmEJqxKnmyABUvEXYxvShm6r
yXIIQB2PZoRxElYz4DtNdp2HabB1Ej5OR2Vd6jqhADmDcwPwcG+RJnrVwRC88osvzQC9znSic4Yu
/KqWIiTEcGjnzx25x0Nyb0d9f5oc/0haLegGdSdAy/wlwEt8xZdiNs0Xa0qzfTqYpDA3OOPOsfGr
gZx+KOZquIrrGaMInzwTrEj22TwaZ88uAXOYEl5NJl4DaQRsyFr8EEb+lywZE0R2OnSWENFR4W6H
UtxirPRqWu5xECU1lcMlDow7U6O1YGICf1Dr0tP8EGEbdPGTy8oXGNYIVXkaGkdITuOxM/JLNCwY
bhUuXXLTrN3FwR6aSYaFwhkQZZsuxl0Jw+kCwT49Y0YB9xjlAjNCg6xg2sIMkQkOXQU/iZl6O/Ue
EVRe4vuseWt6+CPnSXybwBCnWGEESjOGHSSlGabLF8UAzjqUKFXVw8zSSK/uIsbqXnxSEi6yiZkA
Z+Nb5MLXgbB2rVatUrQZ0Ktf8th9sov1SVUXxbgQ10w452QC50V9943M1OzgA/fB5M6fycsiaWQm
P0P0DBhzMDaye6Y8hDdQu+XzjLAdQdXiVIepzX4uBC4penZp5u7Wo5AGrms5GBGtTa52Cz/qoL6l
IkzLiGgNi7s53kFqvBixcWvYuPMAqmzXIQD+6h5VndQunD6mqDiS7x5Tz2LIqxGSJmRng4H31inX
ezl9Kg454hdY/S1rP38F2ejp5zVk+ks8yvMk1GAd2jllevu4NsWz8GGFfe5aMNARNgElzrsOSUCC
CJKkC/whmJpP0bLjrE8p7fJO9QQ1p8qv8aJAlYUIEbekeFs3WwyiLilzxQ1WFcC9UJ/JKcIZBjsB
RUpWIhnE//rmWXH7Rwl98YidypkRFBgNGsP0uJIDcybiGP92K75p86k6IKFXmi1FEJ5bZAStTi86
wrPfew3KMoiUb1YdwSnpmHMWFv1tM69YerikL5D6Q1i1aFAD8zRrzW2rB4+Rs4JVmnd0t2hD3OnR
gblb5Mnb2uQcq0BQg/aYzUwcXBftQLs8k+XUbHq92ZtLc9cQpYtXMUIT56QaaE/YxkPnfYIt8Wkq
yCYYO1hcvdee8XVjmiZ6wEDDHbW90/Fz3BXRgiTCZbpaXbqg3q259ZDLQLMWdY2WMo/Rm+BqigeK
FuvaMeFN0emPHcoX/k8mZpWLRwA4QOg21Zvs0IRM0cz5QvJzBiCDJCMKX8d4oi6WPWKNydRSIENq
1rcU0dNGDVvmkP7EG/OvHj56adJ+Q5p2jsBX0BVn005PJ5REfOnuXAzQVeyZ6qmMqIvEBMMiMRKJ
bvHcaTh/5dpX9QEkfEHoYX2wcDvfpE73KKIdm/WB1bb5KrWnmh+ENpVIQ9Cd1Odd0z5kQNeIZKh9
C4Y2aUpbH5OXmbRavfUn73O+WLeN1t8kHixoYv2yXdcGj3qUQKoFv3UDNl2g46mRpLeO6WJ+wVfT
B+dxIkVrG81fdQM+tCn+haRJYFLqJBivLjzRYPq8xSj3heEWfP5JRGBFJb+Q++qPQbUf3SS47kWK
mogUKdRxbtZscDrVIhLUBck4vsGy60WLbio050yrn3QrfKu1FX9n+JMV8p3d7FXiHbHeTSXfFb8b
Us9ir9/aY/UpB29l9UHqMuf7RIt+GiXbUKpUTth7l/CQdWqeSZEIvutF8WaYiAXkuO2N+N7F9nXs
69cszM6GDEAKJr9Ub/o5W9qXkckpVj0opql/a29Id2mwYvapkeaTlnQfxVqFl7Wtz4VlQhdzbZ1G
gwRFDp0gtJ2dpk1ES1mIG4fGPjoxbF1rTt/URMSH6RBpYbf1GATubEB3dbcWL8SDGw9+5v/w5+CW
GdRe6qV4HPb66IfCtWILiHSoip5Lx0YhOWQjQ72rTBr297Us4oeeqvQ5mLMffhS/ljEZjYOPCa6L
93XoheUBv88lppOHJM5y2KGbWEBDrYmi2jrW1UCDI5q7ToPSODbeQUQr0o9LS+IstNfUZHxIFm+J
srkshHTslL4e3/EkWxAMisJD9Ud1zFmbUF/EMz2umGPwqIRTSoFhyE7VLNoTnlOnEjm1GsCpubUp
VbPXIUrpJ9Q3GCrAK8U/a6LwK2TObE9ltrU4UDMGkadhNpDZZ/E7AKD0OTo6R/yNGPl7I1Ra6Tps
098m3WHSz63rUPdS2Y8EA6N9vneD22Htj0VllhsD7sk56QzIWK4PipPkl2SJS04tT4Pt8mM42L1H
Z8M2na3VefkhdTEmtiH+I9LVbsfV/dzXJZ7joirT+pGpt/VrkVU2owed+paEkhbiOf0aejK35iAq
SWQ71DGUVj1xvb1t7TAf5I8U3EVPFvFQDPbIaefc6LZGSaNfTHR76ivYKSvuFDbf7ViiKTi4tRlj
bJxtJln204JmsbFR7XsMaPWO4iCT6MRwuTPwVz7ZqC4GIqrOVq17JNQjJEKscVECUezjbWegNep3
SD218pMCOFWTa+LbX1ve9aBl4OxM39ui+m712iHCgq2bOFCV6jb0wCudhpAU6+cQzI+4cs273kag
lsylfU71Cd2i+1Ihgzj0BNnV2GcCqDHIrxfdOlfhTzxpmT3oJkpfcifFpmMZtOXGtL/kkaNvi2lE
WCITHyey0fx1fnnNbPriBWgPZpbQdpneqkyD/+llHHQVpsr5XZrAEvKpmiqRGCrNslKexORnsqI9
BnbzXUFuy8K5zu+X72tgXKf6ej8WeEJDhWcwFmTCUih3TZB+V4o3lKKcV+Phpxeun2Z421PlPfbN
/MXOy72XuY9TON60lXP0pX8dGFXAGkOzJb4OYaRV+0JUXgI3uw1iWb686ic1Hb+GScMRMa4yRj44
wzku0R0d5zt15kvr9q4bQI9BMw+iQFRHV4b1rd10OCmZUJeISoj4UwiLxT8VDl3Yb3Ip75qe5Vkd
coUgMgrUEKBoGH96LvkeFeTdY758yW16956dy0rvEkd/IScSUqMWH0aXnyQocDuQybHvwXXVA2gf
ckr2s4icvgqqMlv5HZIWY00oUa5oooZVuw4150Ehveo3hGoBVo8XctMC5rc1bvAe2ETnPQI0cWaR
GqnSWZnwAxd8WzvPc4EFKDN7TddeR3v81hN2wTgMwCHDXSo+JS6HR80AQ+0NOEETPSvHhZohELbI
FFzCp5lPHhfd+yw1M6TNbKeQCwVg9c6P0O8flJYoQNq80SA1Omva7WY/Whgkrl9iybX3w/hQUg8z
e+S72gwNN3lOcvsiPIqMEVST42ihxyHqATYOg0RsDGScMa/XkeyQNWEGlI0gnxZ+CvSgZ1J67gLi
B2EdltdGzuJLKCMSKg3GA2xvCqH5ZMkZz4fyiZQ7v5N6zKpmkiDSvegF8YaQ2ZdUWgalp9rKaWx/
nag7/ZmBj5J4GU/eKoEHmQ4u2WmcxTL8XWl9w+FqIZ1BsL4khp+yNkS9p0f1Xo6gumsNkpq2zSON
/1upIYmeNe+C1VtEHBvC4kLWcVZ9xnbHnIRDNQOaYZ2oefMcGRBOwSQEdYF/5m51qj0Q3PqQoj1s
pn49CIQJ1QzMy+dnKdo75M3fOprbtQmekD6wIDDLgFFv3mR5/E0dQ41hTAdvbhGseNU+IvCAmFV2
SgaCIokjnZLd34/ulJDWFwG+qHk97SVnSIGKKTiiLaHMkCPTH/NnBkf6Sh+sVooBQNtY5n1GoTSn
pmyMLwriIKoTM0X3YYmfhldnqdzNbHPuCb1bdDnPJS31JmB0gT8D8FKZv1le+ZwU010SLMgtI0Ph
37Z3aCy4x0o/qflUt2bNmbPoyutFzAQKLysP9Xy00QNUNn2D7KwEl0E8kemUlC1gZMlu6fqDUhVK
PZeIFYJVIH8VBaKijThWccjtlJFxA6gNfQq1pnayvGrrogoiTQ1DTiadHOQcWMA+F2e2780IvEzX
lulgI3aeavuEl9qbIgxAsQczLfvdZOG5+dwSTAijvLhL1oECJXKf0cKcZJOx0n3Tg+Ug7Uwi2lq7
K+5ij+pYwG9Z9VKJdUzpUrMmsjbTnL/IDHIaqCGVgpvzx5cILx2cHNiv/QxpsI7Wh3EvrLN3nega
OufJ9UkukD8Bk3jG3iVGqxVBx078oBAMtW/OfviofC0yZNacI2H/4j9f4QmQ1eQ6ZI75jP0loDjH
VVIxT/ej9fOsAZw1JptbGQbRhtQmetWo01zIwGhabNTmtBDNJjKaz0vuNnS8NH8DP0tQo48dMCnW
EBKzW6hiBSXUXVniQOfHb7JF5dNiq6UjE0VHZ+rvM+mCEEPQs3rjONk1Fr7blXivgxrz6zSmxq5s
i5chT26kcloJAoSiSOxTmqAqLtl3gFW+6AZjmBCNaGFMeByvX5sBAS5B12hsWCkd0yYoJVqv1JrR
iS6dNAUgY/STG3QsV2E7HxiL7/m6NHqA6e+yeCqbGetW4CJmuQYOS63LmLSa12VLtZEhqaDbxeNQ
nC8YEwHviMIBF/lXHcBDw8ZkS+hM2hZvUEcZ7obemeQF5il0YLYIbh0iU+CSYQ2KtRdsjPGXm6ZH
2d3VmpilCR83pAeFh7g6qv/cA1KiBFNlph77UPmdX36FBGIorlM7xnHaL8MLmOZ2ajRCqZmBK8sC
P3EO9FHk8XDUGCKKjxemvJWDWKqghlTHT2x5CDgY8+LdWFj7do2upfayPfDQOlpv5ykLt13SwuLz
npamIwTJf1LDBDXH0LolgglkPihzjDZfYNtmHWxP9EAj+X07P4jpoS3vEufVPTEQu2XlZOOamK92
j6vNqTvLUGYV/oBc422xMUDKNKSnjeM8xCDgm1JbT3PPPoA7LBs0GI0DURGD2LwQE3SjDSRhA1P+
8KdXpVIPmwx6ScA2H5jV+DSpTp1cxyh1Ce3gVLCi6womk+hiiAE9HRFj+HqbjyzwVcgYMmYdssKG
03VCWkyB0/IAjobTIei77jF9HOVUN9VfepZkmawUFfMYoz6R8YDIDtIf5OE31UD3a/eA2+mXcZrt
rcnvk2V5clQeSyFwiQZqOxF/M09zTHsO+XaiwfDc7DWrq/OS65SALlEKnlB9ZVAPu+z7khQ/TBwz
YRJhvzCtOmsdlC3Tg5yhIdJJmr1dQ+SacvcqCfUFSp19j4Frc8mn8bZpzRW8Jrm1fThY7QoPrhDy
VB1RvDsclQxn9yOnlmhx7U2+Mn3DF9zY6UG4U5SL3vXpPJ3o2qVI2TYBe1a4vnoUtnBzUL2UmPji
0EWdpK/Ft6JBjeG0uAC1Hu83p86OIxRiFxFtijwUu3Dploj2tAtZlMis+zY7lmIxdMb4IyXAfkj4
yl77bJkAsg6U3K2cyQUTU847iQsA0ji8qWZrbxqZ5mqAwk/dUJV8VeYqSdbcaNX4IOfNBg46g/vh
CocqZOTSwqegQ57BYd5F+a9q+KqWULWelelz4tIUWDVcSvtrHiTHMGE+4I5zs8FK/8YDez3Q5j9r
sbM3ivo+bl5Hf/hR46mMnpzfLDcp2bBuzrYz0cK5lV13tpCTWGiUVQjFeE2oEdE06bN0d2UUnPxk
2owQdazSZcgTHZv12hxjsQfomNfAXz7YdXClaeGxMLKfypSj0FjhChlNoyHYtEL6iEIfz2sqMJJl
zprPci7TLw9TAMXpmNb4MvnJNxiHDPfmjRpz1kA9W/SEx2D0kpMyhlJMr6nZWBHnAUUcEPAvcyHR
+lH2CuWJyigciOlrsldlLOS4nFGwG95xBv46pPZr2uVPYmAkp029ShFpVO2LX3U3kChfFFwH2++4
dPXX1acOwnWHyCOmEsnA+Ew4Q2MP27ID2Y3l4Gv76hGJ5lkBwAYu1FsGNBs7CO7wAvwUQvfbI8pg
qY3gvPfhg7RP80x5X2HIBCTJMG/0xMGK6rAQit9gFzduFpAvXGqvajhsuiInnkfGU8MWhAQiq8Pv
bnQw4THthWMt5jpjBE8GfA5R0XAYIb+RsMb+BDA6bp3R3RadUQkQ/3mIxc2Zrc/ODa8HALLo62vG
hNfCVUK9cFK1n+rdKu02ISNp9cE0c5cAGXSf6L9aiI8Qsy0MmqDoJsfZzo596n41TJZk2KY/Y6HU
xka7DzoTiJQ6xGr9zz497SUZ66+94Tc74B0yu/tbuGYQ4cVKTLq0WSyR0PvZGzv5LjPfscixDtAY
fsp4veoeOxvOtWpvenEaUzDqMJgvjl2Wu8F5yZ0ZRaHYSUhnI9PRhDNg2eHHYM2Eokv3mfOwJ/JZ
oYLYUEPS0f+0DPpNXJE3MFr0Z7bTXHDrZBktvR9yQKQF1DQTXY1U0YoAl3VUWt6afG8+pS0NRSF/
aCwVgETantyWyJtw9nEJMbp75d+VrZyuE/8Ab96nA8QVnTWStGKo4V1lxRzLoXYgFpxEYiCrbU1s
oWG6jzIdXyvvpdTaH+JoJT0jwMcTmpYTYQh34ilSJc71ytCDITI142yDngYP2JZ+Q0WIDpOVnOWO
deWuWPVH5X2Yy9cPtOtZJyGoydAQd+JGh5NIcQwtaLrdFUPMH2rKYmDlTPjwSiPaPhGtviI8TaAB
JtZONuGyZjVfefzsC5mnIuQLAAUSDK2WlZeEgyhUXVEopfFUR+4q7nrSg6nZEzOKi0X1ktvFL7LG
4YnyN/n1elPU/sWrgetW91cxNchkoOjqxdsihYRnv5jJfC8/j+W42SEG3mS5Bwxw2Q/5NTSGTGA2
DQnIA78p0WJI+DihA+PJwxLDN6PS2DRSWclmVhWxjNNVfz17HPTKrUieveAOB1uckll1gD32CiiP
s6tFFgo5g6M5ynqc94Y5hSRBeNKwaKLbZLJtaXsHH94jXcMzuuTvTsfCq7UuBTc+NWyJVUptX8b3
eF1+cmf0asLyXAcY123jf1ZnkhGWD3ZHOqU8+H5aU4mwi353MSws1gLH8AjPNpao4SYrB+J0s/dz
vxOutxbEoz08UVIExIptgI6zMaPkLcQHY+PoyZVR422YlPW3vnpYLOdROUhJ0eta6zOxblco8MR+
0CJLMIq+9rd6F3+vNeulvrcPmV05u7bmB5WqQp1sNB816LIcoET6oZSqMr0wbzvMEjb2OJ7Tcjoj
k/oERf9LNwXzBnX9Yzl9JlIefaPmPjamaQEkpixd2bOqb7XS1rZFuEk656lqm+l9GmcYDAMcB2Wj
GVnvLMj/+2v+z+iV7L4cQ4yy+8t/cfsX6fYt2un+t5t/gfrBv/+S1/z1OX//ir/cJL/aqqve+n/5
rONrdfujeO1+f9LfvTOf/se32/3of/zdjb3yIr4fXtvl82s35L36Fvwd8sz/6YP/8fo/cjS24PL9
DeNKPuGPV8qf8N9/un2d/uPmdU5+VX/nafz+sj88jQ3d+rOu2y7WxRZLpf03nsaGHvxZx04Wu1kf
fN10IW/9f1NjT16k2x6v8gIfa+M//UfH2TD+7z9Zxp8tMzBc3zICTzcN2//fmBr7wW+kRayMdRuE
G4m0Y7iBY//m2YvkJ1/JMUqvuybZRph3Vhx0w3rM8vk69d0RxpKmt5fYDBrO6zjwMmYztprGLhgn
XYONgvPLLmJtTzZDNbXzpYtdVC9yYdkJTCvTt/fYND0XhkkQUa01l6BsOgApuVr69A97dXUIy/b9
cXUz87C30ETw1Il1SCWGLrUF3FcM0yH1sRBRF0bXUTWoqzUmU+ekoJAhwQrSwh8X3l+vqfsGBE/7
xYD6H0qA1erQUpSTUVwqAz+HjbrarzZ+foWH16HyghEzlKFLysvHTXVNlP9xuKynxMmqSyQXlnjC
fFw4gx3DDXaussiEadj1f1wkcnPSHA3GAVnfcj8eyfN2iZgtNKQ6wfQpYy5dbURIM1bVZ0b0zJ1G
Czcde0Sw8H7VQxFyzubPTt3WbNNuaS6NXf9xoW6mSVrujUR7azV/mK7IG+pp/T2CQh0tna88NIK5
cDSdEHZCPb70qHe0waKoXmkdOvh+fTx8Qg4cHRbypVF20RMphfCQIEImGwKP4aMRtvrJ8IvHIUZO
VMftLSdp57h4zV6v0+guRp8EkWIF4XqnVAxFVB1Hw/gRZtnes6T7mezxYGUZWd/ZCttugqpAuCQE
EkLUSVB7/5lSt3nK1x4yyU1p2l/U7xfB3jlQifhtf2dXk7sz3J6wk4mIik1oL6Q76u5rzyK4d8Nk
uLA/w3WUa8Ffr33cZ9UTrezHbfWcj5sfr1P30YhxEiM5ed8uQ336eN6/eZvfH1ZvG5kxaKW6+v54
dtWuOCV9fKajvtzH7Y/P+9/f19a4lGclsbvqteqiaPU/Ns1v90GuX4+aExwq7/DbR71vgt820283
5zKdoP91kjfOdo8noz62+Gnmcrgkcnypi/KvNzPle/RxWz3cks8Lxi1PUo+8P+njlXayHpfewwXH
xATkn73tb/d9fHy9iPXTbw+rmx/P+fg2ZU8cE3ZpmBPId1cP/LPnfbyfFkEiabPg+uOuj5d+3Pfx
t33cR0DRp9bFavH9zzVdjxN/GR3iGs8treKixuoG4xQk7JfW1CTl9berpk8inrYQpzYYxsF0m07f
60ZkbF2NGGr1Hh/v9ttN9V5QOFMOCvmwgIMNF1758CVM7ZNY36rn/LPXqfveX6yeo77I+zt83P54
9W/34fBjnjOclM6Y9o6skM/kRxWEHfbuWF+SIKcKVLcT3NvW7e9XnSWs2MNkGf39oXo4FRYyeVnU
E4iH0ALKCSpHAvOqkzV/lEdadUr4mydF6qnqMV1OHB9PVTcHF4OHJXNu0X8w35EL3/HJZpSLzkhY
oQ0yOg/r0iE45T71PHXN6Wb6jo/b6sUfNz/eZkqQfaibse4gVixBi/HmGS/YfI0XdU1dOFhOYSCy
lkjR/vpAT9g3QDoOpEIAUyywj4t/dl8vHEWIYh9mY+qaKYeguvbuhzbLURAZ86m2R+M491kgqT32
cFl8YjuMMrn9/cl/Y7X2bp7Wr/4hNfP4lBaUDupiGMnlLuoICAKzhYsrJzd1kZiyKMpN9YCRaQ0j
+uqr3s7jWdfi7qIuTE+HllGmpr93gujbLJvK6mC+1B3eYBEZJXvcbmELGxaw2MTi5Awsf5PN6eHj
Qt0XV85PrOiMvc306zIDxF5GuUAuZhzLsTt3Ud1fss7tL+paigkKRp41Elv8ySAIORfCrpmzDu4F
OH0CKB0JxIoIWmtDGv0lrbSt+s3V77vIj5yH5ApB9WQvGtS+48hJML9a8yjh9YiqWb1dvJL6qYVE
I5tIbZjQ9k+2UXrHcNUl9TGwL+oaYrc/ri0uROxsqAisx/B73SqjPHO1qTSoAFGki1OeiTcfBs56
uvMZM5/INt8B1azTAxsKrz/sQpjWed7WcVrS2wO8lvdJQauXxTp2XBqBz0gcgwshXNo+8Yl5mn2R
c4KW+LM2QUenqrNV9fZhCKcSQ9/vVI+rR9RFuQbUeeh6/x9759HduJJm2//Sc9SCN4OeiN7KS5k5
wVKaC+8CEXC//m1At65UWVVdr+c9waIBQRIkgIjvO2cf+AAVRrD3+x/Pf1pp2chyP4evtjVNeXnf
5MTIECEmvalJsx59oy+2gyYpSFO5JTB0TlFdFjPcNax7a2+Q34wa6WDOzy8LSER/3mqZfjLgmu8v
L/pYB6UPz/y2+sc6wm2IQwNyTpWsro7LAlUq59Tl5jvwsJ6Hu//y+dGNaJhUforJ+R/WWdb+/3hs
WeX9XZaXhEn/MwoiAVzq7x9nufXxVUkycVDIFrRS5h2x7K2Pr/vb3eWLZtrOme7lfBX6WNDx4Mz9
12MknVXHcL6iGDLcWuTR8YedLy1MMrmafay43IJfxXXt4zUfT79vNkGxtf/tQa+d9+pvb7us828f
cxnDr6zc2tI3JdKayuZxWchIsKnfby73sfn9udLvT7fOjIr6989/2ujvq366/37z07YHc+Co0xTF
/fmt/+n5ZdUpqapDa/z89B7/+ua/fqePD52NxhPNxXT76RMsNz9W+bSJ5Znf7y8Pfnr5+/OfPo6V
7+yWKRhISvPTIv/rblEhWEdMBu2GNT4e/3gB9ZxwU080If56UWhL82g6dNEw5XNzeQYys/F+i3ja
8lgAmGWoelwWwwhxaJoXGT4hZJrzzeXB5elc1syGP9ZcbsV5bKxHEqlRcP71tKvmyfLy/KfNmWXR
Hs2+nqmT883l+fd3Wu6nYnqa6iDHk6ICY/Px8uXWp21+fKRl68vT/NwPGq2crVEMWG6E+bIcKx9H
xHLXRog9WyKWs02X1vrmYy29qEm+SRiFcDktj30nmA7Hywion8c6Hwu/lNh8SkT/3tDYXIoCQyLr
lX8utG6iGLXcxx2Blmq5GfwSykkwrM7z2Xz+49rz8GyYh3Mfd4uBDukRInK5GzXVHls//sZghwrC
SPXQb9WvUdk/Qy7kedXsBty5eH8fo6ISx0p1X8g1Kk5JOxpbadi0we1gs8ytMzZTBadAWsVGzN9u
mb5/LIjawAKSiHhjR1xmNFWmJ13hhYP+vpezc4MATGyA0kM7gDVf09Wut91nUqipug2n1pb4YRiE
8YcxRJFvfBeeh+asU5Hdfsxdl1LEUmEoYE2SlALXK+g747hUof6vYPc01pTd3n5C0SNdVYrkh/xc
eXOcubr17xPIVm/IG5gaJW///Kq/l+sM+28GRm8PA69tOY5NCFj/q5X//V94Fe2/2bqjB7ihZwGk
R03uz3Kdbf5NN3wTHpVu4hM3deujXGf+zbEI5EJJ6vsEdAXG/6ZcZ/5ereNjGSbFP9ezdKgX9hxj
9cmXLSf+ho1Sw5UadLAxKn1by8E+d+RN76I67p6R7pQHZSc+vSWHeAoB4cCQSQ0oXD3iACyeyGX6
wQFz7oYg3oZWeU2IMWhiyOZmeVvogXakZPIt0Xx4PCLvDkNg71HFP/e+P9yW6TjcBtJ3t59+iD9L
zJ/zy5w5PO298nz4+d//5TBVoTYamJ7HiZoILnc2F3/6YnY51lkAtOAamVax66FlmtL+MdnCITs1
Ks+VR860ga93VwoNfKhq/bPoB+Nax/YvfKD1KRg6UgLq4UJoQbm3lCa3vtm5F4EoBIuFuvPmJOfA
7rO9MZMyQXzml9APaXjikYaH9lB5ynjyOJesaOLhNEvrjvyAUu5cvfxDVpCCxCzcHW250UCVggDm
NGGpnrBPCb9n8FpvRxxPtHEH4kmtuCdLXvPXLZW6ZzXQqgngWpzijVNq0aEcfe3RnWprT6gx/gAG
GP9hn7q/BdYt+9T1SE4yAzTBvvlbaddOvNh3g1Feo2mU207FyZZ0AbWJ6M88dZFO934aj9pk82ET
0F9lnX6TVf/Tt6N2l+CiP7Wy3uZAOm+7Tll7WUm1Kd1uhiftxCBQWLp59kBgJpps13xGfEASceh8
iXIJWzt36ZrXXUm+JNcZm6kofSu4pIneP9E/jWZ00+OQx6V7k2cRovG4JsPYLKqrPRjxrnFCseag
Myg7+Plt54RrXXWSLGCD9tJo9saT5bEvg+nOj93iZYycdefhI5ZODa/YqG5HQua9OoG3PE4SRpPz
kEG/2aexLF5MeW0cYPuWlT8m84zzY9HRnTmOY5r8Bz6A8c8Hr2dbuse/3OUYtszfAgS9UYt6IHvt
tXS+Z3huT34mLHZdqu1FTMM+Dc3k1NmOexk6O9llXI7csNw0ZnySjUiPZulclbT1cwJXBZLjLpDr
oGn0l//5WKTt8A+HItwtj8u6FZicY1jMf6tPh6KjD5FNREp51U2tPcKNv5Ru4WycuE/WoESD//B2
cy/jn94v0JHHwEGlp+H/dujX/P+nRsTVdd1qRnyrGb8amaGT0UwkHMKwr2h3sJFYU/DYcEAhjGjX
bkBua6DTilS2/gD5cwyiF2npxUHv6SE33ve0wZQqE6JL4hyjoQiB0oZ6uWmR3V2qqRDb2vQmdAOh
e/kP++83EAKiI441E0UbCGx3vpr84w70PCuJo7JIro5tffNyvLhezJ9/8A3B6SpqVpGb6WSFOd2m
7WrtbHEmotCrTBT/zUNCC2/d6TEzIF5kjZwNwV3fLYvMDn4xyPMOVsIhOBqzWJKgltMwlXLVxmJr
KsGZHboMGs2J3qCy+Vc1/ZG8VfC2BUMNpr4gW5LG3rbCy686bRYUQ6n3GhQwvOL4OBphfDVS5aFY
zH21LkDIBFPLKaBut2i90YM42XAhHgMyXaBv0LcMR8NDNUj05B+y1eOrJuDThFxQ18xrjbPvh9D7
R5IzIzdvT5g+Yebasrz+z/vd+ec/ko92HDMtwDabC8l8/H364+quckrHCbXL6K8k8CeKbU5PoU18
6WONE28HDagXPkkN8fgzM/z0l1UY+Bqr/q3JaGqJzHZvYy3FqAPUcydNL3xIRw2U7Lxu164G9NM/
lcquhCwdBpPkvbTyZwrlGN8SVzPeNcTBIwfJOROVrv1mGyFcnvrBbnxnnYs22Izd5K1MGCUp4ODz
lE3kB9t40aLSeOzNzIay3Nj7ePIxeTcoGTRHb7YlUoZ9Ah9M08p+D3EGSZkLDTVyJCxQ8bUj8hrH
Ui1ebO9emO3w6reOJB/tP4SMmsHvjA/ds2z4Jh5wk8CAkeYx0Pm8i13hJ7qIpXWRRUijysiNU+Ar
46QTS4UqNTF2+eT6++WJZYEOFt46nSfjJDRtbLYfrzFC7Uc91eLTQ59WcbwU0O2y8Y+tdW2Bccgb
ayTy83aXp8M8/fvN9zUnV9PAkJJgzT+FkKj5U2q9KA4Y6LefXrg88f6WyweMCz3cBmCC3x8jpZVP
8PHmY5DxY4Se0g9tLNf/8jt9rP3ndo2fReSPx/fPMO+F5dZvX+v9My3PvL+pqovb1Fjj9Vc70p30
UzV/h2UFoi997X3PL88si3HZ/ctNm0M2a64x1/id0RnTJmyjs2aFp8Qwgz3l36pVAMc59XXBYG1S
iNFb2Sm16hnHvnTO9MeUy2w7yudR6//oKts4qMxC1zr9oQ+SpLAxeZJZ/JYPklSZbPheFzrzHNUB
sAeAsxqGk0Iy8xwq75riKrjJWzfaTaJ8NROGq5VD307pm0QY0U6VxYkLfk05GnAlTLINei0azFSF
bmop4Gw1s0k5NK+m2VfQ2+57jct5JNKbBKyy7F217sMkWU0y1GYj0k3k2/nWDAUsX3147EtOo6pj
G4mPAF1PfzE6m9DZThZcsiOebURspvva+kTTJD+btLuifksviaUd+NkIn3DFndGB0EbKvcnSHo6f
hJVfuBITrtJ2BYcBEDI/2ZlW9QBXhwsShHIO329Aznz41mtnrIFKg+ZzrNYmsiWusS0TbFUFAZ+K
eNDCJXNeg4qbZfW5yhp30yY4cALb+AJdCkO4dcws7xpFbXzSJFasfLYdkKC4F67YtKUwzyAHGh7O
vgDShV7SZTBphp+pUz+a1LLXlWs+pJG4BA1BYVNQQIwCBVC39a7B7LPLu6NWhk9kleIgGRKapf2m
VN0PbxjWIi+RtRk5Fd2qsW4t+1uGFjCsamsnx1pbxRb+lFasBs0tdz7VhVOlc2Y01oz9k4OgIdq4
JxG77pEr9ilTmlirOMdNRPqakxnsB49fLwVL2OQPhVdqF5P8z7GyrX3tDdvIwDVJD5kAiYE/WOmL
nnL3uVBIfMvOOQwxgnl7WiUikvBiHS7vcXNuHArtYxceVIPPUGRomxI5jTcGroobswW0PamU0U3B
qTjzng38MzfYIsBwUBDPBwzdZqs2Hmozdr4+rIh6PwhPI++dPFIMFMMfXp8dc/xXTvrTrdS2GkS3
cez0oYwqcYaOdIQEifOxbwgc6tUmNbvvmOLP+Yw70ZIHdIJzJItxLpvsEemRnxKRkdhldmP0o3lj
5/tQM04yd16GNG5u8UOA7VXgXtvuTjSuWEtmepNePcZWbZK56LqbSGAkdkyI+WnSIQ4yoD9GwbZr
7AjbqLHp0hLYar0jUzlCZ1eLG6UTNIYxvLkZIZndSPiSq3TKf8LPwGNZS5ojcjUBSlrVpecw6u6u
qpBQw3v9HFkTjF0t3+mji7tXF1vXg1LixyRcZD5JIsa4LVPve6dFt5ywsAS12Qv+uoyZXT3uS9Oi
dzhCGcn0YxFRzbE9whqQ9t7bFeR3XLGbOHwrXE2SbpfxPxj8LbN1edTHeuu7ERkZT16a31pkeeqc
EOFxYoyEtjeH5Kp+4wzpVbU2dGlli8X13HTMB43JOGte1d8MHofyUNb7ifElXuXqmcEWlafguXcB
45c5TE+9LQ7SxK+XpohtydHaW1mBQYuG1E0DAZwLtPNV89l/g9NlG1KmzK1dYZ4qcODdDNnZdyux
8fLCQOdqP5IjEwFyLMt9R07QyiTtBOev/6tvm2qFLxvAceKdmA59p2IJe5M9nRBqsUEY/gJPjLOf
G712nr1jKjas6kkGRF9CokovQ+MTXxARQz4O5DxVGMH0cbRPTsl5EjPjekrt9D73k01nju1dS0cn
FfZBiTThB7DEznVrSAJY1m+AqwTbqUPcByB+pWQGIBKNPjsSuEa2yuVr3GaHIVP4sj17usFuKtaB
ktfRuasazTwMYQutATbmpp8GA5bJPT5A0ptHJo3kFpzECF46CDxoxGRBDblu7WwDxX8DxaQjTIKE
xKJeYX93HhM930WcDwmNxfRlhwVcHVE84udlBCptRUBzvA/zsNwZzjcVdGeT5JCbrLSeHNM/eyG/
8CRhCHXoy8dw9qcn06PZeBVfbiA5pwJ52VlvHGDdLlfJTOqa5Y2tCRUDXw2jatT25QrBhbEGO78r
yAAdAr1cj0LV4PG5C6Tmpcn0B3qP09cSOg7dA/AYQYpAynK/iGa4xpw662LaoZNUW8+rt2ROxCtV
4F5O4pxw1oysRjvRdkMKGCXUhpEIeL/c6Elw6C2DEbRlPUIKjCngQIOqTS1ej5V8AuwF0tzQmnWh
YaQOZHCSYe3sKEzceenwmHbTvqrii96Fv1SZ/TJgm8IOHPbOBDkAaMoXfYaQGDEgtMRGTp7gqL5J
B3VpKMyv7Z7+XUTHRTrlqytqTtL8yW86p4N2yawpdpoDLL42EFtOMAlhQD962NuIKIwvGCu6Daqz
/tRFgQbcpIIOM6+xLJa72VRGt7obD6fQmTqQkLxsfj28bqw0Ee/dTZP2IAfyC6iqe7sI0+VTAjF8
2Ubbj7N/QL02XE+3dqHDx8EmfTtqeQmtg22UPo7aXH53SUDCYGPE10FW7TlXVri2AqF97QBwLtvy
poLmL9fwe1MbqgNTsWKnir46pTGp4ZOXv3laLX6ahXFyqUl+0WitbnwTFAJlF2Id9JhoZl0V3zSX
cIt5VXY9RtIsojwSdyOztz47xNMk7oXNX/d9a92FeJ/8h+nRF4VJod/qpS+PfqzBgqbU8hzWwReA
/OKnrrILGW7xF5TZCHv1KD73SjqXKOOSQZjo+I2czk1vuM3PwWvI91aNemTIQwQCcSBkuQf7DpXV
va5C+2ZZTbdfLbu2v4+tpq+spBS3YzQYxzk3Bwu7SF48039Z1nQm+0qohfmqiIbbJN5gnwqtja7x
OtOItjaCTiNgBC9v42AfiBJxo7tW+hgg5N+Z42juPelq93ZjGjfLdyHY5kboZft9qICEicmPbxXA
w6OL9Gbb6UIyg/eflh1koOjmctW85oiENxwH/anJGnF1vD5dE6Up3mYJ87Jq7SYK7n3lPNRZmO9d
CNf7Ekn5Q25Jftl5JwaMdv3YD980HJ0rH2/+FVoeqYBarm0av3JewiB+XFaNVPTQp3PZoNH9jaid
Crax1K/CKpDdusp+kznM4nl/6zS16UOX3YMRTu0eJEK9N3qpP4QVJvZlaz0M+lr5JDRGbMNpCxe7
7FifW72xr3IcSLrVi+oHMcnalJtv3RyK3HRCP1d5Ja8m1cH3FUrtBOk6/54mUgGAEOG5wyNNxqzu
r0LwoD8CRHyiN74XcwawbffVZbSBC3eVEa+XtyCAteMPp7tGus59OV1C12svvXKLdZOO3ncQiO8f
RSiqq9ILLj71d/xwqiWK1OeajFj7HHb7ZS2GfA5oiri+VoNmnZcV9CD130btYfk8btiSpzIm+jXL
bdDIrWOBjpvat66j7jd/5yKeDV5VEF7H2kjPeuMF61I6Pi7T6X0N6hAgAnzYfJw8gUmNZrqR1Si/
tWR+LO/iBH2xYtJp3OZMp08y8OpNzBnva8y/cnmXVkTJih1EbKXvFKdiPjXNk/uvLm73ZY1J8vOY
QdjeZZHlE2OEW2W08/hrOart8i6h5TvELbj7JNUS5gYN2g8k7Bv+TOOXFGDRsh1IZBDfPTe7d0bR
HCOuuVvX1VIoRuVh2c5i5o5TMdy3JjxMqJXNFiKl+crwgKg5fsUsksjPOSTup6a2DyYUsm1awYsy
veqlMqKVM0zDW+JnwdrRx+TUOJX54DT6D3zVwxsHD9710A1v/ZjRvj7rdL35BbqZn6lLOs+5aYV7
3WViE8Zm/81oT8sLTScFn0hd48j1PN9YOjnRrl8+L0/WuOcooNbuFWKWvA61g8d93ipSvIe+19VT
SmDpwSGibVNlyfjmEmfPufBNDqLYKj2uDkGuNxAKq+vy8fHi9yvKWqS0ReFwa+RYapYNdt3wTUJT
eFStZR0TJA6b5fESE17eyv5rPVaMTsoUeNfgmC8T4J/lIxJmD+c8GiEpyMS6c9C3v2/RzXzSe7zc
v09gKJ+6kXP1skk3DNZmruIv/iDR72hi2umBm33RE3u9bLIbiILxp4TCAc7xezlC4A1cJmma3wZ3
dWmQx9A2xl3dJtZ5kj3Us/m7DzWE1TaYXqrSYX5mDCBOhmD6WusM7Wky3tHmmCOYw2wz1MI8Jqld
PCpf+/r+qUz+aHRg+1s9ceyLr9EXWJ5o4+maRV75DAOkPsiAcDRzUNkbrILl0ypg8JumTZwDpk7y
JcyQGrFZPbzvnVbB5YrqlnM5lnEnbuP3rQpDPfcURh89o8+PgOD79x8wByjHhf6bHzXgNaySv8xQ
uc++SJie8iVBFRur5S+moj68Xf52o8/U0Ex3uhn/GDou3ZGRDcfANgWmYAN4Ap6pqs4VqIW8PojU
/aYZaY0Gz2kuQDoYmuAj3rk29M86I23GJ0aaM2HHVVU9BLpTHVLPkmBamKwatrHrdYJORaCQHgbY
llI5PYxS2JcqaDe6Xwe7khksl5jv7phpdybg7Y3Vgyjp2t5eB4M7rmm/fPPmRGt0eUBeer96rvzg
kKQ9VP6wsY5D5+9FyRwQfaB38Sxm1ZENSSFIaLxNZvcIQfgbZQwYeL7zosw4WpnQSzAfSXMbexyj
rVMDIu9Qk00ya05h49Xvi6ggqs+jnjT/aOURWz2t9uUmOQnFUXXmSQxNvPNnhfrH47+vt6y8LKxZ
4/5+dxacQ407LS9bNrA8Pi3t/OXmx4OcxoNV5ZF0g2mXvndro2DPugiFeU0UowZiePLb8cK2SFkH
NrzpsvIFDAr1l4QZUIx6alf58iWBj0CHiwFxka/FLM5sFcKoZl5kSmesW3eM+cuMOKOw7Y+9TNi5
hH04/uQQrYMmMnffPKmPROsiJqhEjkgd/dymU7niIjCkG7+79Wzlvq/QjegXs1lyUMyL5VZ20ilO
7QnGeMzyfuUQQH6U+q9K0/hC8SxuWhZjgLXGIZyPboy5DXq5iVUxbpKm+5K0UXXyEiYAIeZTr+03
OOBuC886e5Fod8vu4ShrN2bWpzdVBnHH1ZgwpE33vHw5qqP1EZpeoddzyRGIo7S/Z5KtasxUtqWX
PBsdoj5S4590Et1WbcYL0O+xrwxdn0B0GufEqLTt8tjyLAkQc2xMvY4VwB7icFexJ+BMlh7+0TOy
Q2u1fLDYgiZc1cziKjDIqFdSDVKNC0dEPLUZD1utdhcXYbepzO5KqugaZd6L5gXWxpjlKL6P3qIe
8WVXERfeqsTiHoI0PIYZMH6qV877/+N9684sjVret0gAuKeDQ9KlLQ8k0+9bWob7yYAiGnGqosWi
50yWlVq7DiUHDPWks06etnI78vA6Ke6VXaqdHtNIRfE67MzWO7vaKArSdDxsJiKnIVIHeCVE/5LY
QOqqxse8hqecyaItkZXEOopQY1byiG6gCNlhrHR86E2LkLSuSTszUnPcGDAojtoQ/ujb9mfqhbCt
lMhor1lXuyvRpFfubT41YNCG/uU3ne8i8X2XBAutL7cyJr5PZu60L4X1gtbRvYQwQHzl3WmkYZ1Q
wTA+TGv/oHjppe3Ba+VtYG9FozFPTx17k3pJuk6MRO1CT+xb5fbRTWi6K7PLxp1jkPVpdYaCEDel
pMp1L9JRE2FoVn4qW7t+mMYGagt27Qs5zdY2tcCKjISpIWgMvG2IBfHYKcM6hqDfghFoZTKETI25
NKyCUSPuxKrKW18R7gUa5ATTqtLrBgvt+BTZfXiXVaR7WnkOF0jPpwetpMrI+9Rky1KzzeI0ORoj
HY7UaaabvDeMfY1R9RjbwWXEyL91wf0fQV8gglNNle9aKzuls0lmWRSDdRfMkOWxMs/+fAKDqIi9
/69Fhp4J1BGARd3TfkRZ8ozHF46P1YTI3tWLi+mozYCeGhREPL35U/Xrdd8cP0OHPZh3sYXnyIMA
Wxd+uo8tJjqbhpE/x3WXgPdB2NOZhtj1FtFFM+X1Y1G5c3YOOdKYwavvYYzztazGcoVD/v3zLzLY
octJkq+hJ9ZJqo7LgpKTQlT+ElTd8K4LljK9TUryUHITGOciEF6wnMutLkjRYXjOyzQLnsBYjqhw
Qekfk3lB0pq20b3hC1kOMbGs4q4wwG60UJfWuQrBnBMkCS1j+Z97WIw5G0IU6kCBkmUbTfqh97Px
5JCVm6VA9IheYXDkcRklq0K9L5a7eNQ8vF7zMzrlc7fqUd3P32RZFMh912GJzG1B504zPxdhNhzu
EqGcoccWIebVter0p0BwlscV1b0vfPSh77fCv26xMUhwgN/WWSp71PxGj+SOW2TffL67PKEjSytS
t94v0uRlseiVs6Z4jqAhbSGy40+bF0XDeSxkxPZ+d3nMz+Zghjia84VbcSQgl4tBSpBbDFMKvq/7
rCKgDuGEBtyfX5rN4nKimvHdF80A8dQbDlPHTNKo65MR+Hl9MxRYmOm6URr1Obebek8ZmhaouZ36
6gW4IoUaW78PZQlVLqyrU2/kBAyNnC+iuQerSfC9uZgbpeyrZeEyWgdBlRTvu0QVWUARP6BKOf8r
lm+SCY6hkOm6ru1Ly1fbIcnedOWkJ4cEwmY0yFb8y7qgODrXFTVDGiHhHeU1dUPXI99EcT8cHdse
jghdMHwFPWHyU6Af07SAmNsCMF0cZ4XHoWaWOpS15X6gwDiFinD4nugLnaraykZYWTQB0Tmi3ORW
yLUY381RKhNHVO4Bq41D9YTnG6PILBlfTgfLrd8ei1z+iIFs6Ljyv1CygkmH2oB0oSLd5LGIV1mV
lWd6hQG8X7+60WKYOpMeDTuPYEG6u0zGzMp+ysqs2epD6t8OEJUV09w3ejAErwW2Q2EaWGwRhv0B
Ksu5oSd9UUNCLDURZTeYAveuN2VnCxXPMWxaUpvi5ltQmJeEFutT4Yjh5HcA0LPH2AmGh7KdgivM
/JvK0rpjGtAQtGJ6SzYtcRJjjHY3gv+/xawNg0lq8BF9F6s7MijCdsyeNk3exdRiTYf0qGpXZG58
V/RZARTBLOQ6LsifgzLOdMVzrihegI9R4cWv0OgEnfT9vec4TKMMPdzHWINMUkDvClFSJXatu9Bv
CEcj8W8nkvjGo/jyxQhA9RXNfLZOSS90si47G+jEboyRZD7XzLOzB16G7oxvrrsiCp7yLv0p9LC+
LPeoxTMErDip5GmQrVqcpK9DOacjecY3wk9cgrUN1BdmkbwOdrNZHvfqji6CGRsH18rEiyjEriLZ
5iHoq69ijMx1kFnUlBrp7s0RAYwJE7zWHfFq0+c/1AkxuCoq29cKSMx6iEqaQvOzPpy5xgGRYdVB
uW3Bt4JGMWLtoJNJcON1o3j1XPjsfhB8b2zIlri3oWpV2U7XyUkX1hY61vAgr5mbtrfLwmprcqQZ
wh7SBrAwg0XjTWoC8UDhPEUqVEwMGHi0Tj7eKdrtzD1eGqn5L9bYJvuyzy40UtRGq2LzDi4H2Y0J
FsYYQv2eoDQOHUdmxzazx/s4FxrsGXdcjRPAY7Rfkl3dkiWap+NNl+rI3OopPHoTZyCy08RBjx1z
35b5r0IAiFBlXb8goqW3kbQU2+yJcElyMTaAo7st4waAwlwrv3fRY5B15Gtb+ssAQboFY7lK3ah5
8swhPwDIJ/rNeaSerF9xYTh8CG9mSrgDGrl2QvY3yAvWqWHjZlD18zTjUhjI9l7gwD0NRhX+sjJZ
EBWMlGhDQM+hF039ImhwqKjKb+0pRfQ1WFc3KB/oTJlPSWzJJxeitAePMhllehCDam9LvoXrjcVe
WrI8L0d6gvv5lJRbb6TVNfIafjUudeVDXubqgvHlstwzCLF70PSGzo0HCsWKYtLrp/h2rw25/eoN
+Q6gTvEdX/2I3SaNrl0+gF+sxzNtUWrfeLMPnu+Y9868mLrp7KTU0QvdzpixQII1CQS5CdJc3qF9
WsGz4vQjAH8koTveW85UH4ijQFwExyqsEIuUIw1tM2TsGXal9cWkWHkTD8ikayP+7s/xDEDo6Gur
r+iu3PXQtg5JFFH1RNrcneM2/rdoLiVQqqzPNIjUyisCd1ujoab1MY4//Nzd+FM8fQ2CDkVUDic/
8i21rvWq3Wr2KB9l0XAGbabkB4FZa7/23F9aSmrulqiHaMfwzD9WtdxwIou/zhnncJ5ipN1KD+7V
mDIvGl6NILKeG2gINBAZvZuxbhJ13Px5d3mWDidNUoehYtWGzaM7cHIeRvuLjbtq14QRkpX5biOG
L50wUNyZ/R+to0/XLo5gWwX5Lcgj5G9pwADXpgLsuEV2S9WSDEJSnr9byUjdhPKu7v4ICtr3SDzi
JzukEUCXZNxHuu89TIY+t2EqMqatqX8qdw6kzj902X2vaCa/luWIxVkbits8YpSUBKRuFbAPdsWY
pTQbxBZtYvqMRf0rMUEAxgbguGbr3ze+2fzqXSDiBK/GN1O1p/gTJjczQ9qpHU7LhJuvYHwQNTFG
yPg91yXzsY82KSOCneZN5jryoNRZQ9ffAqz/Slr9dLCnFh/S5OFNTuuXmjN7kdrPHcDKx4JjvrRs
eQtomJy30TcO/InAwDtAtYWeFdCslTyOUAZOdScfqyZ/MhpLbtKZSkHYB4Amk3kNIWcPrQYdSqhO
20dT3b3ymi+ZAOcnGw4MQat41XgTYaCS+ha2DqZotu2/TtUAA59w8tZyv1h0+IvyMDS6cWs17S6H
drZt7FBRMI33FqWkPWWmZOW4PeTtrtTn6yvBHjJzNrFJXcYK8/aWrjATxo7QdDsL5aYqTe9RIMgH
2Fu65CJa9PScyjvKTEUHqkfTzsqdS5rp8deYeO+bKde+xwZ81Y50Y2BHo7YeOSP/aIefNrQvggit
msxq8Eil6Ixrm6qXQSNX0K8K55yqFlKgIR7zqMYpP9c3XV84b/7XoaqjXSsd4wnMVo4joDAeSi6e
N5xNc0a+pUXIrveW1sZai6E5uq5rwhs04fKabrlqAWHv2onCnF818tA5FoGSgsSLSPr5jrYIFzE9
Gs9IZagrJJW3o/tVXWxFBJFja5cUkTbpE139UAtLbH1JkPafv6Ak49CKzCe3AGXrB1n71iakNFY0
U5w+zg9+Ne8V3XpsssQ66Flek21AH9cw2rXVOcNDPA3a1ZDdbrnnwNGhwZq2lxZ4YoWZP4Y7ma8d
L7F+ZlP1UziGvS349TdRC44kb723HkksER0MxYhwiZurlDQyCAV4bgeEF5im7K9B91zG6Xh2CWxA
UNlqF0sn+3sc21lKpJ/IXPn7QlQ7T1O/6GTc9bDyj8w4GVok03DSqvGMbyZ9TrTROwGjJK6mTIPb
MVPBLUflEp/6/9g7r+VItTRtXxEdeHMKpHdKuZR0QkhVKrz3XP08oN2tmvp39/xzPqEIAkggSQSL
tb7XYc4NZ+tz0BIUJIE6bYGpoock3VVVbe5xCjf2vig81AoSjayuqZDq8nTOs/iUaQzFMComkJqI
oHXcYpwkB6VsL4PpOm2bg5fIaIpr6yGRBAgwYXjXptAeBgwuzjRRRm6ek55hVTH/QvhPwqn06GCh
GI16wqzH9kTxwjzXjYFTWNlpz1UQbFJrnOzBk4odoDE28mWdr8KMfRuttPYc7ikW+1vIoOpZHnCg
9PpsNXhl8Tojj+9hQEKxGvX6aqxHemjkIa75NclJLfrObmYtpdAT96AV2Q8qvJcmCeVrH/vmOqY8
5hZ1JG7QmfpYmuPY1Oj1PsOm91kXqaX7aYAnIo9JV2fI2sJyuMYjitYi1echfH+FYp8eVLr2jhdI
IXbG9abpqvmXe0++grlaAo/1hzf3KIUBUaSJH1WIr4J5VRSMhaqu6z5MXiyolAJMZeMEehBJ4xOW
gzhkCK4oT+2T4EUY9OUhrzpMQLUp9x2F9m8dkAZ/1GrlQTVAWfRQmC6yQH5YDwl762NUvk7APoDw
6/e0BwRq8bKiRgOqJhnpsTfpLcl6eF+aRehiPZpvNbPryamkwZ50LTngHk+wtuKTsicm+bY2JYlr
30IXm4R+skN5ULZqoLqFkSc3LRMpsVCvz5qYd77eWB8iLwsx8NOHwogulVGLrtrp1iWUlWZTGEF3
GPPQP2CWpG+kHDxVbsGy9O41zUsf8DZNDoMhbWqr4R0W+i+ab/ScsAfrW3BzqahPYYTVlIjihMTx
LruTIw3jdzEGf5IYCvGzOSnlyW/wiY8z/1pEMR6oEHBXFLCk+7SMiBTCdpmgqwZkVFUZ+KnVcaGK
k/lWrYSwjrHz6CTalcDbBIQZbnh/QIuaE06U2ZijCHnL59W48yHgb+hxkMdnyQmhygkyYz45VOZQ
HRgrn0kA3I2Ijp+GKjmVcavs6Jvgx6jKlPmiQCFgYn67EbTZlBHunVp5EGPhlARyfDbjpOENpwYn
Kl/pnG4aHEmUxHW2qQ9S6O0kMRXusBGV7KHjUU6oht0q/KCirH1ufFLlwvTcmEpyFspJ2jVacLes
SmMJOm0qOzJxZ+dCjh/RSBuPndhI0EutWxdW+jUsb92AUZtf3EdzjLqgl/KmG0jhLMj1MXPqJIaE
3CvngSkmLNCqbOMLdHVSbSMDV7wpOohvRCKnprflfVTQ2uO5q3+IJb5qBEUSmmCgT26Q0fjhW9R2
1rrUdHSpfjPcGnhJUTZYDsbpCTlNav0Qa9ywwB9bXOGIiMMIlNJfqpSwXbIHrsacp90EB5gwtj9+
NO083FXeMDf2YWp43pYwrmEfhvFx7Ojn5JVpOPRlqvcGWnEnEpKkxYZ8wOyO/NKOKxGN7XBDeDLh
2+1HAEzGcKPPApHSq+7b2R2+8OMrY4jM7bPKWum5XpGpgU04tQP/tEzCgWgELZNQUvuNU6mN8bhM
cL9yR5lolTAdbn0KGYrUtmgTKoQ9+LqFBEcQ917QJqfa43WsZjBgkMTH26QJRDLuiWFLU5y2qFTd
NYr3gjfOlrE47jJoguGXMnw1WzM5Z2/ySHMXtXj9qbqZr2vgHAgpCaZxSZdskClH/GfH+LGZAGoI
a751WHnylpLOXiGkVOxVxuph+igQ0IbKz7iLfKjbDQMaKxZGTA7r3jGx0znIs8sNiexwyHuikBtI
e1kjSaexZpiZJ0ZJ30TAK5bRKfck47ahT654QJBA3llHXx8ChpQ5JLMUwHkWxGO9zX1QlOlepPBt
1TxocafsydShd22CUVHEtO7NunGsxH+rsYZ6bnMDfSTdETiiufc8DVq2fmaQn6FuSbILBJNVZ8j9
MdhIYu5f/KCMnzRcXTtJ7E+lPKOBuB4SZ68au9LMXqQqkC7wWMiLCsud0urZk5FJ+2woIwCZEg3/
OBQUK6LwYxj3TbTpTdl7LPuxf5QJz5Cr+Cc4VnMiNaG+MgJOwffwIh08bOHSNM8R+0TlyegBXsW6
V+BmtUAQIsLJrMbBMs4xpKXxSLZNY1V0MJjodUxxTBkOKIPSoxZX0ZY+kHQYhoHyWa4BD/ei9hg0
zcXP1PTdkk0F8heElMp/KJSJvLg2zl+zwgfAMbRPBca+nlkFHdE5CkizNmVmRvtUy6UTZSrxlAK1
nKDj4YBRCccmK1cZZalXo4NYWzYBuZS+d2uoCW9B8Cj3MXyn5nwXokr3SyV99Bq5vc5R4lpK1oBM
PzQVK/Edq0X4dgKYcSvh8zqAmu7wiqRkVKbKs2gq4TokLR0XGE1+lnXoAgMO0A99KlGqN+ufODk+
GQU0na4NJ4avdbEG1FbX1PUqSfaOtdSZD6lRnIIYFas/afshp0g2ViP+U7R0NkUPem8ikQcyVZ0L
pnY+Y4L6pte5ellWBUFtrrK8K7ZagXS25K2ZhAinea3GTlP0VDWhWR5HGU8vSlpO3gq3tJxw8WpL
/MRVf7iTtMJfW0gAQW5aSESgyZFmwvsfxOSZEd8ZqVLpVmEbb8FjiN2BeLkFfVeofPj6MZLLiwEF
ojFl/9Qj1yLTonhG0Sg8GW2znmpNXSNNi3AsVoyT3hL1VcnFva7xMGVC7soChrNk1ACKjBQnM4qq
W5PE5A3aRtnFNPNJnghh9qf0rkSZslJVizbWlJ70MCxJLIzpMEg5XAbSHkHFICNWobfKvck/Jar1
1yS0KmuPM1Ka0k4V72kq6IdlItQon0N0gZRcLLwdG5EyQl4+QPaXrkaLD7IY4jZT+NjJ2hXjUAgQ
Ib32wVSvYwR2UDXXaJ6UqV2SpYVHZ6m7DaiqK0mHoBfjV1I4WqyQpW6lj2R/EfMq7eNSiWBxChGc
G9IglTTKtmDR0ioxS82phkK+hJWCpbxuNdsOVy937IV+U4+DsaqopCLgyUzsswKT7NjyoSVa4UBJ
2zxYfhC5dTSVK0HPU3uKaxJ+hGx6qKNHdW53fSk0N13aV49QQxjI141M9Ej9M9WhmahjMJFANRR7
LYGsQXRLuoWlvrcwbbxq2Xvtpf5pxCEWMujYXvqQB9MTn5SubU5eDPUqLmWB5GP/fpwE40y0mv44
NjzvIUKxr3F1F2BPAiJNjRoOXFO9WWU3vQ7kAfNeUqL1sghB5KjnExxxSgS2mGfBXh4k9VIoI36X
0qQ6mVa8KHWj3PX9z76X2rsJ53i3y2EDtZRgT4wl1zGW/sipcFXfJ6QDmbBLCMLxbpE6dOu4F8Wd
HLZ3PGgg+bLYuV4LX1SvPGMjzbdqkOP+iSYC4XxZr7xuBrBDTz0My2Q4U/XBrgZoNbcD6Dxb+LZ7
PZbFczonpVd99pzKWCRDNFZe9XLappOiX0sd4QBGDnmu6D9V34dX3EbDfW+UR3oH1rYPxTlyOY6e
gAOtczjTyU2l2msVfWtTtdT7zCPMo6KmFyvBnkiLoMITzcAD5YhgqN1kc4TzJGc/w9JnyBPW5yTq
VZv7ottJFFT2RtvZiipb9/CmI0I2A6z550XIXp1rIM29m0zpOBQZnLWuUpzY5FlRBPEEmxmPmaHQ
HdzsxFMuduIpIcHRTiNeiZLi1w9D+5oKcngvG3X9kNNFFnz5NdNF8YlwDVRyQvbX3LJO6MzKJoF9
YzQC9ElEVw9KYp0oo3Sv00iJqxg7iE1S5WRDhduzn9NkIMZfI0ZtgRD98Y3C6IPSV8NDWGIe3JH6
4sg6hOW2T6sLdu+kQyYT7vd1pz2pJmRNshaaF34SwFgY5e9tYz5Vvn8NedQ3gTZRXxSbO3K3cPsx
kUC5jadjbx4M5seskiVSD4Z24Ce7RITzJGLWs6Ma5z2qNdxpOdD3RpAMZ4WAsE0Q1rNyIE92iGyr
vSxK3h6LfUXtj1HSZWTFtN57o0Vw4wv9pYs0Y503+s/eoPIrtQnMFxkCVpmIwj0l5AK37yx+hbh4
8wEnD9nEIXpG41gYQE/ILcG/0n5Ct4+R8SXQjahRAhUk5RA8LBNhzJHfTJaxl/u0JMLYIqOxMMLj
MglbAI4yUN6XCm4Az1LCSMzFI/9Tponclf5dQ+u1JR+n3UbUX8HTO3Pl6cDMiiCscpA26NUSKkiE
jLDZpRTXqFlt5aWAuh2e/CXEHQZ4KoXtxiDkMBKoP6mCttHBvrYaZV8nroDxysBiCAQyuTU/0KBZ
14YCl1MnZroBDqhXNGmKk2sUlCXlgAlscCnVXrYX6eH/OS78D44LiqrLyIf/veXCU/Me/G628NcO
/3RbWBxQMUYwRV3SZEVFEf1PtwWMGERdRLkuicS8YYX6390WZB0TBDh5ZOaq6Gvrv8xRZ99UUVRE
TTIYLkuy9r9yW+Au+EObTBupzE4LEJdp1XRl1kr/JinNyzwMSCEbT/rsGIpMHXsUY3Zu+21WN1o8
ObuQ9v1r9s8N1GSjpLYx519jbAnhaiL0huFPbeXNJjNaeMW99dzlWr9ucxWr/xIt/ghZB2Letmox
OqgEsHF8vVaCNP0ChQshEk7YFGC4vKFwTaGoIiJEIH/X1gd/pgHI4yYy/HM69SD4QfQaCNMLFTeD
LADcDgoVtlfcQ7VJ23KdGtCx0ZtR6i2xW07bGIJB2GvY/M8/1UytLL8ss9i2mNPDMktuZ9IdzDmx
oPMa4HShoO1bPgpny7KvS/HbYZaPfrtKy1bLShipm7CepE0LYZ4mYaaNSAjh8HOZZ722T9aqGjxq
89Kyapkslqri7Nr1d+vUvsGxcPkkUb1/zqoLmL3suXy07P69uKz7/pps2XFZ/n9m//O3Lwf6Pq4f
FtpuDKtht/C6EGH9xfrqZurXsu77g29O2Pd2PgOROSiRrb93+f542WVZBLELHDqhovN3G0soitB0
zIf57Yhfa5fdqU3xPctsaCDCKIP9svDHOX1/33KsP75qWQzmm0KQ1c793rfAJB8+2Mx5w3FWdrKC
GvWX82b27b/ZL1zExf9yscPUU7zwfKrJy6qvDb+tOJdNvo7xhwPn9+JvH395aLYL0XGxGF22+uNw
y+LXln/38XIev52l3xDeRd4uwjJrcYKaWRjxv0xNS19Al2b1ZDOSGE5BfVnOZ+bnslE0b74sTkIQ
7fv7Ze2yYvloWZwWR9tlOZm3X+a+98zS3qImMR9zWWnO9mDtTDOtAuGyGCo3UoZNoDa7Ln/NLobL
367MA0GvbqFBX+hnU1BNihW3o0gKIVro3Fi9ppqm7RaqoDdTBTOMi42xE9b0x8btFM6itIyTWOil
X7PSzOoiSoifL+aYMn/NLmvRJx/UyKdsMW+zTJYdl+2+F3875LJy+XjZ8Hu/ZZ0nk1eZR1mwLn1S
8Mhwyz+6EVubycN1mNTBPZVMpH7AH6CJzWwq9Zcvp7I4b+ZL067Pa3FPKOh0VySBtgNc1dkORDU8
fZsR6B2P5XlSy0diRenULKRaKx3Sva4d6Y2Mu4W+9ndstmVdNvM4c3nqbORLOE5VSkaEeBnRsFfK
TY1KIAdD0rdBVSqbharj+fB1El0q1xBuH6mtkYtg+jWlNPL4LF271hj7OMVM+2oYA9phX4busphC
ElUbfoXctRHSwHjag8M2QKGmlDOmitovA8LFDxBGqbXxrXZNVajfSe2zpnTvcIykdVr7JVh8i8FO
Xc2ZjA1vCMJUyfqcHtDiOXrRitslOdqaOXhLBPUyV5uVujXIMF0sAc3ZXUvTsdv8pgDVhYmr3jcb
aJkLO3HWdU7rxVR0mRABhFPY/EB9T6pRkNZKqgJpcNMvkziApEs1aweLbUztgJHEHgFqKTbCRq/0
whWK2SlzpLjk6D5UJ4FhXIYzkGx1/deNuBCpv2+/ZW5ZVyYVFDCSeMjNEAGwoGJ9E2a1yuoJLvgX
gXaZK6GTzHZxlGeoV7uC0Q37uDDm/7BSAC8Ao6FAm5cDk4+G0uO/0hPekqlGo65qSi7uKGKX2Zo9
hHtxgrP1NduUW6ut5VlUtvZ6TD39CuMdvxAZ9Pg8gEFG9QI7869J2e5U0uP3ehuZ+2bGzmplUkng
yAjDbkiRISdQqV3DXwuxGwzA1k4xoOykR7OVxmsdrccHyhxKsGPE9mZiZz6DrKQkONNzshV+5fDN
FbckYEgmYM+Jf4aRHd+F3YZ6XIv8CRG5uB3bl9UPpTiXHTDzViZkO1h18JBIOw5Xcr1Cs+GMxpao
spBkefFOohKn/mTI06FPImy0wqOUgNIVyELz3AduBSkyeE+VIznr2Zw4eGjNbYIncoao1tXzl2Dc
pdMngSSRhtlIsA/7NYnwZMCIpD6ZRMySaNete/VJV7eqtlNALfyb8ckIbdSeNGuVEzstbavolOvP
gULi+tELkP3Z6XhQyUgjDVvcFeIWGXsNuE3aSLCZiFRrGxdpfM3lJMq9psHBi5XcNPIfWmtHGoQy
OcKvoSAyhUDYvn2pBheLBo7oFRciXVI4cyJ54sfRvM+STd/eENwhHrsrmp96t6n25oFoRQJAzA7p
7x6glIjwLNkFJJMgUMZwt0n3fnwPk7NVHU88+90eO446dTzky+89TLcs3+BxW8Q7mbCbeteV6P3P
geXUHRgsNL7HEC4zUV53o79Bi15bDKPs5hfYjvhSPZvCfhC3yq9ItyX6axfplKLNR6+urfRghfg5
t3AAcbrn6DBYq/4CCUV6IiTaVYCZGyf21rkCSrUb9d2gbFDLUJLQqk/Kw1Ny8PMTBhJSuM09uMNH
U/6IJvqRNJPkZk9HOCo5gJm+MSvkufvKuCOhDw5yN/FcEPWIIJdkyNx/VuuTz310IMCa643lFJFN
eOAnui38ynz67y5tmMBtOgSQWB1fWen8A7sNJmLaL55ZVfsZTCu0QqXMuHsv4Sl3zeJdgVGuOF8w
rpNQRoiQ99ydsrEtzV0krNLUAbnRO5uDNW854YGDEw5AuHhpgBFD/XMyrCVw0LKcXnUowYl4Fgyu
eCzuNWElqY9Wsp9EkEiXfO9mi/vVUEN1PyQTyaJ0HY4GYGVdueS6JKQb4h4z2qvhbXgKkLhTbF0l
2rUB1g4Eu+uOWrMeo/Ww4Wf6sEC1ZNs2u3466FQsP6M3fabfD3Zfb2TR7eX7Pj0a+lp8lAVXFV7F
jFzvS/iiwbGbNjqaG50euJO+Wsq+5lGARYP2CXm5GN5PA4VDFbWweFdFOzEsSGdzoRaoyLpHAsnd
vj/MjkZImyS7ivfMS5DfFIfiayMco+qjSTf4LMI9e2xNYG0XAAC29QRx8meR2tYTTFRtBZGMyAbY
jLybSeWEoovfp7ruX+Pe1uEFgfCSX5niNOLkLxQaIVwg01Z0VyxdjlILmwjTysTlmp+5mY2TdVYO
6YYQnBrqyhpEh+gXMhrtei73Y+bmcCYhwBF5480TAyeFnM9D+6IpL2W7NZJVs23v5Z+EBMXVllMz
cESgdp+Y56rYcE5evTHTI/UuXbEtx38qbjU2B+FGsQ4JqNPKwwtFRs0O0IuXJiZ9/bHrj7q4Dj7a
8DxZbtvuhPeEf1eJzGsUNnV4Jqirkm0jcsKn7Jaeyn1wUR+FFeInrN0mw5bLN0W5oP9v8ceAraJJ
K8T+XQm15iQNR0E9VdD8SzstnsZ8XZorQzhYyZVMODQT6TUkdFHdCnMKmz2C0NxZN4pF1o/82TgQ
iTVs1VX1AI0EaaJ/JRoc/FxaDTerduCCIIzv4xUcClw1oCRGL/AOsC8IMxmjGSQhvOtI8HMsxMOT
LdAL5uk7FsKjJjjtRLEZxzXYDDZgtyUeG4wTiJEi2RzqPsztztaitV9BmUTp+/DYBo/jhGAF1wr0
ANG+BQnXN1n74BNeNL52+KswnkRgf0up7nXNSfYvHWobkQVxTeIX1gKJeS+iWii3sUduK1VzNw/3
heiG5XtfHCXhUMcbrlDMqxBYHn38YGemDY27xpWI2i7zkt39NN85y0vwEqoHjh4fGNAECkQTArjt
4BG21aa/h8kiye7UrCCCIoHLGGe7CskpsLI+JHRx+Cxu4tZ9xEFJd/Q9FXY7WmNNU7k/NIpjt2J0
9bt4Ve3UqxKvYTu62WG8w/xFefO2TUR1yzFW3GkG0lZH/Im3R/TsP+JfJz4Y5z5aceaSw8MQ3AbL
BTaGRe0/qXfmTzj1J//0Wd1aFDnniKAt8rYhh0FC445lQVgJDqGL90QSO942dbimduAQKLvW7n/Y
n8Wq/YFU1N0FEBTvlHO2le9GGgU6AE/klvLEZLfoRrS6BBpy0+47z1EMO1VdcvG8Rx0iPXpdCC49
ufLruqM46cYbJXe9O89YdfITRjFmhEm/o5F6DnnasP3BCVyMFgysS7q13692VGnTAI9IJ3+rN8Ul
XCFzEcWNX98TC5MTgohrdLVG37VXXfQ3/CdATMCYsvO0J0YOA7APoq+cmaS4woFNuu1UTIVIk3WU
47jyt/hF1Gfhh/hMdByakfqd7PIVaTFXbZtexSd/H58wqyRhK4X1GZ27xkZIuIk4q014NV8FRoa0
uLcUrV/uTB8GZ01sqQ0FFmVsDjbuBATZ+0RRcm0RA13r2NbA8rjsN5EnjDIRo6cnifBtp3uQn+sz
VIt1d6eRjGl3d/FBdxSXm33dYgjCRXO0o3KszxjF7LzNm4CzzXE6lmdlbVJR3woswtA58XjjpxHj
hH4csMJ8nO3qO3s90UEYswe2APK3GekctXXw2uy0jh+O69De27/V78MxPQ+uhsfSht7HUd5nR4xf
CKfjOsYOYaeuZZPqZkcnz0ltNnHzU7K21rIT3TW72e7oMT4Xj8JLeD+47Xv0aNnRI9ZKv8rnflXs
NLtw9dhuXv0bwgzNtcgGp4mnCXCZpo1dudKat8aNloxbhyuMHhHLFTqIvj2zGeAG3uGrf0S4XOzi
s4DrlXGEWe7ib+xkG+suc9CQvcLlwF8mOOmVM722juzAz3VoofDFRHD3Kijb3EEWr7+m/KqNv6FT
sksO3A7P0WNz7H/BZtl0x/IddnRO5etF/PWSnsP7ceX9Qj3+M92KXAnaGO2gHdqTJZBmaNN+PrQE
1zjr9g1w46oTi0zbYtc8VKH9KH5mLhviOTQ+SVBS7Ufro30DcyPq9lBe0635rj5Vr+OZhpAGUn2v
XqMfqtOfI98dHuJDfJCfAFzuyqv6FK8gHtviRj4xdUDH+IKPAur+BodpJ3OpFWpHY6s76CJf5ptu
K8Don5s3tIK0cOWbyuwptKFKcybpVdpmF16J+/KTezV/SjJ7Nx2idf00HXzamOaWx6v8xNsp/lzu
++YWXQKYfbxdeIrcAaI//ym3aSCn7RXPQVNaiDYRDzzP4SduYs2Nz3iYQpSC0gH7NoIhocGyW8pl
IviQd8bH9BE9YAAbxY5HeCx2GSLW9BsY0iQji0/CByiTRDOqrYcdwh+eljt972+H3cA/ZDwPP6tX
DI9qW1lzv2ePPV3yH75uY9b0LFymtbQmpJk3UiRta+wsnnvlBdXAzt+FOyikmd2Va5TEe1iPpyYP
V8Z9+jnStavdwPqJ41Pp2ykqD2u4i28onnVrHVzHe3FjXKZjO17jU3WgS6EBVtW2+IoKb9VtvbvP
8NpzqQcH80AJmIWu8h7B2HW6DUsDuLQSHr1bXkTEkzzln77N1eeXax8tO5Z2g4iH9oPX4Ed/0mkI
nptd5g6oMW3zvbkQufWBKTWueP094g3znbnqNXjRjh0pe/NZkxQfOfV918Byd/i/dw/GTXyqLnHh
xNMmvc79gzfpo3zjFKPCDfGD+uzG43Tjhdh9TPwbId1kc2NMw0YXoT/VNEvjisAH+B77cfXRbenh
Mda8V86mC8WStgJm0Kq60Jbymnyb0lM/buqn5EKTl1z6E9cVON0BmoZ1ZksXeR/whNIFcqQ3cZdU
tn60VibQGmJlVpL87GbbgeYGvslF3IjnHI6Ji3rjhtWnO1KvsgOasWd/+4Fab6VtUNJ62+GqHzs7
54UXXTjvoVxJNJKiM6wZjd2gNvofxs/pFfhO+ym9ahciK11g53N2Kw76rjkEtWPdw0nsjRWmVbzS
5Du6g9RhuGmfhq1C81zteqdyhYP0YG7KDT1Ujry5M13tnj5F/2nOv97fd4d8M23bz452Yptua6d0
pG20jh7CK2D6IVv39+tKdqSbzC0QIwtz5aeOJ/PKM+s9U1vkH6h+KqGbhSvxeXwf34u76jG+hy53
zGgFjR/WJXg0HuACQdPbeXt9k57Nq7iCS/X6EbnC/XDoeJyV7fynD4TG22Hl6M/ye3InaKuI1Mlk
W9YQOhzhRUy2ZCDGdKHwM7NfzAA/Hh6X2jtiLkG/eK/v41W4Ib2t2DFeuEZruKcAKJmNTTBB4Gva
6bzfDY/+Xt0BLWbkC5iryfjE1oIo9Gusj/wXp8Y1HhvUEa6/17mPKp7Y/N66cRIfeArabRR163Yu
h8YdHStdNhTGRoyPliqcMKvn8yXabZ58ras9WzFlnVoBsjSYowQEzXPSDCMsc8sECj6ubn10ZRRC
1Qnfnr8mSyXqe3GZ88cew7ReUXEXoBS1nI8pJvs2sApAV+khxgtrF/g96GZf7Ej2wji1NnZSP5vY
hYdaeMNgLpAmjAPJESs7OdyOkLn2Jk/1fOah0G8lI863ouhfZGryGxTRDIDnCUMXXRT0nT/ntqBW
zffLXF0r1XYixE2eo1zqaK7qSwl1dwpAhJMss3EjhrwFeprLOWItI8JeDk0qmOaTj13savIVKiQZ
vtgTais7mxV+UwSeNBLDV0E/WYc6FQdpXjX0mN8HAVR00pA/pEan+kKwO8HwolsMWKrlAyz+kEIE
DiMn3EToBi1JM0vojBiJBpK00LLxsCJKFyWprCg0uKVwoVC7rfwqoeHknBSf9Hotvw0dyTNtPCJP
tGYsxZjhkWW2HXRKGqGKhmEp6S6F3qWuu8wZC1jXl+UhJRR7EykIhJfJErkjV1THv9cVQhtizeyv
fcQklFSkvto3mB3tu3myLC4TsaBw1fWMwJY66DIpBAGO2jKre961gV++XuqyX7VaGXU447WQaR/o
wpZsqMLGfpUS51wZHv81p6Gm+lq3fPDH4rLdsluMkSfxydn4hkKSQnf9GYv1pziYDtgqDUCMmZcg
8p5ppPwgNbJMVsH5K9LiO0+ilJRhE+XTOfV2fetHrtwqtEQqVfFiRm2GGmRvmYtNizA/jAGiabjL
RT2TVl5JlTEtW6MDam8vbVlJ6w6O7X6S50BCqurUSPVn7KXa3dfS8gHpmIYb+tTsf1u57Pe1vMx2
w8rKsM9QJpAHjQb/P8WJLJ8t8SRLsMT34jK3TEqy54YSuuh3ismy/iuURGmranK+P9L77Iqsv1nn
paE4nUiMcjeK2im0QEFxlMSXQaSy6Q2qzuXlGcTAlGg2tZNXljS85omG8NFSd9+fLXNL9oa5ZN4s
OyhLLtvy0TKBHcU/Ta2xp8yLTkZjxlGXnaheN9MsyODWn78Pjxu2/DrU99qv5WWHZddl02hJcltm
v4/3teWy8nv3732+Dv/n5oOGxLequoc/dlm+sDeqCrNlatrfh/ne7s8z+235b8/s+6tLDW2BbEUg
z3NW0HLI387+t1/3Nbvs+ZUrtMz+9k1fs8varx9otYwz9YSq7bJyOZN/e02Wb/5KUlm2/u2bv3/n
Hz/m78/g+yumt6lRn4DpXuv5TbIkhUyzI8wy+WPdH4t/t8lvkabfh5EW0Op782Xu+6uWw+alzgjs
e5vvj/9u3Z9fsxzij8N+bWMo030D3rZe0lTNBYD1ozHflHW0b+YXOSZJTOZf/8ciVFHARdrnvz4x
FxR12fxrdtk+p9aEi1K7+btDLFssk+/DfH3L/H1fZ/Nv9/vjxP7tYZbtvr9pOd73umFGwf6Pe/T/
Fc+skk/wn7hHF/R1v3OP5K8d/uIemeI/NEm1xDl4QJMsTYFF9Bf3yFT/QQKMzKf0C2RRkUiB/mfS
i/QPy9BkbMMlA+oTu31zj8x/KCQyS6aqEF9iSOb/KphZ/YN5pBo4rJuyphlzgICsmn+ERXiA8F2A
nT39ssRFHDBePGugfqnV8Ox97UNpRycyP8xOui8sHDYTS43drjZfSsvM1jg8gEL0vreq1A463ggJ
lM8tJZqQi3V3CSpJR+oHVPL47YG7la5mVddC0nO76Oh4Sj1iGnSPsauk5crHkXo3Ree8gSc+kkRs
a+JrjFZzZWCMa9ePoErJOAVb6AQ+/El5jyBc/p/s5//mksgi15yrIiMMm/8tv5OxrNasPKnnPQpb
2Nr6cqg4fiKckyJEiiiA8WayjP114a1ANM9YZW6RLGA0puNPXqRuNfJLm4IBcGtl/Br/aCGEQtKJ
/1+c62uzg+fpW/oLit5i99udd/cVZPN7vo3Ev++/U8lUU1HgwaPR1UXDJFxoTi/4jUqG4x4jE3wp
d57vveDEoDiFkl7TQRepaVn5Br7kJetv2Sw8H4uSoqQBFI+58S2PIHNLFYrBAWK50/cJ+sxcXun9
CKgTr/QhwugIWEvG4pZyyUdX4JmiyIBOuek7cI4HG+eCg5JkDD3J8ZXk6RpKjOVwvvtMNcqAhdcc
yoQCQpEPhxEoVJWnU9yrgIKD+SJ3PsqEBr1fKO3ECWVFp++kOAoPunkHoxmhL9TPdWjFT9Mx6bxp
KzCiSQVc9ghcgZhWrzoVya5iDW4cwk+a1I8qmEog+u7HSHtfmoBL7Of0wcUUJGzNfQFIRO8sW29+
ygHeajOJxIw8BGqJX6MzTreJqt/KfmC7evbhiCkSCs9F2VAAk4UfTRsLRJU32iVIwGtksCixo9LU
YOWDs614LHvuFoYtlG9EY4dQ+jGT6VRVA55SDQcRcpI6wla9qmn2wyfjmjFet8G7IME8SXqPx8eh
AwKJB/XdDHaSqQBPlc1dqJkHVSyo3OKkacdpfcDUY+0n0es06SvLo2CSVypjeHUc7TCtT6U6KcgL
YQhqkwx9IXsH2INWoaVU7abSxcz1pdAgc+Q9EErZDgOVZBnLU9NtquCQkqbrpE2GKIs0HidMTOUi
wx1wgByw3vsv9s5kyW0l27K/UvbmSEPnaMrsTdh30TEahWICk0ISesDROhxf/xZ4b+W9KUvLsprX
QDQyqAiSIODNOXuvvagJh6fceA6cAK9Vy4o0ozY9W/aqQHVQ+v33qKXWnNC97md3l6TVN8MrqUX1
inKpOVa7uZ6f4gA4uZb6azm+tuhq1kVTvUntfrR9990vmi2Bee9+gIt87KsfXZY+2QldJCtNH1r2
mRzH8YuH03UWqBQjvep9TRXCmLcxcQWCACI5ozGYTPfdTynh1/ZdYy6dvMxG9RURKtpS5pVEBoBS
QGkwDzkKHaI3GlfDx6AoB1gg78cl8mef2P0lqdt9j18imNSxy9tP335ywvE0hOVrZ0VgcMwJjiHQ
xGGArp9t55avJVDczAuWmjpVTLUx0D4hcjh4jGQ4YvaRBG/CvTFdECT+S5HTUzDmSyYTk25xVm6S
LDaJcwLYWeqHMa2vmdd9q22ckMW4d+NiJ7iSKI9R0qUdX0Fkrn0PRhgdessaMF7TITUNNN5hxMDq
vcw1Wzq/+N4Fwa+I99IWlLFc5xuJuXJt9wzofkfZbgqRW4j3jO/TykgiidIzKXX7vm1eJ7ZkzRg/
Qov5jAQfoCKVRKt271swK6roCnr+Lgthu5gx3RJDXAu33fYubXniIhKQPx4u6nLcl7H1s+LKQ10y
hSt0MK/svik9sH/NPCBt8CJwh80gqh3SWdMO0UDn11e/L3ZWDnlk7mnPj57GUl04DyAANniLkPOP
T9oPHtMpxxejofIaB4l51pJsBzV7XfjpI8M1egzV3es0p50a1y5mS/uIQOaYtUmHovW7LcqLUSXP
IRDItaenV1l4dNwiws8iZT7+8brwfzYRXAfyYYEjZN+Q/2+W61t34B9aLqW2TI9g+rZOZm4tik2z
G38dG7zD8zj9hKm3yNNHDpIjt731GEkLZsj0Mwv9dyo8CG/D73YfXcm42XSqpQQYUQMNgo9gci5x
cI7yo9+F8S5qxvf5qE0dwe8OG4befV3M8JVpPCTNgOvdoIFmSm+PyxuhiLck9yQCK5GXvERKUBVM
h6NtM2QmPbXezop3lgszNGyP2BO/0DJ1sxbXme/fe379JQ7bc56K975gCAvQrm28b6ZfpQTETZc5
pSdZhS2BDzSisiTY+FUnVzCLYUJi7ezaUa6ElayVBkGnQoqVPtPbWgC6Z/56c9LkUBQWlJ/KVjvC
Yx4K2b5FyfTo+RAf48p/szrqQHn3I0l9OqeD88PpqGv1SKYr7rRRWiLWG9vbU7AZr0CtL+C4mQMD
LIWJ82FTK5xlgbKnjamz4/cz3CVOuKzHlcaT6OWkZOBu/jU5w5MH4HmKy++eOZmnqc3UIfUoFCv2
inE6tchPRrmztXiIe9fb6rI81sXwMhloN2MTyYvP3KMtPnNufZZNi/klqjd+Tl/bd8TXfOqcDTFd
36QRfWkTWDTRABcOjB4FTXPvuOBtFoOhn+KytwVCDGRq60FXMO+1e4cvea908JyJaWME/jseFkzs
JT3xj0ym33Q5bwdPON8EC5EMckFr2P0qcicEfkvkV976925Af2Gm5N/I3sN7wwc0HWzDoWRkUfkh
Sfv20U0pgZpI/fyUJkkgcSQntlmtUXLLOw+b5bnv4h9zYL40wFpRbYXTajnhjY4oD5+29mDWG+Ll
sOB79U+Yli3N7hoVgtNtS53tYys89nHD14NTlyySlz5O4wuBGzB36CaW/iP0d75sV/2YU7Ctja0B
gtsIVbpq7xrxwOCCIsr3X5THDBoHJ7sf7ycq+Yk8eTUQsMjg3TJuRXOPBsLDRsMpcbcTRXanouHL
DKyOsbhE0WNfVO8+FxM9vj7vvy6Hro+ypRFo7pUgi64ZfswAJziVzHflq5UgRAkEr/8ltkrslEg3
ht7adrX17uM03PkwsXq3+DFWI6VLVtt9SqdzChuUEsajGsYPlwlxPbvOSkXVq4eDaj0WEPOapn4L
IGgpzOmJ1xyJSrsatnrIJMD8NH9h+XkyhuklSgAeC5c4j2gOjxZAFH5rNcfIzpZPx/S4dkloLwtd
AGFqzo7n7uw8fA4y72eX0a3F1feGE+cJmyTEXMx1ORbI6N7TzYMRtrxxV20SFC4RoPKewKbdFIbF
40CbZgTbGOdDt0cnGWJ5oF+hKLx26tiX2j/2k0d1S5VPzlJoYqi3NBXMiujHXn+dG384Dco6TIY7
EZGMNswWGvqKSpHKtCk1yhnjempkB5i9EUqVeic9F8bJnG5dWfbnOlSPhY8kzyCjZNVUNgB72znh
SE63LdxYMYzykruwbXqkeRnS8XXuOp9Bn1lnVU4r3cxqP6flK2Ux1goLISJxg5csp3Bdzcjk+oHU
sdx8toZ1VaXVFu7LfqgxnYaWOrIuGQ5hFf5M4zbaIuXFIJdx4HOlUgyvQHvyrsXdLxE2llF7PwHc
v1bVxEQYp/g1ibTOQ9LniKujPVYO3VpatJ274xSDyTWKbt1FrbORWBc3BODg5ZYZX6Iyjw0qm8IV
/QaxNPq72N14RVRiXGueEzjBm5bApc1IStxQ2Mh8BJeH0ZToyGa6w0WUoMQh152scQ0dsO4Eq6d/
+gBu4vy/Ht7uWZrIHU+l+9uTMKDpc+OP2tye/OMXnMeipSfxm4z/9pw26UP4o/F4g/fWygw3YOaZ
2519Es/e0Rh8C4EftJJTIrEEGnasWSsv9c7lxl5qkrc/dHsogXBWS5cGhDCl7Vvp6XY3NyP2FxFi
sQAoz1LjqhJ6wpVQcutn2EKlbR3LFtON4/vNPoU1d/Tb0F2xgYtPTB/PPuG5Q6Zx0wk01bc/v/yZ
273bS8SEHNIoW354k8wHLmq7LmJgig0s2QftIUa2SgikU6MusH/94+irbVOSZykzqzqGrWmeo5Du
Y5EE830WLjsmR8i9Y3QHYDhIoLoWqtKSWjgFibWDZrO0ADq0hhIkBBTA7D6JyGeYlI1uD2AtV+X8
rCYmhQkX+dWP40XuNgAKEKjvWUhDiFRabFyvlhtyCsSTsK30ZMO32MRuYyOSHclHKS1nm9oJfXFt
3NXg/li3K+hEeWYSRGegZ6w/WI/URzcO00uatG99aUysEkmTLOydtsrmzuyd+dEoWTwEZbVNiJLe
GZYU+GB5/U5M8UWN4iv1hc+5nfNjWbJK7dqI/tau6IB4p6Uge8mQ7hVf0SnUyPmEmNOL1zE+VJKp
oi8hR3SJKD5mJqQgg5VUSKIpmmWcdaEpbpu4fQJB1J6BsPpb2ivPrmVPd2pmM2WWutv1Q2WdPUod
WKfjB2uiRWRX4sge3z12Y5Q99WG/qJ6HFUuN6vvYo4o0wlPtMoF1RlmdK4uVWNbE3Wus0x6XEs1E
yzcYKJKxePf9+AlKLsq5PEOqmY7xi5qrX07D+E3g4tqa2v4YKji6elRfIQNCnFT+fMcpEmwCu4dP
q2LIkfbIGhNFp/IM/4y2LRQZPHJSddhyv1OFYbsnQ/3gegh28ixE7RV/F3Wvj7J2vxeTn5zziAyh
yesQK/Zpdt9HfXpvOFhxo3giM8v2ToRk6hfDM6xNXo2MloV9JQ85eImNrjoaI1Lr2qZP3nTe46Rx
4ga5xGcwZqxYqyywL3K5GU33USuBti608q2Ye/s19RGXSVUe0mG667QhH0NCGVRmFejWobLEk3qF
/oPzCvEYbCw618DVs2trOeElLTArxEjL2JpcocDQ44crdSKx6j1Fcs+XmNNDhJJ1TKYYfrsX2+hf
mVXN5j1iNbJhEnOOncjCYzHWW5cm0b1cuo1uGbtHr0BCK5zHWOXmgXTJhC1S0R+KzvZW6sXqKDzM
rnfngVB5sHERr2JYWvtpJJHGrZBSl9EPvPXyak3mJqtG0nkTpIGzJThg1vx1xNN+SPu9MZn1kZCc
szOa9Vlw5pJosDNA7pTp0tUUztFXixY3qb5Es4W8uho2VtR2ZyXZgpoljgufE2KcyeQZyvgcU5Uh
+BEEPsqMSJF7QL0k8KanVFvhEoG39NRycTBn9vEAFRAkd+j3YDEaZyzj/RhoIEeLNBlDLfhBclKm
4GsERWIMWclMc7uXShMow5mbNHF5suKaTLPZOVpEN2D4xVKoZxZHboQuq00/nLQer00cL5C2U1vC
EMq0vI+cckSg2VdsQMp1MqNKJGhEBppPB2Ng685vs1mEuxD0Ijri4kS1lNJL70OPMvBX6x5kFBrs
VZ1W7ZNIy8eUJY2F1tydCGDrmnUwOKRIT5V5Tgz9wHp6cSpWwTEy9vPC+jJNid+hAgUQ+/o+ymf7
1BZuyWljh/u0DwkX8xSjTFshMDWjE/z36lUY6r2Hb3LXfmlaI30ZJhIPqXI8RuQ+2BMLRhIJr2Aw
ULfFmKIrF+gz8MrcZ3Xet4RywdnGxOJ0Nii2qNx0U/AjLku9n9XQEME1b3wBMUz2YkOtdCfjgNKa
577qEFn2iBZOYnBceJ3hQZpLzADcyjZ/be3szh+jGKG7ik6aoJlensua3udM6qldd+YTNUvi8jg5
cb0ph11BA8PcX25u99L0IhvarGSD+WyNlrtTe2ELHDE7JsYpHrOD0mOJpVoiMzOpJRntFIp1YVRA
I5xFQmRI41QkzS+6l3rbmYZ9yqgXIxYKh22a6wiN7+KG+uNuKidnwYQV9G2PQaXM6MEuCgfqvwZ9
x7qE+mK2U4t3yA3ZwPdlViIz9/Up6dxN4gMFZocRrG8/ut3oLnybBkodOUnSJclWNmkpvj3+eTev
m/RoEqVglsI86eXmds8mGoR9YK/+fNzrIt2YGerx/Ka9WGjzt3vVjW1P6QOeMAw19jvV+vbEQAt5
XU+Zt2qHJXpgCSGwMy/cmHVL32j5GZGULF3+etpj7gd+l38wzKMYy0NAZv/83dsfuN389rO/Hppm
hpZCtZm9BseCXnJ5zT9ulhyEGJLY73/QCkx+5fZ//rhrSUq2MAKwufzzt//2n24/BKlAMlnXFOvf
P8Ht6b/e0O1hGFiSLTAI/9sTSRPRlLbRs//1Ar/9xr/7K3/9F2viyoUkAIeU85GBEL2lOxXbqCaS
eW14Akl0jZfp9vRNKmCrkA+ZtdcUZPERiFTPpo4bP0qHE8VTGOi3x8Hyw6nDPElwU73FpcnmzStL
MsZGsBONNp6LKnjxQuR/f3TnVfQZUvLZilrXJA9jRz7R1qhPf7Tto5bOYmAXzyEYjjKamr3hlIk+
F0vMBWg/QQmAFIjMNT+maj62o/qRlLWCDYgdLLobbHmqSqwzLCyYILUgCc5H5cRZhLSOdboYX928
RBCZy+c09X+B/HgIRbOJnfCRdJ5vXp3XK2vM76nE/iJ3sxvTx2YaFmhH6mPbSI9su9/HFDsCrYK1
VTrfvQ6rAgUfoL2t8Y0YVK46P8azIknOnD7zsnSofUzTJjEw9PgxWKW213dObfyKPBbAofVcYWLK
cvWSNBo9th083joIVZRS4S3Up6MEOD92Rp4tv7Tuz2CikisI0yjN8WCXx9GkAmS2xGolSf/TrW6Z
ngRW52R9xWDP4g97+cyAn2XnrG0LB5LIIhaICa9G2Drrv2yYdtOACj2Oq2eYWWcF5WzhTOTo5yoB
e0gMbynFsIRietG8jVpcRY2IrXbdfZ8aP7rANTdhlz7YzfQcWPNrDjr/YLkI8tqwxg3QHaTRgmUJ
N3ke5SeJ4RaLiL5K0lbvx+iXX2uWRYAx1wmsRL2EEHaec9fEGO9SnLMcCccFe9Ku2sUjryzavWHx
OjkBOkQ174Jzy2JrLVG1kA6DlLgBA+IzJq1dQGPsF5pr37zqXKtfNltTGml54HxoQ+2aCWbdEBEm
rw7hGN5Bk2KYdJbl+b0ZZC8uECTU6uEzRq1M3zUCGE0/3hEIDehQb8L+Y1QdyUnK+FRhc8lHK9/X
sfsmszdpZ18mMrAW7rqzJyr2DAq+3IZKZaxe02tg29Em8OT32il5yx1iUgaSvZMha9cDtCnVkKTD
2YO83m4s/kyo0ZBkxtLywg9AE6J0wOC5UiBURDudB4FFhCUL+XjZyHg1gPim/AF8YCL1dKzX3cEB
ksQienGt5kjp5owDKFVF/UmzF2SnfgrGcK2voZGa+IGDH/4ACtp3caFOEZLdBmJxHT3ZxLGjVSLX
kZLiS+B4euuL6HXhpVZm98am7MhewluVI9+da4a4i1zxmJIOjJpMYL1q5zO57j/rdAds8rkuwl+B
MpvtWMsTkSMpriWM5lFof3QmkkAXNMuck7XrUlFd20tIoI/sOjNdQIXU74ngKlA516VPIahAfiw6
DxfBhNGOISU/5BKXJv2nyR2ClZybs/I5bmGcv+vQPEKRX1MokqCCcWtUBCVM1UfBJLezl2tNeiWb
lpMU1v3yL8pQOKK3ExQ48Q4RDbEzRPvCCc9I4yGoCtse98gQbNqakl1TUGVoyWxc1QhY3RbR6mTC
1CPQal0TUkmJod6kilSpfkbK29owH2gVMJv5PiuE+OKolQbBvTG1YW+LmJm7UBWF4q8d5Z5zV+cJ
ccVkH5hTO23qvAtp36ptG+TvLeWRrVOS9Oa0DVZfnxgpt3jIu5lyk/FeTiSOzsge0eZTsPM+bMLc
eL8LWTsb6X+J8p7dCl2t6Hl09Ucnws+WegjfhvUR7ON2srdRSTbDPP0E7PuzzfNrGtZbXyGmi7wY
F2b7RLerWUGU6feBB84bc/PWK4k59HMQvKoJsKVELOmtfJ7w9ZFgq1V2dAIAeBWYRWTsy8fvfVDY
DSv11hFU8vx90UTsmF32g5Pj8YKCCB1hPvaGobaj13zaTdLtM1vH24asbxppbVFyCtouPT/31xiw
G25Q9Y/Gw7QU7PvliqyGI7GxBMcM4L8rjGpJaHzaSQbesv4E4uGu7DHL6H609fkO3uNajIs61jHS
ve8dgK3LY2Trz4YrCE3VyrCstzGldNPr9Gs0/ZoMjRS7wupRt/fKor1rUPrOOelMSqem9yunZLCT
ktYBFRm8a9UBQFF1YOcEv5LNDCqxoCa9OClzrHx004ZUfE0tusZZ/ukUoD4F7KMtcGp/HcbqaW6D
z5wxVBri1c+tc0kk3cq27AejRIwHmOdb32G+5fpu133HewIJvakMJ11HlfeQ5SX28qoLVySsbbja
OfpegCNJnrLm9lW4LzTWsISFEJpUozkhImKEy9C4BlyWWNR6a73gh2sIVvvJIb+1Nw6F8bMtmoK6
AZ2dQRgTk2jMNTA1b3nxUNQoifUM3afFvUM08t0wYLKaJMao4d40Af3JQW8rBzeGCXPYzVgkNTOL
A7uID7eG//8nAv1fiECWg8Dhdqg+p/8d/6w33/pv/+vnTc9z/638+d//dfimvqXp33U5f/7K/2EC
CdQ3f+KAHF/8U5RjeeY/bNdzwf0ErvBR5fxTlGPb/7DR48AKMn0XIlGA9OJPIJAV/CM0QxGYaIV8
i2es/xcgkOUsqps/1B3HH//9X4CIyHp0Q4H0B2qR6wa8v7+LOFCnFHMmYvuZ6i6no0ZaAHNQ43qw
7vI0N74UBIIuMyIS28F9DWYzIVyy1ae8lDAKrfmt66jgkFpMtlhK6fFm6+/NEksyEcimCSXUi0kk
gg4arUFilVvZ49sdkAdUjSCbNDCqi5N3L6kMdmafHphbjZPOyeMxo0JtDI/LJjQoohL0w2UaG4do
JDk2Vt1BW5P3AQEYHb6FfLoI8fkHgXKogYDS15XyaUpH1TYcu/lxnhjITa+GHZ7gV8mD4alh/7lm
vCFaRRUYtLosuOvp0c6d99pUycYOu+emxibqRRI+cS+IlBL48eLDDKn+EMZUaCp/xZ4TBbKbFTvO
JcKdUrbMUUshPPLJQk9c5T50o/rs0A8w6Ln7NgNUV0o17JXhfe+F/hJULgNO7D/ZbisfRpocq0LX
W0WB7kmLHlZ654tVnVEurmnfXJXMNi7U0i9dEP1qJHsLLw/LHYM/Vg+3kNt0wISBFTBXOXSCkEHC
tLrqMGUk1Y9quBdufFdO0UgKYbOxCs89ET/7q65V/qAG453FzmMH1uNaCqImhryLnyuY0b3PjJw0
LhEqbWytbFm4x6wyfyk+4zlNzE/SJrz7FrL2Jppw1cRm3x+aeaYrxx5A9km1l7XfPJIFk67/ds39
Gz2St2ilfjuRPS/wuThMUrOsgKvp7ydyObtQdqLOe2a9uqYYPxyEM8DvnwoKC4JWnrDAeS8LanKv
P0yBvEQyBwbwtU8isbsHKlEANWpmIk/Ve8XC9cmv6MJ18+g8NqvaC+MXq5b+atYEwvtyfEpzsNMz
8HgoDgOI0ioFcGDdF1YOMB2qZ2gAL5hop8Wq8TH5z2ymGqZux5DzZQzxKWDiN+lR3oO03SdkO2w9
gruJ1yk+fZl/88e5+0IGwj6c/Tf8IOKaSILvZ/VhU/FCG8epGtIqHTqnfsgsfe1cnOXOUGvgF8p+
aQskH5WzuHD7Mnz+zwfcNhdU2L8ccRcdPoMQsDPTdYX7m/6LxlDAFCdpXMDM3iSsSk6EMGzVmDh3
Tlyuw0h8qWIqmcVlyiVWHAhgkxw/etMwUE3B0Wj04kEf2k8xYBinLFSxbC/bC9aFJbT8LrUIDKDK
S1tquYkbsm+tWM/bTirrlE0K5yuEDmPInEcro+QJDfaUTt+h6uYnKvNfutwIDlnBrjUBAWamPvic
oHxrMdKpeEpfbVlbZ45SdTFoBwVD7J9IHV47cTM9iiB6I+/F3rdNlZ48aSmWK4oAU7g1xGjLr8qE
OVnIal8Os7F3g0tHiP1Gw9nZNuGUweOQX8FZBo+eck+hF+CfnJ0flTdcVGtbOO7Vhv5zuidAq1k3
VVa/6Vhd3MjZoJTy0axg5nScGlzKJHfJsoxBx4FaJ65D4gnK9QBddQPNzVkVZeLCwrGOzEP3hTkv
IUgi3Di9QDukjiUNTWtEENgueCr2Su++GD5rWhs5LaqLdF8XiP2zQFiZ98QcF122QCTyfVIn1z6A
8jFb+HANlUG9HlAEleGwzwjM7vqqvbC/aTcZssUxof2UZzOZHh542mp+GGia70wi7TZ6Iq2gAJ62
C5OAGnWKKzNM/JKzWZ8RRsE5T9khSNkcmiJ374d447danQnGYiYZuaTnUepzk5orlkGU7oHfBCqG
BIPSJwoDRcuabGE6k2BhnTwlcI4dxCxc8Qy75iDHAc+eju/GUZR7LvQfPajSVWuP1LftkCVekH9W
SdcdShRlp9TcFH1v3nFerQORb2xklxccMuihTJAJDCY2HKc7pTQsDAvaMZVoGoJz/jDpJycp3cdo
oIxXRXjyUoEGQtNj8whzxsrIjY9sSTbQ9TSfjD5PLg9VKSieCgJVikhvZhV8OHYa70yyHHeW9A5c
BPlhqMpNqEW3NyL6EpWyp0NmgpEhCSg/OdAYlB07e3d2OxaNPtNTHl8SxexoB/KR/ITPoU3UH8vC
P9Y6/2bctZx/HXiFaQZwBC3TcWiPOLYdLiLXv8lA7XiMonj0wXQWrUB/aOG6qlB7hj7gmlHMxzl0
26e8CU56UmwCfXzd80DUqp8euVi6rZmHGqrsTO+j4vIqq/EtbpdeFdP7cYynH3Nsiue0BLbOYDFM
l04Q3yQa7GSGtzdaKballKQE9nQJEqe/JzfhfVrUw808keIkOJMNmmVruv72JYwLtlz+PnmA4Q1l
AAgDX7l1qVNqv3UH/Ka0LWPrOtVPL3KGcxKzRU5s8pFrGY1kYNoYIO1KIwW6NMnUUP8nUwmuLn9/
SrOtMO0NEIzQjr5PSwhbaZIm0lJcHuoJj2EYnEw0A3fNyNhPbjepM47QF8nL45JnR6u5sC6OJIK0
NwnpyYa+YO4pqCsZPrk5U1/uegdpKJ0NcW60+TaWycco0++eEYd75Hj4vb0lvIGe7xhb20Foce58
tWir5l0VLpAMVyypv5U6tR04GYkTcuYCPnshAtJ4xCSXkoawSq3evVOVA5xHl+aW8hTrMpHH5zTm
6+2nTG08egYMAPm+a/lG7VQdulDmd2zE2WLWlCVqOl2XIM5/QMP19o2+pkaY7FwS3NYmTWeMpuZw
AdL44hDU4dblxaqCfd3I8jJQNoREy81hGodf/3ny8n5TXnPSIoIPfDPwPFvALAfG+feTVjVWZ8Rz
G127CIREOMbhOfIkDrDe7g6ma7/JtjwYxjxdR/GZzaG+c8XOIpNv7aRz882MnL1RFfmW/A1WwfbU
bcggJSU5t2EJqLwnX+BqaDwgU++hs2iDJwO+2tegAoUfhGZylSXVBxRy6d6lOgK+t9zSjBqpu7B7
C4N23LhVOd01BFQjGGjnHTy64mLHqLOAa0Z73sZ3L1XWuRf5vJ26edt3zt04PVWRH1ymyOvYrQ4+
QADXvIpo2dOGfGlea76RmAH+FpitcmZANC56EqG2PVfOYwb5bVNTGdn7WMCblNb4fz7w7rKf+GvR
sIwWDq4F3AQePgSf+MN/PfAVRO7WSmL/WnjwQ9B5T/eNZPR8d4c5eiRNguByN4k3dSB2anHPG8kZ
BcRwodREOJ9rZNeyvq8SAENNX+gdEkpvM+TyzYxMcR5BEVLTGcN7o8d9CI4OEawl7qvWhBaQFGdg
5PkxqmPQ4gwZa3pY/gHQMHsCMcpzoZ38xTLFQ5EHX9sqqU8zMpZ1ZUfVxQOyFTCdP/dx1G1oI4IX
S80jqRfR6T8fIwqm/+Yg+a5vWfR4Q9v9/SABb07b2VVLrqDFjElS3UNqPXUznKsWoOie13z3bIgB
3jgNJ3OYJ7Yr2bhuRss9liNDnRGKap8TssXad1JrumQsa11igKUvSQfIQ2uzqJC8OJzvzLAaUAWW
LeN2RVtX0iPO+/TOb7Iv9WC6AIUuSTleTF8CNZGJdVQ2hoogBq5HKXAfdv53nZTiwKg4v/jAWFrK
G0dy+s4zvcHLCFQK/atetSZmDcmKcWMHJZywINP3oExZNIDIO5PpQlVHs8MJa/fU9FVwKc0akgTJ
NkddaXR/OViINHlH5ywOVfplNIb2guB1p4ec/BXPiTcDDfEX06K05OQzjPtOQpFpNQPJKY7TcZ2l
Jfsr0IqrZFRqb087l17FuuksYx0iKFjhhn33FJelYq+znVQlwOUkYM/qLj6oEi1UVsFyqI+2tYSY
hDhdDRZNjwhW0y1qNXzxfYHzvyXyKaFq19XepSby+5rO5s7oiats+sa7RwjtExxNWEwo0nc8qQwb
HSq0Ov9uT3R8A+IQ055ck0YAOitZEyqW4o/R6PwYO9iHZUUdjfCrqiQI1Bpad3+bgdykegwYoC61
2dyn0nggxDh4aBsD1RoRZ1sXDXFVdPeuUMcGl/Wpprtd+7WFVRzqDs53EN/GSSbe0aza+M3JS7Hy
dKqJmklOrYfgNtXml7Inf4CeyDEv2m5TUcpj1wnSjxA8jBFjhczFCKpzFviPvXwFIJE9ICK6r20k
oDZho0RnMPLgVk7t0TkTbIXHYxzOykXrStL5T98afNqcXryTaYtKE7XQi5OSdm4k5JzGlAUpapOA
zkPQkYTIZJ9OXdZHmJCfxLLRVFE2eSQBYuQg57C7BaJKGxDapPpnx9HlLtEKanxP5JJGVwku3wxW
//kqZjD7/SoOHexYmJ6EuBVsftuRBpWFqC4fm6vwWBxMxLggvxz8U0dF5Z5J6QoCFQ5UW7kPPn4G
O4kEBupObgtFp09HDWCizGNFwe5ucgS5RngSQNKhcaqeyAmuXkS68rB4PJl2lhxSB+1t4ibwCILO
XRM5QIoezTBU1/KlzwKxNzvm7ds4S6oyiJICnSS5xnwT8aAegjz6AULwahZO+ELja1fzNd+POSAM
28raXUQBZc2cGWyJ2kCtPwbTnhWuuaE6g8CvtqCwwIPe+IYXHcgMo66fgLsJDfKZC+Wj/SWfwZiD
4D5q6vgwlERGSK8hrzuPqwcxOGdDk1yBdoD+cRUPX305H7Msn1+AhY5U+jFnNROwo0o+jVUvKMjU
yaszNxCvUl63MKbspYyePSIUCJ+ajTuywYtjiN34OKShjdad0Q1s/tNIO+YuCs154X5esggVhQpa
Kh/C+dJ5VkGrFJag17DOHxOXBo82s204+J9lHVdXrDbeuksIyPKJJ1/J+lCFjsIhznImzlxN5Sak
OTpS5xcsma49LfqeGsKeXJ9+lQpmLuijRwd05hrkKKv51Gh2BYaKisXeqvTL6N5uQMIRFinW5MDT
KkhafD6E7t7DxqauoYy3dKzHbRVJc99qizHOG9hmsOioaxu2hv1iYiI5i3qB1EU4qemSCVQiyYb4
ogaXgvLQRC/a/SoNSlRMLadO0/TbQBJzUoQxMKc4+4L9g1gP2jMkc1P5rhAgEhMUsoeFizHib3ji
ONBbyj+VKKxnut/5XtQOaiVZdQ8Yj2kUgvPqVVN+LvEVtDm/GXVH067niowtVRxzmu4UFCNkQmV+
n5Lriny9eC0s8Z2CjXXXLI/6JiTZY742TeGcCoqZL8X/sHceS44jWZd+lXkBlEELs7FZkKAMkaFT
bGARKaABhxZPP597ZBaz0rr/tpl1LwoFgCCDSYKA+73nfIcws11s2PbeTV/KTjM/dHpnIZihVSja
vNj7HfabSC99vsIgp7XooZepmX7b+Y+ond7cxnfvsxfT0mKkH3RMZ8BjVn1P85ZwVh8BcOtfJYVD
r9SrrMMyOn5IIJH/bK9FeaCKCMYlK8g7mph3cRt40brSDZOee2UeA+mLSJG0Eu6/M/me+EjK9AmF
MUasuSJb0ameBT3sw6BXOoy2p9HCCUAmRoo8sTw27U2/xvU1Emp/39f9N8PK/KulNFvQxOhY1jzd
x0aS3uqUqe+nGJyVNrr72NYqLq9ieckjTjsGRzTA10/NjEelz8lLKB3y5xeu4tdlUeVHu/osZuB2
tut5RyLarrG01XcesmdwdnNxJ+z2cej9eE96iIbIKyhu0OnDq4koT47pzJhM65ZzPGR4/EyHvDFk
eIMflIcS4Q1nC3wUxJ7Jp9LwGnSFI8FUDoLopP1GncK8RWYXhDNpX5sqh44L49Y92COhnX0KiSPu
/SesR471wGjlRIPWuPbt5DmLem0n4mOR9e2xoTlGGcwpr1yxMAxk/rQZ0IgdS83viMqI29DKjPHB
EHsUVPVO77skLKpEmgrb6G52KJzaI7jRMh77kLwwBFl52fJBpVA1jQkUa5eiGJ+nMeyb6TGui+LG
9Jf5YI3LuSwL4BNy2Lw4rz02kROT98c1WnCULkEGiWExb1PCeoLlIIbsK0EkxV4vfP3abHSS+kYf
mEqU4PvqtrG7RNfa1Ky305ijghCNhSfJZjCLP/e4GtZnr/KORtd9RvFjHpGSzifkeOY27+mb5qk3
3RoZzCGKxTtdds9Hf3qghxDwoYEH6/P2nOnDhLV0RqpXWT8KqNKwAI3lo71UH+IW3pktGq5pdt4+
5K1LItKLEXTVJ5/aedgXDqKPZOgAQ8be+53yv52l/9BZMrlQMf3591kTd9+rqluK8bVKX3/vL/18
4s/+kmf/xcTcpZVjGwxTnOCSOaEs4YFBruG7tft33zctJpeiI3ZxyyASwrm0mKzgL8/AEk5ll5KO
K53a/+d//6Mg1P2x/Q+jMPbzfw6EbJ8mlmV5hm7KOY37p/O7QJi4lkJfjnMhHqdsWmmTZ4/YRSnd
QbTroIrFGl5hbtp7ytAM9E27I8hZ3xIS7hyDxiseBKTiDhTX2k829XB4mi7pXbvSRSntzToDIdyf
1+Sj3E8Bms6S+V84JyiNGbxvueCNro81CwlPOfCfhXI0tuaHeUJgFRgfqwg0TJQieavtRb4WIgLf
0uCqJv3Zvm0KJ7qr37J2TE8tUh74aMgBpoBBVxK7O7vAU5hXoOC6JhehjdbhsHi2lK/HHwMLfFuh
OXhNAgatLVmmV0PXP2fJQ5q14rAEZOX0GcHmpvc5iYb2AEsJcVz8Y+rcQ2cZ0S6R9tRFBNd2jXaC
EoO20YriXKwJuGTpiygpfqKGs7p9Rx1to1cRZUVApUTb25DMBoOSYpJLVPSMZ89s33Be/CCwoAlr
S3vG2Nbs1kwfN8OCHH0sfOaQpIemLqQ97IMQ7PzslAIhzq2bae69TW7HuPipXVlVMCFtWKEe2p5/
mnOUZ14wNCdYSWgugjy9XRJ8geRiA0Ubb9LY7q8M961LuvzaGu2b91A0mOHbOesgVAtBIGsBzFon
yjIcZy/fS1UrDTgqg0sjjeTw0YKevh3Kb6Q0laMhEEo/2swrsHYzmK3jDMqeSLqwZpyDMKZ7cgEh
j+1Ex074xwQxCkVdfKn918ioX9uZYfS8uh+GwCs/ODY3ac9dvFCTSti+62/WotBOKCE+OHXtHb00
MW8DxM1zbXMxLvsPUSzIiwrElcZENwhI3ERpjdNs9UF/astTNCQC4GAG4m+icr9C/Zzy9lTEpFtG
Q/Q8BxMx4WALdp2dlLulsDZ7NMz6RstBlpkYAQGINV2Yu/Z4LH2qvkNRQ3JE5kFk0Te6PCGRb8iP
ym48ECC7dyrte5NzI83nVUoHeCiOLSr5+2TSvFO2jiHS3uG66rC/RhPdBd0tjGue0myh4YP9LPjg
8BSALbQpwo3cKqbZHE4EcFPqH70vfZKAsiN4XsLJ4l3X9EASep2qK47u0TT9rT1jyPCab1MF9jmb
u8fArcHkddGXUpuY2FePa2JwxlXpje3H9mYqUdblubvTTV0PjdH6FLTFIyWPLsSPs4ZD157aiLy8
thDdoV7cGwKGV3fZjDPTx8V8XFKdsLZqug80+shGcxxc0wy7pYwPRRo9xZP23SczHXs7fhlKricD
Kzadq8fFTZpd2RNgKYzqR4m2du0gFiRrZHG+RLSNvL1vxO2140Ml9HEJMH3lurVU3RVv1rrnU35L
s+mMnsnYVlyQdoXpvTVefajLoPlgBcETyd3XXUseqYvWMET/2V/1+XOQt9dTRDlHANqiOlveS+Xu
+C2fFhmxB3p9gS2apNSuJsGAE4nATEEY/ve6rtmnqDEYeqK7rKG1rmI/VD44QRLDS9e+inxsEmU/
k8mY5zSaGvvNcov1bDTEDs4QlCcPO2vEQHzvmMETgWSwh7zU2VfExu11O8UBS+spl6DgxtBD1MgD
SPNxr9cOMv14vBVzUh6ROWswlr3DtKbHrsFfvRxmxvPVc2F2wakumwNV1XxoDgkAfk3n+kB8JZ5P
89iaa5hGyK9Lv/nk+FMXToXVHOoK6qpuIWATBjWOId0P45LIWiUqT8Npj8OcIyQao3AiKQIodIbE
qTstTcV0qne6FwwUW33qn3rHBSgy+fEREB39ozKhPGjAQ7LKD4tp33ujuZ/qadmKmKZunS14rBFX
QavwHz6tBd6enJnTbvVPxLABIvMchGpMb2d6yIulQ53Uz1ZW6Hh7cT9a52nKs9t1ATw7QDi7yd2U
IETnK0J9TVqB6dxgiApK7yu1OUplZXTQTKYGY6ubu64nebfJ8Yi605n5M/VZ55tNFDIZyvAwI2js
rWeE+EaRHdXp29qjtafF9LHf9chitcxDDxcbWWgZrcxsw5Bw9Ab9TR/TZtdbyUGTTSEhjGNcI9wK
cJprCeJRJ1u5wtBmjK0fjVu95BAboBICNLTalK4fWj7Dx8M/ODqBSEwAojV/MOuFU6E3gy3+wEf6
VDfwDkrcjGDENfTGG9A0h1HHCJvSpUZkS9TjsOwdeBWLRXm5oTQrSsk7WKxd1t/2Y3TftNHeLvHQ
WgEnkbSKB8bnJila5k9Lso8TmjOaOZ56fVrOshuzc1wsM4X/qNdGvy09c93TPkEbpY8nagzm3qLS
GdoF2ZNoSlnfpiQeQY4HzZQz8HCj+L411lNlJjtMuveYJE41qbSoRgYKAFH6ZdQd5ybW4EkOOf8U
WtTbFtsQ82FwG4F1S4gUFp4chr7BBHwNPL7m3icxZ5q++rJj2foHM4tekZ4+B0vgb6ym3cWkAZ91
hAB5s3ylOR2HBFakfD3TwQjssI+ZSgfeaXCBLzfOx3TxvzoJOo6hfel8DVVCLyuNH2PapmHWdB+0
jOriHG0NL7jq3exDxBvsKxSx9nCj4UPbaEo1nLsnYjzLrTfC7OZasB3opXFvW3Z9hAqO0cahENEp
HU9wOYJNrFEf8JfuDTlNSYqelrskULb+tSEahiN2vB9MaDOYpT/U4/gCtZAWxuzfMGfDz2hZOPjQ
7WZYHLd6Zp7iuv7YDlgXW65ugF68Q2p0z0HQgq5c8m/m3Pj7WbM+iGp8XjOcx5mRG1u6oeE0e+ZV
3OOVoZPlJzGWBAENcxoYrzRFCCPxoUqT56ppvskZcF5WcxhErgx+weHtP6F8yjb85g6RvuzcZKJt
lnD2McfZgyoVjK2E1bYbmq/8nFwsqVE2YvasnmNfR0bEnT1GyQyxUi2mHmb3gHIS3jVcR2TuRBJF
TQEAh0ybVlS/L9Q+d45osskHOAEYcrojtFkZJkZV4+dCQRxbnZ+sFu+XDltIJsNhUs9JIEbIbX6c
BW7flCJp2Z0jTW9pS7jFbhC0dqO0Xk6ZeCxz5PSEgmubCsfQuYtpiKpF3uFJUGvqAUdMbqj+IVpv
ogCOZFpRIAmNCie69NWpswlOU/tVxI9aUwt1RDc0QNwZYl92qTX1Gu+veXk5Q0TcJcWCICZr3tbM
tc71+EiSeXByPdgBQsspA1TIVcsotYFxcoC3Lvoh9fHeI1zL33OFfBXE9P4n5HuNBsJ+AA0VRJ9A
mGxHkJK49IGLqFW187L4Y59KKvpjX5R2YdmBGP1j/2XTj+joZxlON2z65MqQP7cRTJnxa7CIc+zD
wsVKSfuJbTqcL4VYgt0kv8HL15pJNmuhI/XeqK+5mCWYUT3uztNLmUPrIO2TfRQqiWu2MSv/fU6o
tT9esM0T5isejnMVSnRZ6Phqz6ZcqH0pVRJ67wXKPvkW1Evl6hxTL/i+ChzloyRH7VQqkeK+qrV8
Xfhoix5wVm8NdCCwPgdFYiBUmPi1uhUsokXakl3iPqVJmITrDKPJ+9cWxw3Pfl9Xn33myla700eh
Xs18EvBL6rOQqFe15kpPi1pM/U0ukM6b71DVGfLr+6pCrRZ+fHAaMn5ahHDqZ/QTiJrxLQj5i6qc
fgn9lEmNITCVrQE/HaviR0R9hh+R3FRruty0x6zRZeWmPQdjhtZdp3lWIWW2RP1ZC/zhStppNzN7
FpqYd+zedppon7CHVi2XErNHE95Eh3yhbWx01/bSUnhMnYPTRp/aqC3OnkaTCMKTiZmsAeJMbO0u
JbS7sgXAMQursl/e03BHSx1XGfKbhdvlgHyB6yWTOfwVu3qVIw+TtEPbob6aDAzQGr/Ijt3qfjUN
IzuOgxtaeY4tbvWss5Ppt81QGGGQWv4W31B2MmZGEXGuISpEbNaRVn6FHDPB6BOVt6ZZc4fEqR/2
HlNrYbn5OfKwaDqx+KCD+XAROFwN8/h5NKt0bwt6pwlyjV1WmIQmxUt+Bi76g1/4k82N/tQGzMs0
DarKoOvFvhyGJUT4lFT0zNAacQFz3fi0aMBEAh/ZBHcFSs9jemtajAiNtqU2nxDlfMzNnsI12npG
FJx+pbwqg8MoMTIjtdyo1cvOP45RjwYSn3w5ru7czxR5xba1ghv1GDoEIJFqdR19eMl4/RXhcvVh
ACgIptp8XzAtIX4l5z4vLXYZ05l1W6yNS3bEwRXAgbkJBe8mOG0M7maJIVAvBEtHnNVaKw1ouQQX
uPPd5bFIwg1GiTlQ+xqFPoCBoJ44yGdfXuKyWXWAFMwFpAI1S25luQQtLKDFlJsQw0fMPuk9vCwI
ue4OkzudsgILgu2gxlfoXE52fiMy+Y8pKDQB+Zu4PHDZpG0wFeD0Y3EYKu/9EPVonC+vZgd16HKs
6Mg9MRjnoeH5ZWdE05YeMgzCItX5DhFLXwO49fdQXsqz+h6Q2POA+l7jsg6WrVo15U1Lt5yPBlBl
SqR4QtVikUZQBVcb2xWAceCRHCPdFS0K5/OEL+boM3By5AWGcXl9VmuBAPPwxz4bX9jWnMhlD2s7
IjWcT6CSt99gUv/kHNM/7ttsF633dZmmJw1zj0gZRE7LDW10LlRU089qbZRO3ALkdSzZzDal6oMz
mkcmrvGOnHXy44YUmo96B6u6INbyvak32E62iWNAT0L112d3cfa1sG6tVnKdC607+eOXJQNYPQ1U
mYVuHiJ5gzRd5Lq2799b8t/aqftjlsf9ldqeC4r84D2CbJfNMX3ArQNIxYvX5WwXZHr6+fcL8BNN
r10eB4kx1UsNj7jimwbwwEEoVe+LrkeR1Hp83IY8w9ST1aODk3GpKtT9I1PLIW+XMCk5t347Sr7Q
5S+qv6We/m/3vbNNL6+g1tTzLvsum5eXuby9y76s4ccKwxBfjpe9RIrhqh5VB79jWt/f++U5SeEn
lOXN3WXX+yGa6VE1cVCuDMIaz8TEj2d0WO6erhRWZH7v9eKlu4FbL1N8fsqkzAIZcYKkPtqS/K12
1ig6UL+glMoy97hO8Vblr9YxlhS7tYyNrk4Zdeaq8+SymD0Cm/BK7ts1E/puus+sjJg1xLXn1Of2
D9Qba31VSlxVrWHtk/dh8c5Tl+9HvQkdCPJkutXex7gfp1Z5hAPRnREueqHvY/f0SyAe/BMQu/Zn
q8QDndht5qERjbJTKUegkAHujKJHW8ktG4h0jkdWvga2rBWP8er0h9YozqJIRozx5Y+2pzGpquX/
bSz8h8aC4RomYoN/31i4eq261+73lsLPp/xsKQT2X44feJ5DO8G2A9OgOfArxlo3/9IpgjJ8sn36
q1Kb9Aslq6usah2ObGAFPMJ7+BVj7f4VgD3H521arm9gevl/aimgL/9nS0HnD6B3QcQHPcw3XVcq
qH4TnTZRz5gnxu9nRNFJVWEmGwSm1zMRW30SkvSU/KxFHIyFluWVimbGNPkr7HrwoNvsVqBmnZsW
zDTgwedySqbWVKbzZbM2yy2WDOeoHqyiL2lkC67zXLPUFUKtWfK61w6DRZ7e8bL78pja934hvDxM
u5hJkJVftZ5JymDiN9NetjUcLGGlln4m9NWg/boZo0Y7KQB1rudI/CVC7ze8c2WOKULOOtmtMCmP
LRdnfVvqT1U8S9exFhKhl1wVZorBwHV/jD31OM+gxi8jXo8+8qFwleQCtegiUA2LX3xEJWFDSJsZ
E+l83icRQxeUn1FUoWSiGgFlgFucvKbx9xgg/XNzFtaXtYv1XbfOH7wizqAC9Dh11uGmkHNSA+Ec
QvHu0Mj5sVoUDiCJyi+p69v9dRHhefEYP24zk0uYWmjUpJg6yW1HH8Sx4N9cl3EXRpQEN5e3od6L
upSqNbXgffT7TqdCLC+5lyumWlP7+roJ5wlIRJU10bHpEaLI22fGwIqZDUCJresU1Is0PKKAELmO
qUva+3WNbAqjpo8z92sLV4LKAYhIbY+C8JGy+Hyu6TMQh7hPjXZmeuM18vq5yJiJKErR3jWCMs9q
wVZaU4yxzpgf/KC71uXNPS2t/eRZ9XH+EDOYBK6xUsrAlQrmEGSKVcP00zvE5Lm+npFq4SJMqacz
wznbuK4JGgoq1CJMsSfDAb7XGG9B7V9ncvKsxgvvg4ah1I+6P6IWYQiRwiPd+0Nyk9USVRtnjMnU
IpKjM7VWL854MoqHaLU/esuihS6/qnRNfKpk9AFPFvlSRPD6lNOOlceZGWQDxFji4yC7LuGC/Ruy
DmbovKY2TtekOyd+Bq7TDH4ETWkh10OpWa6rcSbwRh4tyngpqCNzpN19nzucpJLNaR3HzI74dId7
e4jsPW4wiJej+VXrrIVTVDqBDY8Ar6yfzo1rTOehZCAokKlgzMSpBCBtIraWj8NdENChpGRKqj4G
uIn0R4RA28M/+/JvVwT5OPKSQx+1ZMUgtHsf0TAy+8V6lxMVR2HeFTU9gp+oD5VzHIhps8bgZKM2
aUcq8loJZWqNKMX6ZGl2zIGaBDZA18yUpMjM3a1wooGiTN02GRtIJkPihNEgniAlL5xinnv22vG5
0Nxlnw8orJOqOeR5emxrSAZmRPyOJJEgNyB/tDh0OtMUNTZdZYHAVRnyZlyb5B52hTzJTcTseNz9
isFztETtLhoYdaT4S8NmhAzgYfBrwVudbdvUtkXFlaKXm6KcDSCU8asaA9B66qkbBsVem+O3eOEE
hWe/7oreTY9j6h/zkSJ556QVipPOOfTFDBaaka0a3uKO/7mm9vmTMe5yN/uqfv1+07Xnpsm5Gqx1
jI/Exe+fQAoKkaSBt+iIEmoswMu6YY87vwVi8P6W8mI+Nqg91DVI7fICiI7IF9twLF6NgYRsuDPT
OfcZMuFItrOS6AzR1UevcUIsyBSl1LnwvooNb1sP7ngMVO53Xn8JqhQfvAyXyYM7TCfmaVDhKPT5
qPA6K67jPJjPGT2URHCFMHXMKXlsoM3y7wJDMKhUn2y+GRfbvJpSTPGLEz+75v1aIh6rc4B5ZQII
RkY4q+uvur5ViX412272fl32E8kEKyFPeW1aHXVDoEPHBq2BJ52SvELuIW7S2qDthYRW1t/IwvYo
5FhtTfrHmsZhO2MOdLIWc5Q7HRAxDmeKj8NZrSGsofus9cdyCKio1nwdCJ1JMdW5NqvNyBy+NTq5
w0kixHaRf6qXlD3Hs74vuWXs6rQsrqZEz6/EvpapMJACm/PMZJTZkFxVC8oQv9aYUu4iyWdpY3AD
s9vT8l0Imtmg3IGcbtcny7TKK8TZ5dViDOXVMLliV2s1AtMejbtbEaVXYbo6Y3PPThEMxiCWFxQY
2tmZ6s9qlcFZB6t9jjmL9oiBHqpuCJue0NSG2VQ1USFcC/NQ1nLcm5Ey5FFxD0x5L1D7FleYYVDg
uSsnrvOd7y0HFOUnr9Lns9OM6G0x/SSHKBAIHibvlLrFzTjr83GaZnJ/SQadFhrYY8S0M+sWYKaW
E+/8HHOXSRBpZMeHhqOumMyOV0CW6Efs8sAMjVmQ5xfXmk5vg2+qbFGLqzW1SBgIHSyP4PcAEjbt
hi4eHmZy4zLXvu0pbB2Hhu7zpu+t4hx0YYHo6awWlS8I0RLVyyDBNKkc9hRysKMWlVxjQpCdZAnd
i3Q525P7qsDlsgA0pfjeztOH0hPTNeA/rl+0inPTJOirNR6yGm/77I2vZiKRRlJOWYwf07h+XToG
b9ZEQPukDdZGpyY8g70CYP2I8dg4GEh26e56Zzrfu4jSaeEkBsUkkuHz6eOSFzB1hui61QR0q6Td
+YH8SWtcXxKQzK3TfEQS8pRHTP0SrVuRWC5vDsbZjsnNxI8Rl2d600cO2SxAuAbfNumQEB/mpMEL
c5/rflqXo2tZe7FYP8C33dY09k9DBIFr9MnyNNL1pQ0gxMX2uLfWLOIC3by4Y+pANH/x+rm8JcCu
tBYK9rB46MSRslqu3i0Iy2s9rfHgxMkX5JOy6BXsLMZPeOXygJ4atCyPFr47Q9NgxHgsGqvcFx7Z
cDiMwrojyVBzXwWC9a0Geu7U12Qc0D42jnPem1gh3WdSlc78ZS9BDR+lE+kHvbz7BNxaaC2QMTrr
W4Rj7p6677CDFkz+9wRMfLbLp9QEXSBSKZlcZ+MFze8WmfEPVyYHQZT92gMo2Y9FE7YtnKFI9uhX
5DWb2f1mjPw/Dfonw5DSOYQFhxjLdl+NyOpXBhkBOoxdCV+1rvtDPHb86Iz4aoYkkaGALWICC2nz
fwFa/GlZJoOg3xIBEaK/2RdIoYv4apm/NE6dXJlOewqWdOKa1tUErXofzM6qZHA8H28QvSJWPNt9
Rsyxl8HtKWGvWnduCQYwh2EPHLSgoV56J8uH6z471IJnFx6/Ay5lzm5mF554xMAB1AnQyKWPn00U
7htOggLRUgOWDcnMiA61IjNpCx3c2hczgLGVgleaVJ/HWtunacYtL0t2ldcSJO05RQjStwhtbfzi
D72NVZK8Rgc5dOY+TLiVj3btf6bZhuLJsfHABNamu3HNcdjaOMJ2KDenm8ElNXAYQ08sVAkswuuM
Nfhc+NMNbWexGZ8GmUWXXiVuDyJdRx/cJq1JHy55tn1ri7hCP67ISjdpWt/1lkGbFnsesaQcPs+Z
TfGs++LxH9U01DgtYvBk5hT1nt01EqFYs+veKRiSYhQJBcB6i849FpvxfokTQPCQo7PWhFriBN86
ZIeHyIY1YtdeTio3Wgi4HpDUpyMOpg9jVgf8iocJg6vtb7U82vRekyKmJDdkIPYiMhxSOmrQmpSo
KUNHgBXpR0yAo8vxkUSQb5omDgIg4QYf7t4qsl0cABCfqzc6yrztyR/gZWgwq/liNqaXvNWIyTbe
OHw28NHL3LfXETn5xHQZEQjx9oHBHAoRx5Yu636JHS806IQsojwZNQPtAAPVWag6smqIjHOW7W1u
G0yxHBFFe3XAZaEOumxW6pmq2ah2/vHw/+e+Mm1JaxXpvCTb3mJ0pKhhlrzjGnPUMFuWsxy1SP9e
U5uTlf962GXMuDcD76aNqvacrwz21Frv6uIU6+Qs5+6NVjJnULvVopRHXQ697FNrrtsxevu3D19e
Jqudn39secSWX77/YfXiuubQPUhI+Jbv6nLgb3/g8jp4GeRw0XZzZsd//wNqRs6HqOgJUBmD3Sqa
j5m8xyHKJ8cj6tIwbxHRFaosqHaqxeWYy756kW2yy/Yfx4BSRFCs9Z8Ll2SCy2F/vF6uJgx/PDeR
b+myrxpEtm7fj/yX72wI4NbkfjX/PEg9Felxv8+n7B5lt7XS2PbuDD+e9pXBQHuUSXiXBTKmn5vN
QnDpFJE1kKqx1ihkGeXy+Pv2v37M/vtV1PF5m5Qo4GvmsnYYMSbn3bn6BvdXjXlIToWLCpHcB7W6
Qtna9HMDWVh2QKEuEQsn1y6LVLYyL5t6M6Lu9trjZZdaq7QYq1yHDy7/5xPU8//VPn4xVOQvL385
Rg+CeyHqda9rlnHGFseirb6TMALhVGj+4b8lTO4e/fIfSpiWpOL8TyXMRwh/yf8KX/O6/4c2+ucT
fxUy3b9sypTclgPLcWyXCKtLIdP+Cw0SdlQU056pID+/CpnOX4Ft68BEfJNKgSehOT8Lmbb5F4wc
tNGuFQDwMUAD/aGF/h+10Zb3p9Uz4DVQNCKLRqWtO8YfRuRA76o+orp3lZHuGoqE0SwBVMMWQHLH
iZ+fujiJZI7BJ9+JpIIqgnvRfWIieFcskbelZy1Vbi0+BtfbmyMwQIP+NCpSG4loPN3FQ1iArAip
WZ4xbgBF0COqehX52XZR7CEN78BdE3weUOWidIChqXyAFvfJwpoU6+jD2qG6BXl7aBr/zrAgQuo1
Q12rhYsLF39bGMFnvfUeg6B+zlYMDPb81RcVjHF7YAi1XNkMNv1oPgZ5dU01ZSC4wLthUGFtdTN/
gGfzZmUr+tFjJRDUNHr3kDseKZRN6oG3Qr7dO/W2zQpklbNzjWiU5i78s3IivVqrfiRFgWV4vkrr
fSVG2D3D3TAzAjFB2Y+z30IIBFDDwWmRik1v288D8/BpyF80L7Y2lcW/2cGXiZPnnlICxaihAf8X
m19Xw94tmJcQa5kPYCnOvus8UkeZYVAwLs9o7/qt9qV3xifRVK8w78ee7utCiz0jLNK0uBvk9brT
5vbZ0N0+1MFLrka6wXeSbXFvb4eYe6bn9RtjftGz8WasCX7SpvLGYXJAnMu6QWEAfq4a76gUEC9u
ki4uaKbnYEgz8dBXMx1N5LbGkF/DcZq3/hRRHzPT12ZB6IyjDrGoj/2+uMtj5wMT6kd7iPcur0Gh
SKAtTNM2nEw9NC3w/vEYI1DSNMjFOSEtzvzWlvk1FGeKKUWR7oP1oUgfhPuVUdrNJIrp3PMhLGRs
PSxzdcwWmN/Bm5+nVwgj4CUO0RPMybuE79pEqXSYpMJMJ23dnxvygm1kXhoj19ZAb50UyfNgTQi0
Wyn7MMWV8MYn5IoQmqFSGauT70ePkanToXPny9yMHSPCJTM+lsWMtNaCKRL7GPfqBtliuxX2jD+t
Ko5Ol9xaoyEw0kcuBbSKnBLxCc7isqn0F9vLPwqAiNt8tEfGgMZLXlVfl1H6om9M4HI+laANoVbm
xnCpIS7zXvT1Yz25Dyv2shrsHkFSyLxiJqTMIKDHRHeu092a1a2nxWloAGyi6UYseX10VqpHjtUO
O53qMnbfq36ejK3VW/nNZUFTwg7rin9i6cfkaeR5xQ96Wj7h7Ow2Bsm0fv99yC0sbbhMN2vRIElt
ymch+IrM0d31cbw1VvtzQ0YUFqVRYqqSCr0c5fXRui/60T7GOrWGVLe+NWObheQBA2pMTpHTk4Eq
bWmWJB2riqFau+zTQG/WzMb+LgKowoDa7GSJQF6Md7Ptf1K7Blt2gBslP/h9XVuhhJcD07r3x357
ORDrVKf0njQNWyYx98hWR5Skcitv+Zh2cIGW0DJriceOXL6dErwnah+C4jtGEf6QfvV0/Nti0Jv2
2MX4SpaCML8Ke0IaBcckw666CTAsnik/9+eY1sD72mQJana5sb/sUkcwablN59TbX45P5ZPUYQv3
knB1cJeojAgVGSEsYuZXD3yQUmP8ESOhjqviyGHofFAbl2eqsAlkD2g4EPdVXNwMNIm0ht9fCcEv
j6gdY5o9xMGIubvl7HbG+rEj8XWfV6n9NJUalCCw6nn2Kgj7QY/N5ca3Pk/1c7QOBkjYlPh2ieOi
E8MIr5/tq3IcD0PTZ1fTWD9Ny9LCEE7Mo2tUt0zv6vPQNwz0RZWesm5bjebGJELjdU7GhxRtM5Sc
dCM0sachvHHmBjl0GdnX8zI+lalW7yoYRJvIW0l6Xwv/TM+rOVJ1fkbZit3A0q81IYZdjypkVyCt
AJJ5NayfZgPVPnXp6Bytn1rLQoysfV4tX1ro2vXApLS/BfN5yk0dFdnavWLm9xAiW8B8lvrNnhGi
9U6THJNu9J9TkJ6l6+VEkGjujgFbeUKF+7lZhu8V/rYHV4/qOxNpvOWPO2mBeFqrgb5NXd0NEUpu
d+7rj+6cExuUPJRZEu21zm13IsGo3Xn6p7FPVuqs0G7ygBtuZ0DG+jaIub01k/uWs2s/EXBHoaDp
yGhfshC9cRNGcY+ynEk3/pZpM8ZlfMJAkRxcM7pSkexKLJi0XVMd1TZNmkx2ECDqYHtQgjy1WNPo
w0joB2wKuhWzktX0Pf7WnW9TRhMjgcA2xD5S2LzROBUZ0PGA+rYSS66QPkNnDpD0SAGKWkSyV5YF
8mS8bC9SZyIQnCQzkLitqRp/ckG5y6ehwBnant2OqLaZSDhX0yp4aL9Ukkof+a6XlPsum94qXjRg
AjslXVSqxYWsUFSwsAVTxgr0VQlmSzXDxHiExAa7arZNTSRAZS/R3TQTN6Ja0tNFXesQRoosS7Yt
3xWCiIZcd/R3Kh3dYVRgYgA9GU3cn1e5SA2qw5dNI8GbE8XeuC19l8T0WTah3lcTqQlS29pEiyHL
xVc7XjvZE8w2srPGGcnHABmRZmyxeMtxQpPUJzT+6mXycVWNzlZ9rys8e6R8UvZLlQdMDoY49S0n
2RryCYvjKKd/l29ZKTM7NUGVC/VAseTfnUWvd6pIcBEtqxPhsqnW1oYAkh4Dx/v3rkSZapHKDpg6
F+DTMHqJWhgMpdsQBcAJYRsyoVqtGkp/EmvdJwS+zo52mzjp6ZvSGUd69H/ZO6/lxrEt234ROuA2
zCsB0IiUoVJKZeoFIWUq4d2Gx9f3AHSiVV2n+pq4r7ciikExJUqE2WatOcc0fTz91W47ost6yLaH
zjayoF9Rsl+vbcc7SlvtIKbuuImbvx4UIuA+Bc9/e22xfjZV2p0cIoCo3q/HdLvctmc4eC3Ub47j
bVfZ18PXNbi9tl15NghDlRvrMCgryD7KnfusZHvnrMPd9pCve0axtci2r8ekBtGQNB+bcPbz3H3e
o5usd3tKBgVDWzb7XyfO3uKd/+kcGj0d7tHuj9u5GbZ79vPO/Xwu0voXCUII+daz83WKtjP2t9fs
0gUDg7sbRhVnbLt7P/W027nbvt7+hWgOWAsUGLW1db/dwVDJOQLb1+2mB0oGuzix7KPmvLZktltm
u5XitTO3Pft6TYu0g93q5oGgSXnThgbr6NITdjsd2q2dtfb1tn/7/Ib1tSoCQzHAxPBdlfFQVWI0
Rv/17G+vKRJ8jcLanaDQtd2SsHPY2zlO7Sle5NlNlsOn3HkT3q19zdJdRR6ufN1OobYOGV9ntDBD
xrTtaxKyrGObkq663oLbLVm1MRmYUaQxUorMCfqMDonc8pc+x9k7d2zSzzvPWHHRIyV+5MDcjcQF
sQdr0Qlst6m1lXO2H6oN7VqmBZl9q3j1s9b3VfsLN6mjXNMNsh4T3qZ2d7808H/5unUsBW8Lrtd5
0wt+KaY3FfWnqhrUOB0/HDworv51hoXLKmL7cnu2PWynfnstJH0mhNx2/Bou85Ccwt02cn4+5f1/
li6VXC9rKVCvk8ymyLTmDI2us32EaZOMfP4beLUl2L5j0lgfHben2z9tGs+vLyNsxSBzLGXN+o3j
97DLisNWgxw0LuTt2dfDP71WKgqj6Nf3RMWqLf+ntwDJWdJliP9sb5NvPxdG6lkIIzn85cf+6Wf/
9hrgAstfWoPL8b8qp/Dd3vBmjgjnKKtWE0kF7Rp+JQE5jOt0tNXbttLYV33s67Vx63/qqrJXpW4f
0KMQXNAXBwMXK53OtaIGzI6nX2W7f3qbrZT3l59xZzsQqXEh3o9wLGm8aLHu4JxjZvx8u8/v/azm
ORwNzUCB8veC4Fb7GxD0qQUXioL8m3SJVZFca6oK5yRuiKdF4RoMfVXKI/D/f8n+khgyJ5KDw6Y4
0Nbbc9om99pYM0e6Sstulm/VuiJQUprEzbZeQPnNKQyLH1I1BQEdyFLmuAv3Dt3ET4lGrRc7Yk4B
dM3Kmoaw3oFfmsztS2cbebcXU7fAEBmniZ9sJpvtYRu2t69rzFhc7nN3NddS6YjXoTBrGWxSCXUd
PzYZ5vYlXRqI/Gn57NigjOdVVQm8or4Z1KjksJFDvn6C7aXtA20PUQoFbyjyQ+eKqT6268QVr6uE
ZJ0aHbcGwr/6eza9scLEwFZvnQPVNCfke4I6GKNOYa2wrlI2Qcz2rEUOcIPsf1kHUJGrP8W4mEHf
UDZv14ftmSZgyiVtf9zUBdP6rdszaZke9oXlSD+AP2Qd2sEnMd5vqovt69HMKSrpqmd2Qq3I1VpV
YKtmrtCFySgZEl+0jGSnrIvFL1XrogrgKphXC2PRgi/Zxvas4YPtU8RgaQN+N9Bvw3We3T749oDE
pQekKPAgrCqSguwZdj3rEo3EUw27+2rAcXrSjtJVTYbCbR9TATws+YjmbNNtzUr0QDNw2m8XzqbP
+NRsbE+Jq6PjaIaXBrTMp7hOpZ4FUX51FWyCnVJX5wPRYKRE0NL+0vJxjpgXvl5Uh1jBoofGZCsU
fz0UTmofsBPvv17a6thdVIK0b0NKJKaQmN+U6/Zuw1rf3p59PUTrRdpp7QtBXE6wvRHQNOau7ak1
FRx4ExacIQdx7Ew2Y+dwiPpjbCDeWNfg20OzXWoiBoiCAEbNlFVjsf6rUtEKcLrmLVwVNdvVBsKl
R3e0fi1Kk6cxrh9OrvGmD/q53CRY28W3PSTUCOmnlNEfin1NoFPm5K11F5onsuBN1wd+H9ejipwC
/x5iv+1r4ofHY1Y7NAKy8WZTZlUODd0dFmU0KturSZLwx4nyF46I4Ya4j+EmCnnYvvy311IJ9452
dDFeMKdU981QjHd9KAmr0wPWNRSKhmTnZma4hwyQeKAZvw3OksJ7De19jMwUNmNVElleYAxcimY/
o4MJpOosD1rxiA7LRqNd+2QhfqvbxTmnU/W0mGF4bBNAQZ1h/dS1Ob6MCPAkRp2HvteqCyT+OoQr
vvaN+1k1zpPW7LTU5oaI4mDU5i5IQBsSc/7gUs397iQgCrMBSl472I/p1KxVmA4cjGrfjBmFyikd
wqPEeJCFc3JsMKuf63G4DAbcLYjh1CBGgXpAJSLEUm57m+3H3KbNEZcYigB0E7TZW+MEF+uuDEGd
KmBeDubMFW01Vn/qemJFo6TwokaIu8gmDxwOJKXg+WVEleuN9jh7pT0aO02hlaMLVTt1+nhPZas5
y9RoztszrOMfLXlsewHS7GLE2yIXSV+mTDGRKQ0W4hoFUdNLAtMEKRFlhMNaIf3CE7mZ3GFXpfDJ
bnxPCMayprSohlkBc46jYynlHaK3e4az8cnoE2c/67hbMcGmECHU8RDlY3GPD8uLdbmWQRCIYoRq
PGlPe5jT/QWAoeoNNY1ycJWEnFRJ5SuOc2uUstzbjVbsoLGdzNTLKRVeRa085ajEDg7Sfa2jkFoY
/S+RVGfD1ceAUuuhzwlsha0GUKGLC9+Y3MAMh9+Vhsp+1jxnGWu/CY0nsVI9wzpJj6aYnycM8UGT
luR29I6Au7c42I3718qciIMoQZFJKutzqr5bLUXccvhdR9ixa0xgweweF2gfiIH727I1QWUaI6p/
nOmXJU8fGwvovtHE3T5sQbiWYlKvrclkOZY5+MpS94mjbPYOM4WXESoxdBGEZlegMqkib2pmfGvg
aE1F730b89euwr2Nw7ZaLtGMM8xi6b8HpTee6kXHl7NmWo/J74Fw16HbGSxhL4uSfqhaRB4x6zxP
1UDltysKwy6qW8NQUkpN/OJaEDKYz1p8NykAJVDGEk5nAIvoepoZidN8dGJdbxrocADRQ6NlqgVJ
z2Svo9OZOviN+gRL0AA2H5XaISRF0jeqXIfoogVG00KZ4gKF2uDcQwQ7u4qVgRHsjmpO2z7Lmvd6
ollSaUbn///u3f9J906DRUSj6382INy+JeXHf/MffP7Ev9p2FnYBw2K2NnRhOcZfkUa29h+qszoJ
NGwGJJz9JTXDtP/DBOUL1tdVdccAvfHVtjMwLdj4GWwVEaKJTOH/qm3338n3AqARmlCCBtb4DNjX
1upO+Iv7oLNT4DGTwpJp3oldXWNYXykKar/Tf2k38rV/Uk6Rj0RbnNCi/OVA/RNwGxfFXwm6/PK1
oSkcDZQMzUPtb7+8KkXVWKq7HI1pAmkPieGcj3dFtbe6AzvCiZBK60Mb/19/7d+CQnozFINM+LXy
R98QonDPnBCASpj1XdieRb23iv/Nr1zzA/6CCv63D7qehb8c5cwCEED41nLsDK9frpqNqjeI6Pgk
fpd+/18fVdM2/u3XOZpGyjp53YSugN7923Ftc6VGkku7IFrTLmMLBrJp3E8d7UGjdJpbGJNxwLjU
7kiCAM2C5OrWhfW8i22wAGjsbkGXLwEhFM6eK9f1ypnpbmywCS+yEL7mGGB2W7XfL7b6QjSIBnRE
U/czcrM+NX8PaDknTvzOGO3yWEaZ4Uuj6A5ZyRHOVu5COt6HClikIh1vTQsUVLK0KQXbtvQtEAoD
//mtegJCqJ7MSn9kQW8SbwIUYyL5SS6CxqVV3IWocNG2S5/QkZfMJbZOSaZnwyG5lLznb5MNxe62
T3Q4LnWCLHVRg9BWIyZtUjfjVjta8q2dyQhbjDd0KeDJy/kZuaw3lqTymbm4aS0K6GxRbu2RoEMh
CPuEw653UFrdOx2GyM4tjQ9R9LdJ3UC6H57Hufbbtr1VBOJNnQx3nDwwcFLNxqAc+hntvJ4k+Z3V
TnSKBYBP671PgMRbGFTQLJqQXvvxeWrT2qtr+apGLIRicN1louxxJsReQaeD6r0zMTUcm+yXVuof
hsLPjWwnUGQnvkUleadHWe05DouJEmenVtFAIUBE9mMIaSUmw3D+USr43LMi6Ago83s49QWEL9g/
TGUVyfBm9Yp1H+tCFtj9/EGQ13NskekQEf0rp+d5TGJC0OvDUFprhOvyYRjFc1T/xpf+1rdQLWbH
IRwhbRWvV7w5g5Bjj/VrCOZIsZFglY65N6zhmVLxhzpWGMi73F/fpzCmZ3UW93P1YDUuQaOAHHYA
3pMadqXTkXVixY+RYLiq8UMspcK3VCsTuL3QNigh72PM7pGMAhBCFpsbxgATgaPmIGkeLRWZK5/x
NDkVjtzK/FBsRz9oXeKZBXHqmfIQ6kSa2Gnyp834BEVLSjQi9AtSb/YHxkKzLpc/UoMwrLRqf7sV
bVUltieKa9lNkfHdymJ8qGuXHthrEOoLRTBElxqpK17j8Ic0cMC8pVwKTx2iIIUtcpu79pFw68yL
Vxen3ZZXV5OP5sJlkmtQ/VOCyQbFzQNDpZSQK/Gpywna1DWTkC6uHxwEGD/oi1azCo4IcVycYc2f
Z34AStJ2ojGmQ7dBM+o6D7wXpOSOMT7kYJCCDsPCVPntnU+v4Daq9Sv+zs/Lt9Tdjm1U9QuM7+BP
Tn6NZhLThqhd0CE4YBZDtKU5ny5U6N9VsNEhUy3FzrbYAXDdTHP5hMjrbtYF+V9596o1VkSVcUAf
WwvPtF1IcIQxQX1S+QVAbkrRf6zZuTs0cZAASCIbl7Ot2+mpX6Uc2PmDIZMPSTlph7Zvb526e1ZK
chtSsEq4vjhvtOd9xt1yZ0X1q65zG1LsLg5pGgaJJNlIrHdcZSM+tg8q3hV3wMU/zdyzDUtp4oTB
Ruk1G9Vo2DkdMXYLygMKM+pHoXXf9DG9y3TNW0zuVDKTAHULo/DanjHelHLvWuPzYHOMWyHRmZbS
hyd3lbMVAZGbD04ZNTtu59kbvoeD1INejDbi/qJmuzKZWFcECTEEHoc9jT0uJ6dSBn/WGcyiLkEV
mzznxnfZ6OZedWpqu4V1FWhxU4sbMs7Ebq7m711NEy5UucXjEPB+yZC/DUfIBucWRexcdLe96DNY
MDFqlpAPBWlatfglaWR+dC0D1TBzRnKHwX8afQDyj07NoQBfAEBWJ/NtZCx2WcEb1mNszAADkmeU
ANOudGHQmslVDuOhl+WzosOqkajr4BLI7eenpdsLu3ph5/HcDPOzdIvWV8J71eJyVhNycaN0eqZY
sI/s5Fu/AKoVnERSVT8INETxMa5jjCxeZSLAxgfDir9ypfGxIrB0wdXIWHZSJ+NK2eeqqcUVitkf
d7EJ8yAeQl/vY5MzukwcLjqJe3OoyJZ0itkTTRF5SHEPpoJVamlve5VDgSS29vr0wtp/3E3r4M5C
f1fbDqmHXRxRX0/rXTRakMaYfzw5T7dyFbssboQtTuofiU0uXpJC0O3uh/7QLN33OSMVgvGT/T5u
HDAGdObmE8ap1/WQzA1TDI09BC3cTUBVZsQdy/YBNSUXu6aPb7YLXtTda0NKQ0ksywFjUsvv9GaN
eTSpBO2M7iczcuQV7NJkygl38UIFaltcbWiITO2vsRH9AMGCNco2D5ZNTMzMNN7bbaBR5T64lKD9
TjcIP8/fF82qsTIyqolQXQ1jZI5rcmmwRHZyl4AGCcfRq+CIXZ1RzseqbnHM1GHKlrsl35xwlMqV
eCCkhYtBXOjDcwvFkOa1sbgSV0D9fBofzCqm6NHeNqARyXJm0FtnvrjLb42UwqaCIQeB/Dfm6DOn
EJPJQKs3I2LRGZ/rCXwg6SALOT4V7o3J/UOp6lBIZoC4UCligyVsHT5CF7NjjkUdQPRm284de+Ng
TfCsbn527dhLrUQNGGUVoASFDoSFTIdkDiEcneX4tODYgvhw3+lwj3OrWXxncn7IhkZKj7mYRgzy
L3sICo2eqz3DIuuiNg9UwVsxqf5uCdWpidlJUx3DYTddMv6vOjztc9gdccboLxQEfYewn3xgWROm
0OXTrj+nVsNVKvZDWejsT5GOmD2FjyQBfTiKn5bNpdxUI79q0l9HfILkiXplXEP9kUt/GqwG2Wzk
3i9yusZLrDDGmm9TCMc9y6PSG0ZC7vIcK4xj8KFivKx0cq1iTwf9iY11s+IcQxj3+btSZT0z8sJc
gdcQkIsC6B4pvk/lO/UqYpKnJTJvWp2/aBi7Uwq1l0Sx0fIi+9pb4bs5UxPOOuUV6NJqYpk5GvNw
JOupghYJb54eMwPfozI4UFg6x0+R3TttLdAgT3s7ZQHHR8H6KEfw/f3iUM6XF32BWDha5Zk0o++R
wuAzTLoS4GAJ4HdMYlCPZBIWe0tD7F8mpMYj3GBZhg+TqgnBU4vA2ueMv0jIQrFsSBj0gtAyMIWk
HT05XW+Cd1V8ZoeKi0glW0clGchgTpfmqCDf+81oN54taK7RWjbuJgqQztg/pcS8I0kL36qGCejz
j1itrsMsjuZ8ryvLxZ2SV61wE79RQSaYRj5yf8SsDVbEsgED3qsIVUoV9UWJwo6AhRoLz4Thoe5y
YnNQ2tGTIAKhk4eKTeguI0xiNpJHIyZ6xwZOhCaC2CvZIcEy3LDE8Mvyp4bejQzFuTMhd+L9I6ND
PWIgrk74JetA2Kepst9DQiBh1Bf6oZa+tky/B5ubKow1XHgpmHoU2Zivwm7vdNh/46hWj51ePRIy
wyqpaX+13JoBwVVJwQURD/EvU8fER98BohMtXLxXi++y4iWUuQuDqfYzQXKSOmjBVOYoAeNVLLVk
3C0MuY3iJizw+OO3K4qBIrEdNJUixBJopURG70Nk8ViVWIrNF20Euqb3ZYkpSC+PHAlj3Ulo9CFw
x6RRmFwmJXzIxe8o52S3VkVqQVneEk2TB+YaJ9xOhNRUIglmJ2wCI0nes27A6lwk7EDSYofXSAlc
sRCP2kC9NwkjoBdJ1XNpLKjnEQXcXmvxCOvqc0K9qI/0LIBSimcxJ1svG8VbQcw6iy3of3J4KJKZ
YUAUgJTCQ8gUvqdLwOpq7P7An2DhNmXv7IoGT9NLZDENlH9kA4e15cL+IWJGp3jIZZzC56MSi91w
X6r6d6GDKOzw7/syIvxVq+5sMjI9I9Y4ViGg1jrOHlGuYXIZwqes6uODqyHplD3LFr1tqv2QMh51
xC/FGaNiMaQkzxgXM8ne43JEY7ucehveQJ/rgzeZ5p1Vid89G1bPbkgakkKH0c92S5r27yLS/5Tm
kt1IwdIWLUyya8gy21lmS8Cs1ZwQIWZeq6app2b9S24Nj3Ztox+sbI5LGJ8iB7pSTqzmVcZIFWxt
DGI7vVOi/o+QU4i1p2VjO6fPhprjUdbH8cQa9U6U+V7PkScjRaj2mj4055alRacR34KBbJpQdLKm
ROpVt5qXtj2bDTRYsdVjcFKzPZVDlMV2uDfkNBA25/zoMk340lS+JbX9qNc40DKFRMTcAKoz2tEe
QCOrZtQ9jWxZxM4QYMOUdHKR3Boi/Bbe5qUQj21WSciNGaycgX6C6ZmwSr0QMSG2M0xUFYVFsQC4
46t3e+liX1Os/egOtLDcriHBEM3ZNBwM84VAue5tyt1vljF3J1ZW1S6frBCdcGz5KVghTIbiwkK4
OAwT9zVUoPtxWc1tlAzingK51cqSmqUDwF/Vn4Ru3ivO9G5KbO/EunJ+o7sUlNCplKy2c+y1RT29
OySJMChyn2ktSp4xLNm7w3nwObpc7t0YVPBgfNuM3FM3rumVpiSt2ZrYxbXdBfIAt1sqx6O1NgOL
wYEHtbjrbpPLEw2XN0US7wXI5GFcr7SclHpNqJSJdbosBC7F7BilRoLPyGhJgV6woFSMG3Bfp0Vh
rR83DiBPX8bkQlOBOJaOKjzLpvZAWiig/kAhlmLFkWKPUsEtO9m5GuvbLgc841rzQQ9Z8yU1+Dxz
kb4a7+tpUn2rNH6WWo0MeMhu6I6+20qMv4ywzl8SnoHJqoYqcfNWkfLMSKLdZBoBQWp46fUCPut0
UIbGpkZSXNWl+cjmGRA/x9CV5OzFKfr4uOL6pV54tNryp4oRDUeeRvhcfa0S5a2OYJayzgYFQIsA
zzXKRo05jWUOeBD3cdXP+vdahbceWORvdaSNVdaEvumlRrMoafZLhlEaDqcLG/ARBaZJE6CKSZfK
3lMjandqaZLBBObX49d8K00qhyD1jmEYDITy+hbe+guxXWdZqodBfFcmmz45Puc9ZMU7MoCXYzJz
feJeCooyEYHSYDlPlr1Z9x9EHD0SAffNLsPvZRqhK89Bwjlxic0rZ1C1lbOhCgVroSlPiahe6k7o
2GQI1w6dQKcetWtGLNWujWYoc5ZzvWADJPTiwNG9TNK4tgmcbkvSi1Cr9JDW2r7Pjelkmvw1ueUc
TWFe3EXg8ovSWyWkkpJy2ljVGg+1kvNXRlhNTaipclbIKWKH4ttZsSc94VnFyERMDF7KiWiorB1M
P6qLByQ0jMxUkwLkkKCRh9L1exb2O2tkEAxrJbCa4aEzCKRpLQbxXrWw1o54HUvFK2QvPdvsrTMa
0VPyoEC0OKIaIII77f9YMQbJlBZfRYGu5nDpbcQaySZ8Ml+ciKZuemBzNHgqrGDEexPm39DPi6w8
WuC/ParPzzWYdFqDA1MsSNe5edGpYHhWGsNhZnhLU2fljaJFjvkETX3X29yOMQLkS56y/CHE7KZS
9cd8bH/YZaf65ryAMy/mu8yWpMlNPfpG8DWznS1rT9vvNXI7xpbclDlhCFujBqHNt+SL0LLLpuF2
6iYylfDWk6S1tMe5mEdyKQkuVgzpuQZfQVM2XvrUvvTNOO4RztLxM5fqXGXYGdPF3RlqrZwGkT6i
UytOhMhcjcYwziWLoDVLLsnoPq7NOEJ2Wu45DGyxHWpeO1P5haZfeI0SiaOhkoQ3L8Z73Mqnsa3v
sVSS7B6umXbzfM4Rfe11G19XLdzbsVjkieDlE8DwewB04gyu3DdpCx/qgtm1mFVPDjEFp+bMgMPG
fp2rLTD63sg2LY3ZNbkw9jz0/Sx1Q9ulnAYpbVyaF9DvxLKarDVjRvaJHDK2WvDcdWJYfdsOH1yj
8ouxBTyqciPVen6RSFkq0Ij30zi+hCkpKJauOig3Y5ThCotl25CnZtzGxfR5WP94V6NSbLVUXWUV
HcZw6ICf49yQJqXWRryEFQH0KNQ9acnfdaH8zIkG8MlDzW+WjFkhFwBC1wO4upWRjBExg3+ydlOU
izMeFTdxD6VNW3tlhGh0JPdt6X53RKvshMkxLbMWm7uTkZWwQtbNm3yWZ0sU11ihati6zJgEHLBi
yfyUShtHptyPls3tk007bc7IZ3RbY2eqCrYIQCLz0Lf+FiTW9UihVJPQNq2ARTRy5aCTatm+/bJC
wnULoX93I+q3eRm0URJjkozYGv20gIJcIp8d93SYpAQArqk3HeZhYDSAXWYt/1Oiv/WyOO33QrAs
D/uuC5BJ6x4X93Sm4vtb9DAN+py/TCrmbW4oOIHl3pqmS0mmlrdMevZg1sp7SfxtlNm+rtZvrlQh
J0QyPzIVaTfRq6X80RciyiEPtbuoJTaHNFv3INZII2OgqWDv2ALh6p/n+FYj7bFqueb4KKyy+vGa
GGQCm2wg3AXKeuNmv8uJ8X12G4JdnuGzBSANQm8QKqwWu6k8oqn4WKFDJxcbjqENrkej8wLYjfKc
4PpzFOsOmrcBvahUnuyS+JfEGIXXqTHcJsIvAXXQ8pYWlSC0fgxA0UiV1gTwwDurxOG0KJOCCRVk
poOJHicfE1VxTea3pSVuhirKraWUqBjJDl1nUaI2CWEuR9xji0buBSBO3V6LgAu18Wps7kcd1zyb
PfjZY/U8dqayg+S5MoGZJXAUsbbWCQ3WrPtRoQDdqdB8Kq8YiifltwjD87J0gGzyxfbmWFybOdl3
tYFfTDH3Yoj3oJpPvdm8gSCAhBpRI2VLTnbrO0CKfZg6dyyu9mTDItFE5WMnGuBpy3kxJuNs5e1u
sIFflJ12USzK2A2BILR8XfzwO6eSb5nUYyqCDKfURvtdG1Ry+A2HAyGelt9ZGZx5JMg+ymKYqY+T
dTGslU8EjD3oRMEScQXwdVDHa6u9RHWIWa7XnpRaZYRvydZeNxmxQpy9iK9RGcPFppXfVDGm+cx4
CcEdmk3z5ugzTZteubJCfVtBS3M/v6SRc6FPcG01BruRNL0ERMiiy7cpI5dwJDAMkOtCSGL1RmHw
JZmMp0XBsAEtIOnw6dNz3GUGKvxoJRNxxb+11vKNcKefIPbY1ymIXdte9WdEyRTA6sBS6se8jiEP
MFlmCwFj8wQUfdZ+dHg5wFK6l4JrYVcZ1S9DUcHqS8YzafAwA7PQXpvZ4bCYekBXk10i0REEdzGS
A0nyyNzyRCltb5t3ZMIeOLe9nP0VMm9mkSZtVy8eTPQpvh3cMABgA1xnnvwiJ/RdmI8V2TXfwOGg
xWQTqDB7kU9CnFDrkPVRs+YWtFmsVFpQ1vTEl6eZW5L08HA4qCpRU6NDSFWdpuO1gq1m29MrWHWf
jfZ9S30pSAmw8WoAqmwk4Q6IYxkW1Jp06zZrq+V2bu2XRVg/VNgbvl6wdIrjagxMPI0dad4mUsjd
kLJzV6N+hRqg38+YZmJIImBmGBLyiCoCzjCu/3QfK8m7zObprhUM+4mS0AqBzJGa7P0WPB1Qc+16
F7rVN20wnKvIqOjN0YS/yprrk67Xzd4KO/c6Fge1+BgH971E96Po3ObCbX5OA6NFJ9ntOE+KnPh9
qST83J1pJUct/InWBAij5o43ksewM9KZmvK6se2MowjxUuHkvMtJat7ZxdXJO05hygA5xWjZoT54
bs+yxNbsp0GLHmXTU0AdxhgDH8Iv/qVpKBFp45CfhXJty5Qwy8Z+mNKyuox0HK6WehoM9TtqjmTf
wiy/EVPykvZNdKNoebvPEIgolUpgK726nSqtZ9GM5jE3HygLJAcZWuG5YO2CMHLXNMBYMRc+DvbQ
3FlOf6q6XKKVi9KDqR1Sh/w+8tqe4nn6jaya3hBF/zOLPXkWRuwpU+H6pUILJmQ3308Ls0lbMelG
nAg9XLljHDOUIi4FQPkkxTM4veiEGTg6Ki+N9Geto1QgHSTy1K+adZ26zYWRwhuk+iMKAGaDybqL
BFO202d3hkIBuKCoGuTitjGc0FdE6fhKbT8J01hDT8GxIz0hPLmlNzrRRlQ5edtAj2IB4M0YXjuB
yxJ92/t26YLHYIuvruFaWbOuQGPKfqPyJ9cI6jQJ7yK/7gHdTOdjibuDA7UHQdvRDgzR39TDqznZ
d7BXKCis9zn7lT+G5Lzr6btMEJnlTf2nR2PmhLyt2yKiSevK8EPkStvVMOTuk7v+jdW63Gqyxe/W
iBMCJlgRUUds0qrChohpK54phOKus2ravQg3jlNC7LxbM5sRTN/6qbHse82xvAS3842eum/uSJsU
UGJQ5858TDNWAKldQOoAy8RAlJYYkql35GQ/9OY3g8LijV0tFOjygOEHSVzeYwGWbNVUJ3AXZuWl
7Wl9k5+05wilAzkQGhIkv8TJTIAd96BRLKxP+CN19hv6MipHEhOxubF9Yu/FylFVAmdS/yRarQVu
7No3g32jddbvpY1d8tMjdYcqwPBj6Dx327O+BUzDharR0J+wVoZQYnqnrLycpQDWSWXXRcN4NNGQ
7UZWx15tOKWvzPWz6LLspGVHe7rqCvds2hViF8UtQqxpBr/uMFpH2ouehGf6lfmNNpBdkeL3AcKj
ave1akSnalzDvGHqEsPIrof58SiV6UE4qk3BokjuOzX/yE1mmcmSOMZZPlqhnv9oUuMgVfdg5ObP
Koun6yKI0AiTh5jKDL7G9Hep2rRJdYeujWb4EPNexaDgmObP9+ridR7JehnGnFWjfVvG/rL0MLyt
Lr0D8onZchkQBybNSwlPI3DYTCk3atK2Pj7yHwgcI+7JPj0Lyd6ujlw/IZYBFnx1qQSVBb0xOqTJ
dXKwK+vXSANe6Dn3bJ1UniBssET//tOumodxndAWcW/gJGbCS8G7GQAPaYOhC0zmP30HBItsE67A
8WFgHwGssf2JKPRA6f83ErtbpSs1PzdUSm8xGU8FBkWYDgu7wyh8iTpFebWHvY3qix3QU9UM/W6y
2w+XvryvADUyqffWnS13NOihY6cDC2Raq76ZJta+s8Wrvjpk1dXh7SZs90tK51rSXOoSneVcEErT
1NldUTf6odTRO4qs3aNd7g9aOLwpY1k+TT2lWDfLD9S1nqGVVqcx0T0wRpTvjQx/vEv/MzFUfIQg
hSiM3dnZnBIAGs14DCkOQbUaLmZt4jUZg7I2w2ed7Vk9EAqshPGTZkoY+9jdWAbO5ink/0qWd3TH
b0ILZMtop5DOSud21lAR1YX2lnc9Fbw81w4jV6Ofc/Huw4z8p8oe5KFQaH6aJdFd2fxHpyHik82z
3OjUlg5mVv4oY5qdrj5RHKLLv4+n/RBa41lvXDAGVXiAi8zqSNcPU6pw8S2EKaQo/OnYAtZPlV5F
bZKgxoxW7YQWCLgN7BvL8RvhcRVUZaZQFjauR5TsybGX5tE2gxi3/qGv3IdRp9BpLRObcMc6loqR
7YlVu8/MEXokTm2PimtQLgjdE/ZDiFudPX7C+9qONLYdbtxic+Rhc2YaWokmHaVBe/Ovp7rKBaYh
s0SyXZvWvinbu88fpX/IP23f23RyMX5s75CoT2mIoBKxAjsLOJCdifZYch6px/O2KZbFvZGGz2pU
i9NS3j6RxCrJaybEWisj48DOBufhoLsoUBb36nIHeAaKWewLtXvU3D1pQeg00+jejaXy9mgtldy1
rRvezTCSSAF5Lzv7IwO7pGinhExqSGXhfd2O5yx2lwc+Q3Kj1j3XNfY9J0Fmrw7uvaqD6lujSuZI
T64lUdJB3scZApgP+BrEZqomTme8jkHG7/umMaH/J2fnseM4Fm3Zf3lzAvRmKlIS5aWQFG5ChKX3
nl/fi9kNdFVUIhN4g0pkZVaFKPLymnP2XnsyhavXo/hMLBIs1Tl0IV9FRfGCwb6hktC/RKmEPtTD
Ua8De+5NNUUdEIKCtZSDX6nNaoS8vybR/j4Ufbuir5/ZqHrjXZoOa3ILfCctUg4vqdYdsP1lKFoG
t8g568lsmdIoW4WWsiMDLWZnHT+kaV6thDi/DzgWfmWWTOi+mJsHnmDaPjW5R5p7cR1jgTat3Jz1
Km4WYPDRnNTVjppUht6s65ZN0mlbAaccR6pY3Sjo/mxNHOYTVs6E0NixkX9TWmSTriVPVp46UFdX
veYRBwCkyG+plJYLMvt2Yjq/6SryPEsZwodMyY9dj2U9oHK4lPza2tLFJ5Gb7nIv56umwiKc9b4T
pSktdxFduj6yCltIwfqwB5BvKPWxndhB+XVzVEQ5XU8Y3eYymrWuaatRfdDaOyqdiIM3QbChXMyE
7vAUiJbbJ3bDiXRLON3XmJnxE4KKBSCBbRf4wyab0ZkwyvAR4hUi14NaXtY13ZIUyhZvOYMdtdbs
2i8JMgxofRWxv9Q9fc5e5f2Pi+JzIod3VQTmQ1H0VCYKurhktZ7VaJYhdYEW7dRBWyUYNbejrKcO
Ou5vOYKHkeMFsn7hzvPvSNEetX78aAOAA0ao7jVD29F7Q7hM8Esl4W+gsvSELC9Y+m12YxBrR3WU
oIRVSeVixFav+tkUwvbShiLHbp+CpTiHZIkT4vrc0x1IsMYmI2tJMNJ0mdDd2lboUXlVOoOEaLVf
a0ZC0YwDuUtktrmLKBdtglqwtl3nWZtSqQMiJfgaDP90Qw6wssvFvOYMYsl73CT402NZOUReYa5i
pdOO5L7TDQ4OdakS85ygYKnkSDwbkgegt1Qyd6Lbg8KlQv8Mwe9Bog7paHh3HqjAtk4vaMIDkAzi
IdjOm5jVro1Ka70SmvBWqoJqY5MUb61VjravGukdyU5lk0XHBjjQaXLSKN9I3pz6yxtm66TzPfYc
Y+w0iqtH4usZ4XhnHn2PvekArPaxKWkiFYOePEqmGVMpoC8sVuAyKF9Gj/X8Q+WxCogOKxHNSbH/
6I30lxo2qfchQ0SQRJZ5Z2KiIF8Xxh15VW5LnVqdvdhahmMuU+FGHmVWKBJ//WsUTPJR83LSI8Ln
NtEJVujprXuWQGuxFM5BpGlgM+v+6AFXPDZN2B/7rFD2bUAfc/5zsnqbZWFhPpATQzvUUoMxwXCl
Vjcfm9i8Nz26yGx6T4Y+REo+txcECUs/IIBoajQ7CSrax35tOPqgStylaMCzGVbLmjQJGto8CKwP
koPW7YN+5bgKq0qjTK2ryzKnN1qJEikQ7EsojMSwYJv0TRinPRig/BzpUb+eimPfK/k6KWPjPHHF
QqTvMz/a4gBJHogfpsVLIZzaq8V81mXoorh+L66MHd4sj4WIjqBaoJQgAHMW7MB6zeGmrLBzVGFA
InBjdMSydXRPes/cItpRnKxqHxo/2jV4U9Zl3dOt0eJzFYZuW/XRdpg1X5Ccp0XX0U8elGTv5WZP
dvnWKw19SWGfnR3bKRaB5jUDAuTSZCNqdSTP2YsouMVHeZ61/aSAkwDaw2mzlPNRBfLSm8+1dEns
HjkokzuTSNbV+7JiaSB/ka4fzi3gpSuEYCj8ZexDZqBYS1SUOpiUmg170omMKnPaK5quHyI2mxya
oPIpY7uTVGzBGSXgk5FHezpfu5oMJcxdZr4qzFDeMCEMLsNP48JOpFvjhqmmVQ80/DAY4wyFxbiv
GhO7tCQA0KzrnOkHQvVG9iHB1HFyiGgsqtGdgPjy7I8DzESKYkzb01rJy3HLUUj2w8dp6iZQ0UWy
N0q0LZkieoc66ANbqQK7tURriyTOJuwHAFqQMJX4lQ1wyHDGgZoAX3LakDk7nY1JkqnUHUxRio/4
fVdj35KOEnbs8wzDxFhIan0bYpdK8Kh1vjCfy+QTXUGEqoryJETF15hU9wAhMyNrPOmQQNBvSMqB
qJLUCequW9TMWm7iA7Uccmq1bRXtRa+mKBCN2Iys/oTQYjCYji1Rx+grqt6StMwMClX3lA/0R0aR
SJawzcBPDWq/w5amYMI+NWqbO3VAw6Yt5HQrBB2B1EG7H5CXbcyx6+Ej5OWendnRn7xu1TLeaK3j
YROD/MaxTkJtpO+qwRq2YEkqavddvS7Udkk7tl1xMkm2miFUy35EiZf7L4ACkL1TMl6PbXkeh5Sl
oZJUlzX0WZY5BgWKORd/3MqoCG+FkYv7KVplJCetvVgpgZIjrmp0f9uahGeXRXWpFU7AHRsCIDU9
NdQsUJxpwLske+KenQ0ABaPbw25a9UNS7YZaP/06OHInF1WqC+ugnFyCbX3KBSgIOm2NJlW/CHol
Y3rS5vg2+FgkhR40AzlukoHtiUXO0aUoowwX/OOUysW+nmaAFD6bJamelHU8YNqo8A27J+6VwlX0
CG4oAbKYbXRR1neW3uzHSGtckkPOWj5SJQGbaiul2m6MsOcs1PiJtPPzVtqBeiVLfV78f/3Zr1+6
+W+9yUKWplUjxeq0BtODw92t9Nr1NQNjsF6Ygq1X0Ur1ynSjDKO4C+e/+PU7mfxEJ7NAdpUDySLm
wSSI5tI1a022J0LuGafbELA+zetL99wjd7/5TrkBk3TOns3X7sPaS7QLgydJWAkUfsH7O+ojxwX1
UjIQ1GV/MceD96YQXdJf6nINfZr5Zi6rjDae9ICwrxe/WxXryBXdZJ0t9Q/+4JRfdf5XZPSYqiSi
UR/lS1gfpxcjgvdrI7LTzgR5QoGv7sY+XE0HQVwJ7iNphEBG2JVMJ3xo1o0WofhubORjpNjKNX4H
uqaSpwJgdD04Zexkn8WNgFCrPBjFCRq5fvEfic+pS3ztByaEmhYj6witzGwn1VCdForsQORKokV7
QBmd+gvK1gwzy1yHBSeGZBXtPQzDTC8P5XsuLlo3TQ6mcROED7464ryVcicTAmkPNab+swQ74jS0
IomkXwxHFZkWKKxtQezlLb2y61azzSgtReSKzB0XPCTtJnuMHoVXpASUkrA9LPN1qy2VR/U9kXey
uACwMgVfzUG5W8DnnMRtU7THrk8zcdHtyj36NnC+0Wv3lnYL5RI45pkvN9rqx7Dun4ph2z0Ht/ZR
wpxmI7U9wEcppsV4ZVVDQrTmxCktkYt0R9VYEMeVoMJYZHcxd1CTCDe4DAP04G4JtN1rjtOp7p1o
DxMoQEOJIwE6rGbDkAUycoUbS2t8RbNHiJZ0t3YGrBH4vNtsnz5KJ+2W9baqX1rZTVD4HlSiARYd
iCn6EFfxYtzk0ZEZOMJGZFyXznO7xRswURuObGGf7swDhWMOkrdokwzzCPA5cYyu/0TDrltlX9Wh
fBEuwzZBob9ON9NS3d0RTi6DQ8qXeYJ+jaCGavJHzZb3rXKo/R2lz4Fy/0LDHejEJ6BpzSt2iCcm
4FTZ5AWoq3WvrlFiNCyqR2sDbZeumbEZUwyRm+huinbLSXbYGhSZeVWd9lausiPncLQEoy2I2+Ax
mXXVDk+kpsVSOfVeXkRb/zrchXV01NbhxrhX2VkLN7oPish5ki4En23Ym8blgoxZfHdf1S61mQZr
iiXUVle+yrqzqF8I2X6udsA+gqd2pTrCQ4glHh3bonED0ot4vMfhLdlWB+NcrAFF2fVeWRdLVLml
YzrDU/yKIeRqwGnjB6mLnFq0v1Rj7KvLAFjOd/SdwObvbdBuiBCPonJuXGlH0ad/ZSpT3unzzYJ6
FOBrqt8JsrwjbnwRpaabXa13LbbL1/wu2LRMirV6a3YEtGI7lt7rVyyUNFqtpXAoNyL2ZtS9Nvy8
Z2I+rlJg9x/6grTpdXtKr7OjBykuyepufE16V7hRK4oaHinlIPGmruSP+jl682hTLY21dpmMRfVU
JI555Zw4fYMaaxI33YtX5WJdgmhDGczbTBSQj9whDusRzJ1F/S4QD7Bmu5EtaRPp22Cbn/TnfmW8
wjHf+evMLb7rVeDZ0TtO87EFNrwz6J7ww0miXLQkvecufbpdazwkl4Ra16rDWXmnbv8sYrw9zfRm
Nk04bSBjUUBmDl/13754UNHrApGm6/OJjnMcMcAce6Q1CsD+RXXDs1Cy1jBoyCIbF4WFNM/R2Hvi
0lY23PlF8Ri8CdDpRbv+4MQ6LJtxgTqRZizm8WXtSucA9fE6ih191+4hDubPDKZMsueladY+LMxT
cREbqoSOx5IFP7BfYwdGAI28Tl8Se3pXC1sFgFk9IIiEKShcweGPD9EdPbdAKXiRpOtaXUqH0cV4
p7r0TBubWffDP5qHInI6R1w2e+E6nK39dBJoorJjOFh7Xzt4X71pR3uI3FSA6YjeWBEl9m7P2s04
Gy/+lSXhBRT4p7CvXd6/iEM9BYMUP5oduNUjkCdSSFCK2uLJWmJmsIMX/dvfIRP3ab4u5BeJQn8P
qnDR0SN1paPlL8I1jVxrS/IuyEAEwCIJ0dbSvFYEa3yL/lLYRq8ij/RB2kinsn2L9ukTKctU7WbG
cL9obE5tyGRyh3/Jm1PCVDYSWsN8iAFa3dSl42/ScRV9W83jjEpwtJ4lUz0QRE+jV7AcX3N4s1TU
tU77km7qwqWlhKYC6qS4EQjpWaCyBrOHWIYGiDtdAlh08iJbElrc28HSQJp9UcaFvGoerYMkrosd
JkjS7cv1sNfX4EFu0kl4jpeNy9ZdPodfPlkyjvkpdhudOfUMoRztAvZi4CZsmgZH/cjchmQD2h2k
jt/xEY+9LWf2sEPmS9DPMXuxntmjk1UPvB74Ka/QG3X+mYj4qR0JTJTPZDVXHmhFcdG8WyI6PQTG
MKuZFhzhol/97qITEbVLnHpd2z4GoHV58Bfde/Yk38ZnsO7mO6WfYGvusmOqLuuX4BGcSf3BK0fC
SLNT3oUH7u5K2nr42Olb94QbIVO1w9oJb3HgAgiO+kUrbWTaaA1lTZ4S7/RCeRLDrW4uh40W76VF
50rrCZHGc+OCViYeGvaH/umBdRic2tbFnSc6xqH7bkTXo/YlUwtaZ481gkG7uwPA407DJecwdjJ3
oUK/iWDnh2SXZDvPtTj7L8p94KrvqnVpTwgT82G0x1X94W0UwbYIVX+INFfoV/VdwIFB7gMBGni2
uHk7DIrjUg5pP7v9SWv3OvHh2Pj2xnfO2Ia/SSrTgZ68dmlZ7oXryH4jtLXH6gJ7IX/P0FwuBZwe
Z2HlI6lBWWugTCYihNBm9ivF2nTThhiNEyOsPqfFRsqcQLRpWCF/aHcEippYkcgwfOC/N8hHwG3Q
LceHodsZ8WrWVoLtwDOZLvRgpZBRp205s4f6hZ1ClN919UAUQm3eOEgK7YENW/FVPTTWtYlcj23o
awSr/cIEhfxJDu8UBbOH+hSeMjyV275c+tf2KSY9h8aLxhyFccgxSH4SVsWHaNgBi/6jdhoUfCor
TsUoA3RC1Y9lvKU4x3YOFVJ49N/MV/nAJJF8RZfu1aB253ZL5TXflxtILbvmRX0okvVIRxhN6VUB
Yd9im1LsYHKhBxTL0nCt1yZdmyiK0l2u2GN2ygwHC2Bgm97JB5XzWbwWAc6NBUc/onR87cvXltg9
sm+8Xan6hbdsfMa7iA0r0Reo5BAOzoJvGLgr4wTzX9xSJr1l67Dd1Ve6nd6TICymw/Sd7/Vr/hyZ
tueaN5/t1zZ7xINqK4094M07AO4seFhYRwgp52XlKTHYLqVkVyhQ7OTOPq7J3jD+gz3KDgN1vSeu
E3Mo5gGWr22MrhsG7AMdN6940rqLcE6vOGUGdcF2nO51hFT0HbHn9MXCVmKM2OH0p0bp7cQndCvX
mlPHVlAWgP29o+nWCKapK062dtEO6Oijx3HlsUd9Z+AL245Ak22E4cehYJ69hiRTfLV7wmV5ZVie
UNUhyH8EWCxsPZd9i5Ne4p1SOSRtbpOVuQkP5r7AC2ayC7aNQ3Bi5+C/8s4kuw7iJBYYdd2Ii+Kq
T1uiUma/bYyCfVlZNw9rDKNN22pHI10MO+rq1ClU18PBV6xi3gjZLq60f/1XiQmLHVXkYCzJdrG5
Th49ApbzzxfhtRhexfzSJU75TNXZFzYzwIQVBIkCQmq2Z0N1G9RybT60hKFAXr40GW03mztnffIw
WFVjtvEcaDbyQjikt+Fugs99tQyHrJ5gQZX9c9QW2g1DC91JiTi4c0XLb1U+iS6P0XvwkBT1rHe7
gI2fvKIQbMpuQFo7GwKnW6nb9EKEfLAymT+3ySbZ52+dufB3yc0/FhyhCMJ9ahHsfFEIeFDf6c9w
EGXDai6xyVh7FMv+AhgwKJZz9sBlS2fxVbwoN4oZfCzuKM4IwFXwkZAob4s7YEvvvrBLXqndcVBI
vmpvh4Bk7rLf/E9m41TYoqhqjuYTht336LtyIZaam2Kpfnh7E7Omx5mPPfIiP1gPeBmp6xX7fpsS
heoAHP5MI3pYnIfcZoZyPpMtsGSNYry0z5QKWK/bZ0ofDUgRjC2O7Pgn9UF4SVfihziuCn9R86qe
Y+ZDhJ/c8uYNYI/6UX2zavUlFGg7r51+E8AfWXof3q5+8qtdhJh3I+8Fx9im2NwCp+wWrbkRV+WL
RSjLwBvKzf5GQi9oC2uLD8RAK+F4w0pbW5fq0twRcz6Zo5Pjf0T4ybuKInQ17oM3dtXRN7OflDh6
6CTvIwU+f/HVFagsV2yb0GezyjdP7SVQ9smn9szofAjfvHXqWp4zhI61M44S/sJPeguILqzpMaCA
uTQIXmI2fhX2oltilF+SFRI6zP76jtaJExwYVgPh0BuS3bDAn6XrPNnMIjHOcBCgz8V8iDXpMKyp
5/nH8S49PwODkRqHsg9NWzznLIzla4KW3R5WxJ4w87DBusi74Av7q/mQkKXwHd26DxYB4Sqtspfs
NqbrnHXi4q2HjXFljuKlMD7puu2V/bgl8MUgR2WhJfZ05YcNL41P9N5GJXFLYZdmBxt2xN4XynGO
62hvoy+VIwY7IxXl5CI4YK8SH5jl/cWA3eIQ4YG55cf8DTm6tZ/rmwJdn6X34F8D3qeF95R8MYa7
Z7bQ4xY9pngJT0xHMlMOljMClO36qX7SXuonpsfgQdxhJDiXq/6Js6t6yPbSytht4ou4NJ4JKVuV
CErzFZMnk6X2wt763r32Lt2Yp+KOQE1wRnSk246t9Gp85sBO7ES9J7lVLp16JdLyo9n3aG0ZTe/V
hXwF4OsxorDM6W/m8zjsLKc7eh/98BTVJNOtNXGdq5wtF6j6XeMYU/rntcHhwyGux8a4EF/mF2g4
lv2u+PZWmuxO6iplB9CuxNIlpB3Fx1rbjcfixCyI5tDajlxsta4etO2w5g6Ie2UJKTa54zEOFjH1
oOxx0PACbUIWSppbx3n7jJfwPWNbFiyHpfhZmuu4XjKBPwlM5LNwYVG4xqF4q5+xU8gcPKWLcCdv
ydeajlepVdcGIujeSrytQGtm++t38aB3OFALwvYmkXyailca8T6GplcfvlJOX7OfKDSEUrjDKzuH
lYW//pwUbTslxp2hYsW7WoIpG1Ws43iePCeMMEwpU/IsJEq9MhqN763XgrwVtYzfQinf4jik4wfD
VAzZe6FSRiHat+dYjMp1knE9QdFhdR55Gfr5lwjZjQ1/GY6NNinI4Oq9Kg1sl4b8//0C6/5AtLa+
jvUgAZtNxFujsqFMKnBt1pf1lddWt7eElhAA5FwUYdEnLNNC4KTy6xd9uicQy9c0FyhiIjAulk1F
rGYSmE+ILCs3KNiYo3vEgkjhWcV7ipKDEu04fYpadBPis0/Foi98E9GAhPW5Ig1A/pRjEQB5xGFO
Ny8e35eIStp/Zdo6ecmZC7hrS/L7yIlo/FIK7+A1nswW1m8xjz1Hulzzqoj4j3kQrSq76JUhbfcT
y+NwMeo2Xk9YLajM0Djzike1fhpV1Kvz70NA86hF6k8him5WUlyroX5ohClmjlRt8rLeSIijhDo+
jYWgrBtVdKmsr+DRn+MRcJcgHxUOnlbnPWSSejWgVy8MWVvE+siJpVJcOfEuHs2dZd+Yj0U7aaDe
UAN5w3TvJ/nE42ADQ4Q4daLi0xQ6Aqe61qlEMhJkTdhaXoCjL3A9pdrX2VATFcjB2CCZYVMZbF0N
cuHEMThWAqYTzBjj2ivbdSf6oR2qcxezNg5mYg27LmOTaXUUA8uUcpAwqWvLkj9GisZLguPAJiPO
IMccAL7/NLXat9ojfBRIu4Y2mqy0hO1CS2IcBvZjVAachglA/5//j/j5HbnmR9YFWFbES4amWyru
TD70B9BFHxI56wSzcnsVzkBugSnoWC9IBtjUabNI03JdqdG2AEEIomK8//nj/8t3mT/dkhTRJOxD
V3/wXYwBwLBG2A/wu/7bI4xLrH1KBxFVDGEWKME6ptol4pX+8+dKYIf+zbHha0uyQpqIRnNLlecL
+wfHRoSHOciDVNFpSb1FhVOs0teh0Z9HHS/8JKKmT6sDNryDbqHnpJ3MyTYH0Gb1279cyvwd/4XU
+XUphqyQ6mxxRT+egBRr4og8tHIJ6uuciFDhVhS+gtxEFXkKTn5Bf3IGwjB8B7pn3V2b46EsdsKd
P/5lOMzJJj+vRZbQoiqmqsnWz2vRQk+ShTykV15mGKoiFvgZK5CMxVuAF80TTPUvT0L53QCUsXgY
WExEXdV/PImYjt1UFELl6hnlPqNP74aioZNkp9VODeJNbr8hNa9F4QGMydY1TtRyYGuPHACXSQKa
0SN3lyKaiJV2Ecvs9cG4sR+KV9hucVxVFfw+pA8jytQm5fEWcFCRVlLWzd4Qhy1Ds7n8+aH+7pnK
imJgkTVn6tWPcT36asGq5NeumbIQ6uBhFnrZ/+Xl+TVIfz4twjNFUxPhbxmG/O9BPOB0HhtLBula
aTfYNJcuNXY9UHO/4Y0pKMEafXaZig4cg8VvenMzRNoB/wdouT656AEjKqmLc7/3VHPPs18Xpvpl
NTOzpHhNyuowjQA0Cr1ci7V3FtvgO69gJf/5Zsn/oWfxBiiyrsmiZUqWpM5D5B8vIzzlQfJlheOA
xdbUN3JoBToaJ1otY8oznaoQSrGhbAZoT+JcVjZXWZU8+lKPwDGGMKIPX74lf5lxda9n5oLiQyuY
ev/spWb1l3fkt3OHotK4m5ljsv7r7/9xuUpt6bkRcrmMLLuVoNpguLKhV8ZImbp7TEt99vS/Dtou
Uqhd+gjgqMks5qivv13L794eUo9MUUVRjzD0xxDwEZZIgjlWbqzRPTFK8OYzbWQMqAmVcrn2Nd6n
hkRB3aeN0Qfp55+f3W9fX8XSZFWE86YzEH88O/wm/3cMDgiKnEqSKTJ3ISLR8W62UURoI3nu85uH
LysGCDI/nE6+RiZ1pRknM2CTw8Y+fHkzEGVC7G83kfTVGDEFV/9QJAXsnoRTttVg7x9vXeC9w4nY
YaOkYBqRBgxlqZkxVH/+YtLv76ypG6zGsmr+Z15Cg8oAEkkqyXdaS4ldJ9xURbW2GkDNNBFa4kmy
NgmF8wjyy58//XfrIiNsJp6JAPeUH2uCOnhqq6asCePM6REoTfQT3dSuJ0jYN+6RllEg6Zu/fOff
zVpEbIH9g+8Dye4HTi4e2qwj0qZyp4FnieDmVTfz1z9/s799xo9vFmqNjE+UAYvI7zDp1Vo1079M
vr8dk7wMkmLxXtDk/jkmrQhWi9zwUpTSSulpAYzMItbAANPy7DL8wgSp4VIr2wN+mQumJprx6IeT
hID7chdW3aET8YcSReb0Y0KXyqBiEIzBa1j4q6ZGAdwpjORWGO9Bwdo8zsAo33goQu99Bo6ZHiqN
P984aX6V/z3bK6KomQrpaKKFZP/HmqJqRasIwIJcH3H6omEZX6hJupQRQdlRymtm1MkddzctB3A3
vlDSNSnY+hZW5vz5UqzfXYlhWmxWNVkyfk46pW6I5lgopVtm34JPsz0gb9wyGok+7ngZqsbbKQAr
AmX358/97+4E1aSJsM7QTVkxf92hf0y8li81UxUnpTtNgWPIvJM1N9vOiw4/GpNuBSj6z584j/gf
95zvZ2oGxnlNUX/uji1CzaZxNHGHqSb8CJTZbGWfiyp6/F98jiqLEg+Y2Vz9kTinc4ZTrMrIXZPa
zeTJa6HHzFB6f9lrmsrvvs8/PufHZktQEt1DOJK7ICkawVIdNN+c8vWFMCALkHKVviJpYvkmr6OB
ebt4UaONUUY3vj61hq7tVoI1a66UdKmgx5KUQFxF7IQWU5Byxdlo8neQD3oUbKUK4Kb1qRmp1oD9
vhAzwnOQtwyaiKIXuk9rmYgqPP/qp/jAZI9jfqRsgBP7q6lb5WmQ7nuVDp3UGTnpbyoC+LxZBvn0
gc9c2JAXBy6H07em0csv2o/OFJEXxIHPgRi/GECRt95wOJ7SavOHBr2a+SIZKCXAPhaYm3rimTfI
kKQbPsat6QcvPdmXCFeh62iDevGL4FuEiefEHh1s6OrUMCfJWFWa9iyu5Gg6c2gu1x4V1tyiAd7p
2G2iGPGAOQSP4TTd/PD055Ei/WZhYkNpaEwGRBMq2s/dUpJMgsIxDexyChBADvprl2QXOMNXs7Le
qUZ0C3GML9h5nqw0OtdWoAJp6rH67/NQ246ZesW8/qxJpE8HxX0SkldJJyxBVppqAaF3PY0BhZ1S
d0LRf6w68p2nwGttTInrwRM/Kzj6uhFfsLXRpVKDx7yjdSoABFWs96Tvr1pjHaemvcoxJdfOW6lR
RkMktY5VGSzVOe9W5X+IktBWBpKYeryc0SWV1T1ekovcdFcsc371GY3ZRlGkz5EQE08wjvBg4LtX
8hsM5jU5OUTVc9s9kmvUMEwoNS3LakJcgWfBnq9TVvvYqY32GujS56//r9P3dV5fUN+C8YZQISPn
axJrOyieq9EWbCvxrY461xuY0yT1WZHJC/KnbRJmhymQz76mnvwYNkRQ3YUpP+B2gbkTBPegj1+q
oJj2TQCTx/MFQgDrg9oan5amU803q6ccO+I57iy8W9kZa1z+wBmUMeVhuPrLCPnNQiFb0FIpPmmo
Mo0fk4mXQi2VqxF1NBiy3K/GbQO51NYt6pBpBYY8tT5BketIMirkLCKPPa4HmqCe0rt/uZZ5Of8x
gSqyoYKbsGB5WD+PKFRZuq4v0twFB4I8nbR3IZyNaunSRC/X6hLceCUXAdn3b4PRfEi5eK0rlDVB
YKrLvCvoJpqCv+mb4S+LmPTfU4fCCU3UdVkyoWL+nNsrf+yEoNUz18cyQL2rMJHK0nhBXO7vvKF6
8Qg9dzgBJG5twNkKhH7TtqL3l0VthiP/vEXwbVnPTFPjn59nxWaMyYccW/Cy5h0iQLrG/5cKy1/c
EEwdiyEaxl2WIE5U8k010zSa2XOuEoxMIG6Eo1H/0NJdgp2Asvxwhvc3HXJPQP6EsURWY1u2UM56
VTOz589Kl/BdwkaGOAdbSyVXyWv1BZaN5C+L5+9mKs5HCkgGjdqGLP/Yh9VxUyQxnioIre2xkS1a
79UbDKpFl1S3ss9uSTsi/SGUD0TN259H3n930Oq8mkoGSGjD0rQf+0xY/bibpAg7ikm7Cb+SM4zj
jWrdKtTLfS+nD5OAeOjPH/qbMcWuHdy1YbAxUkT9xzcu6jxv/a5N3DxG8omWsIjrt0lvgX5EJ81D
J53hkRve0si4oKL+/PPH/9oC/vttU0WFry2T1Kvr2s+NmR8mRaYSC+VOWqPSWyTR1NRlpHeiTWn1
FCX6pcMcQHtboyctgLboqU6UnboYRPOpapVbO/+1GcanscbLXwwmFZP8bRwflPYAxm9O8+YNqf72
tP47TXDhHDrYtGsalz9Paf/Y2ZUadWu9TblwTPeBght4Mj8jTPggKP9yOvjdwFAo+uncJnZC2o+P
CpAKk9RpxW4cwzUwcHj4xjrV2oOBzhvLGCfKxnr684P574aZrwcxXQFyPk82P7ddagFYUzBjlED8
eKt4I37gBpLBEQvp/uuWx166VGXjL+Pxv9tXVeRIrojzZp0P/vESaDVFjMYjWFFo2+2YdK6qxqdQ
F/d//npzCvSPKWz+HMpdCsE63NYfRxO2XUMY8rNB/WsXveMMn/OiUXBjqcxfSkHZx6q8ikSNkKAI
LBazbKXgtGrHTYgoEEiVBgduMp4E728j6zeTENcmiezfTVnUORH+e2gNgjxkUYTtt8IHNIXBVdEG
5gBvTyL2ru1eJC9C5BPBiJL+NtS0eaX9+T7OU5+hAQljpfnx2SwgjQXlKHbJccb5gNGPCgisBdHI
mdfzftPAdFtg0ATXAIkkU3xWaRNVceqfSJ1mB9t5kw188PALeGtKGAFNXmpFwns8pKQzxawEPgGf
mUrBTJIrB2ccopCizYiYyB4SFRP5MBNkfkHHmkLFQI+bBJ9YMjvabr9YBkJpLrUeeNGv/xwgngU7
CegTJnJKreDg+v61qbVt1YFkmHJxNsX7q8BUShv2MUiO8J26Hsq3AbgfCXguIC7LlqXyDcDzqpiP
AX8ZcPNL+p8ba1pzaUYyLfXngJsiGK6BykQ39sKrF6GXC7SlPm7TCjVaCRCFjKJtnkEiwTT1iTtn
qRT1+c8X8duXi8gB2heWDP//x0SSqiWbBz9PXDydSKr42mIs3Uyj+cuh7Tf1RkawpXPuZVLXqfX9
ewTjdlOyoiQzuVdoOqFNNFuQHczTNfk7bKFuMA/Qg/NsGkW7BK28r7xu35vT3y7kvzuVuUIv0SYy
KX5y9/99IVMkYiMGzepKNdyLll+coVrX/lucjs/abOWs6+T9/5B2XsutY1uW/ZWKfMcteNNRWQ8A
6EUnUeboBSHDA+89vr4HlLc6M5WKo+7oiHuZR5QhCWyz9lpzjVmV2mFuhE/N1//3C85VUNnQsfoS
P2fkmAZ6FwesZmPsvc/Xu0JfllbeN4u1/M9DMkkwVkbqDKTv5c+zFoP3TJrwPlvrMSUGC86/nRQJ
6izjHI8SlAfWrEhp1mGnW3aPSxOW0VgmojGRKyjiMQ0PnBzWk0XIO5fvQtV6TGHmyB5mAwPywFpC
4PT9MvzVaoMNhSpRdvgiLWPqlQnCr4tRdrZboW+2WPe+cCmdTJZvRvHbVf/L6yQrsO7AXpj/qNwk
XCRDJ/u1HoejILUgkePipSVtChLSRFmThK9t8qoCfukFcFU9Ealebmffym+2OWOeAZ+XA24URV5V
UjAn+bTPWa0M4Mkv4zVNxnTpAPo3AT9AoCyhVoZov2iSypv6FBBNEBKcsexeieYPw1QvKdqa/Dr4
tK6EabeuCZciNkhQ0/jcTDx0loSyfdD2muXtx0a+mAPJjILBICrFi9rED5gQ3aVF/mIN4k0BqB5D
HXqZqh+VqS1KX0BdS7xEqpoUpHWZpPJWgdZUWOEMHr6GOcX2wEyVRS7rN/QY33YKCJjCqHZBq4C3
EJdU+F3PMACe6o9ZyDGXYS+iOB1EsJbyTcBwsGMthLXz/PFvQ08XH1e5KMmoBPlrJH63q6pf3nuD
DCvrH719n0P7yqvnlELKzlZW2wzYkhl3254ipztPiKrv0QcF41qT2ooDzKvOlY4s6RJV2UvkV29t
UG8mUb0IIVFm07Ngl1V5B4vjNKlVT1hqOXEVvEWvkgVyZHadg/R4osNrncMii2fOlJHoKKMF/b1j
cJmFVjudgu5xXosVg2+JEPDBSxV063R0EuT+bVNTzzKEb7aBrwIMSVQ5RtLgbc3HuL+vionRDlEI
QGQtNJItDdmtP3hbMVpIfnmfV+OLWKDV8ZKzlY/fnHHkL7YgicVwDpop1iqf431ZYlartG+vJ096
B9f2BOz/wZCwr7Kyu6h4biVlrazHqz43lmkId4InMTduck95MbvmLisB6pkFVb9izlSt6gEBhexl
S/I9tFRZzV1QJZtfL+Jfra7ktCSdeJ947B/H7g7a6lD5eb7uIxRtRrYpW/I7aX9XxdlmKuKt2BtL
JaBDC5XmmPHm0JHYvdjeJQ3qCCOgdSY4Jsb0Fg3qU2qK7xMsuMi8l9LxJa7Fb85UX95eSaIsSS2G
M93n3VcVrCiszBqHRY0clN5XiIYe/KbYiWJ49gm2smRYjJG/Gk385n59sb4KrHntOfMsS5rFWv33
scWS1ze1WjK2ME9xZEazNKg3zJqVlruaEN3RWb8NJvG9SMR38tRLiG2rrPcOmtze0Zpvx42JjBn4
tCJm+2/e3BfhAG+O44xCDMbJ7dOqm2LiB3CeOzk1+RO4seU4aU+RxnLpB4bN+fRGzMgt+TjW6b61
VQf/4Zt38MW5ijsjWoqpc8AyP4eBhaGGTZqRXSrH7m6+P71urf0aiHnzpFrdnSjGD3mq3wyxeQjp
J0PnkUfKU1RP743hn4VMfcqA7AsqXbOG9M3s/GI7lhRUNZaisif9ozrfwbfMJvLQKKFbztX5VdPK
S4IxK7yb8my22XfF4C9OYSzIoixrkoy65fNCxMjwcrmesjXZgWXlo4aHZ2JDXnULPbiLgpEnh2+m
83yPP+281OtFTVGoQKuyNa9Qfzm4F1M/VKJH8oqO5ccJHeNAb7jR7P08+y7xbXx1t//6Wp/GmyVE
caSqc6LMgo9Vhx4NphKkLk44UvhSDjkANhNZo6qsArE8TEVu0IRj7szRYtLqLi3rl5nom6rG0qee
VxXjRszVR0D1KZV83EnALSXTqsBIHQyPuKmF4kJLbABCX2lI1kKR2Bm7oq0uH+RjJJop5UfYfMVV
zTBjVYgLtQ7sSjRt6kDalJmxyPLuOIbvvmwssHRESWdsTXqwSbnIQ75u8nElltauqLqDlQJ9EcZV
NdUHoS8vMQCfVqDVlAbQpNun3bhRWrrUyvYnxpyXruZd+tlhyCCYpN50pyVUSmQLS6OcJm0nNEDY
JMNkF6/mJog5nuWqBfPFE5+wsvkR1zp+la0tjMroANK2BrcTMclRINIsS/rRPgiXFh9lqaKSpBtP
3epogozIL5fpgFJaTF8KpFlkFmt8sJrd5I8JLNSMfUQvcfLJGYHgBVaqMslAkfxwywymE5RSyyry
e4SbTQ+bDlBUP0YYRLTxbZsSJCqWChgkERP+xEzdR5YIK0E7BIMRrCALIRkng21jwvDkleisI0tZ
ZdgCmUJxBqNHjw6jfjKzM6hzVymIxwxx2NQZW6EGNS6mX7jDO8iKrxbtQUZYX0zP3Glmde3C/OxX
2VmoG7QUHponlZb2/K02pUc5oW8xi/OHaNjAMrQNHdwthYNHAzgSFu47C0ixFawDjb8Ve3sRU6sW
cIASaMtG2MxDYtDLM47PO1MfaSLlTc7rAJD0FfrWlRLDPfTwKQ3bp9zwBzdrx9Wvl8sv549kGBKL
g4Js5dOBVS/rshl1FiS59txKZ0UO+tNY4HiBSkgd9UU7WTs+4jfr4FdBCvkPTq+IKdAqfXpZLRhh
qPgjXWSUfyTROmRxSj4/+2Yl+ir3SmWYWiMVW8qI1qfXUREHAa+3snWPC2fbt/REQYJP6dYlm5Ij
pwO6GZytSt6H2OKU0veRwlcrPpuqoXONycJ+PjhaRVqmRa9RUaCHIylRnLbo33tBv+HpA0IBDn2m
7fnTLYv/IghRvIJEvBErAMkmyccWQ56mqU6xjKWWqe+8VKaCpQFL9jCi6SFn2qmUMQVrb+0n2Xvu
N7dtgJ1zxvAbO2AKuE11WkWHQkY238coxKeBOO1bd8z1i9KCgYtZLttxrhEmgiNX0EqDce50EscX
JZvW2YThTmA4kmUc0kBEyP8u1zHCnI4GfHy9bEMJb8viXJk5GnaVpgGxmV7mu5lDBqP/a4hdM9If
OErFqQ60YQSfFZ0reEuQe4lEnj3cbv+o2AWsGwocPVfyQxI1XbQ3CVLxKojAKZCFqlOjceWo88ky
gHGUQAgnXrjC8gMXAgTqTVJcaaQCTCrC5h46sPwII3pfxdKgUS/F0GMWjObfKBofvINFh7YEh4La
o9Hp21qkiTKpfLsd6LHtoocpLqBvpLNInJ7P0OMFZqzgr+fgV/ulrnBEt9C7MVTnOfqX/TIUay3N
4i6DfkiNSb5P9WQ39uIqlrCr+f96qc9HtK6AN5yDfFwHBiTFDL5wRo4dTKLTN8I3H+vLKFnnXIUu
BTkax7m/fy6xlIu8VCs+V4yDOm56Pob2OBHPcXskjT8kH3sxOtnBDX/zMb+KesjSkJIi1OIc9ilE
1itkBVnC8jJQ9oWAnqa0vDTNwQisnVRwf/n61xf261fUyOTPxqb/yDYAp0bdAsdwXUUVDWDVBarM
i+SNj3lSXRv2EKhOi1+/5MfS8TnOmvWx5DpRKxufxT9TXUD1x0FhHQ1J4KiYHHZoHGm2tDAaFSt7
avS7GjYTXnB9cmealzKG4liNxAhVP5f6cnrMmzNm8LuaZlf6TNOGiDScVtaItEETcqgTOI8YqbaL
Eb2R6PJoips2emHozlRNK98rGscwmW89XWl4DZDb3nVwdF3myi4M4UtRvK0dyburEhrjGphwqaWs
81S+H6zylAnZaHtkYhE0u0ETQBO2hNiV8U8gN9vTdTx3n5c10CQEgJiE5Q6nz8yB4/8jMqFOaMDx
fn1Vvxy1jFmFUhClaTSofx+1/eDhlRZY6bovi2syPljQRmJv2oCvO8jqomndiH7H6btE5lcDCB4Q
iUwSuuo/TgZ1J4xBIevpGkL1NZq4fdZUv4xJ85LOGoyhKs5wfy6//rBf7f5UnlC8i/PDR3T9l5VH
tKoYQTLkw5gtJAdX41jotOatv8q1bWRKxyQvL3N88uvX/WrF+8vrfj4/R5OadLkmpjQ2DyszYYxF
Zn3oZemxyrvDr1/L+upISgoUkRjHUlaFT6nypjcx9MCUaa1k0e0wdL0bIlv3ycbKVdJg41L81DBz
o/o0rUYxoJfdhJlB3lDiRntebdhavVb89ySHfqTrwzHylTOsyiH1AJwqCSI/QXr3dXqxahVYnqf9
iNBILmQZWd6A7V4NYzCIAOdo033TgjSZ4jvWRti9kKeWQbYhpqUtmm6Tmm5tnNseP5pLdDMSsX2i
7c46xDndSKXAeUMCf21z8iJhnBPrC9kFm42alhDyzp608jsNj7umxk0PY0ikVItM6390k9pjAsex
R2q0FXKvg6f7kJx74Jd4mrAFNzAmYseXYQjHynBWk2A7x81lpTyaRMRDzdjAUmHhB8Oj6k/YYDWX
KG8P2D0UCyMWdkOsLXrws6EQ/BSmalxoQbPFY7Y5aFWAWxTNrzj0frPFfDVprNmAmsIDs/WzqDNJ
ihrdZUFeveB0lSuPHTiKRlQftULbUfB9bLAo+2all78avBaaDLohDErFn8cT50sf30IWCD0xDjLA
e2S3nuxKtVNCwg1ndyhpLsHVobXWvQhLw9Q7DGEUrf0ovataypqFTNk3xbVDjn5mXvGE3h5zq26a
0RLxDhYvvIQWoDrYrEXS0QIsadAgfj0vvugUUOmxQOchs9yQq/w0L3xhTNBUJjCPvHSJfooOd5GM
91BJBzXlU+G/VdghTX3CCH89FgLM9iwLYfaYkyH3aUQUrGbVtazCTXaHqx76LVqdVrgW0IkLvx1L
j+ShU5aergCPLyBeNgIGFIk4W0OL+L6GXbD+9Yf6yC992hOJ9jVpDqZM0j/ziPnLimbpo5k2spKs
BzlalCTVQamZlybHyqKSh6VkeYWbp6DDU1m6BPAVOMNntPf6eIM0WbwKY44BUCvNwPxmHfpKiIFo
m9LRHCUY/0jM+oM2FV7HYluYwU0bJi9CUp6DnMZoTaURucHjpILjXWvDBfjjMRiavUbpy+48Tp5N
bTz0yzTIrk3MjYJSj8wtvY64FRg9f6LNzB2mNah9VOHnN9dU/GIFRRuBVACBG4Wdz1VNMfJ8nbRR
ij67wkgppt+vHVk2PHGL8zMaEa7uMOXhpg+2Vg96II/iaW+JsBv64F0cS/lIAY3qdgIxSPFmf862
RPUmjS/+xHQZk1f8IbNFnzVH6KhwT3BWtApyHJnObNHCTnAjuKr4djLZRqjjmhneslgBqMxyY53E
lorbbsZZylS2uYxDjhKQF54rX3BTgi0ANSB9CQmKrpu5pt6VPsXbx7pUArSGlrAQywLlqaDcmlr4
mCFDspVWley+IFYyBfMmtt6MniVYj9p3XxNdTyOaybo1Qja31J8hll59z98OPuwnP9JcX8nP837S
GffYYD7PQWGTKI91VV2ktn2XqfVRN3/sQlmi+s8fVsTmEhDz9323sYqGAnmwg1rfuX7Y/9x7onKw
2A18NYpXZAtpSa9KLFMs44wdMsdHiIAssR3Mr6JZT8nMHR3F5ywf374ZC18NBQRpiohohUPt56ra
SDEhqRslXQ9RnoCFVGzwvrepXw8rznNcn9A6d6qAiee8ftFnE6fSN8qSL4IWGgRNdObavKN/TvBi
d12W6RygWTm3r0+KB90AMdxZJdcGOenaGsvFRB+pHcJa/m4Wf7H6kyqhpkMalwjxc/Y9o8be9mmY
reMWE8kii9ZqDsPMAHTvKiXtVTnNSDemdqcxB5apFwAPrddekeP7HDTmSs6ig9eW8kYZZwvAzgJC
iC+XqG26dvD20DJdDJMuoYlxKLHFiqiGmLCq/tjF/vNt+F/+NT/9sSTW//1ffP2WFxiv+kHz6cv/
vuQp//uv+Xf+z8/8/Tf+e49zW17nP5tf/tTqmh9e0mv9+Yf+9pd59X+/O/elefnbF4sMXc14bq/V
eHut26T5eBd8jvkn/2+/+R/Xj79yGYvr77+9vHMLoBHT9vzW/Pbvb23ef/+NBUxkT/jPv77Cv789
f4Tff9skKHfpZvzil64vdfP7b4Jp/ItwA5moiXxnLr/114/nLelfmkjHKk+b+tyxxtDJ8qoJfv9N
ledv8TwSvFmnMGv567ydv6Xo/7LIDZn8CiHq/Bd/+5/39re7+Odd/Y+sTU95mDX1779ptHexw/1t
B5Rkao4ovCwVQThLwN93wFAP1SiRwB2r7X2dW9Zm9ODFjjXWZU+jWlESTTGtwNkG/pNRqQvsQeqF
WYrmUo3Dd30ofk5lI6y1oCodYYSl63s0iYXWaay7dGsmeFYSLtr4q2/HQk1vTJmDWhq28GT8XSFF
2oPoDKb05iu9cTeUGu69g8kubEy3fT2ZcIZYWGVJ9E5aOzrWIAcrhEfNUi+ZsaiTe+LjplsqdSLZ
yVOfF+WmH4CZdfLNkMRYwlfJSuqjR2u0ZDc2/dElDIxdQ1NBAonsqhWALSkI/ZVQaNpNHSUP5uhP
OyB8RpbJy8Ff9w3BAVuo/wS9TWgBu41ZVp3kNKNrDzcPw+C4N++6Rs/BOlIUeiWHftsnVNYbsYZt
l5neoQgQPnm442pjl61Yp22MbapHcajg4w2zmJJGiJVSqNBVNQUaNVyfCf8Ls/bKw8dDo8sbsyxH
eKIcgcC5WYlMxayVchJlFjY7QqQs0kgRVmZW0UgTQrSyNEiAvB6C6GmlSZAcKnwWCHMXpTR5CyRD
wD4KrLRUC1fFoW27RSFCocsmaR2r47XqKXBYSr9IamFpmAmOPvlwVAc4qYk8gYuMhxPVccOOSLsP
XQ6brRMUp47U1RRD8hkixdpObu1B/quILBcowi400OIEOmQ7NeshrFUk6wKdc7PS5952so6mtCVy
UO4nsW4XaZ6ECxUaU5SDoSybCelYItipFqWPuE8fzQTaSu4XOzbGJ9GTICnX6lkgh8qG3iCqoVR9
0mWvszPDfPa0oF9msLLkNil2oWWEoJ1Bw6Zh1G4VohEaQSH8YTVS41MDWI0QjTy64jZDKNtG26Q3
2aAnfzzw0bDgSO66MLmJi5o+2IoeEr84clr8wVHQzQdwRZpcTvbcYGn3XrFOSzNcm7hvkrdEgpDJ
Lctz19AZUyOK0yCt1fQkDHEMvkyUbg29cuRgao4mGVTy8eE+jpVl7SvSQm5pEGuE/lJCOj6QN94I
MdbtiZKbrzHeMuCtSRrr9e1YF6PLDugvQkz72Eu6UoquuhnsM096VYNcW3geu7GQdd2xrKSTUOLZ
leNo4lKOQ1whFhY6+xDPieGAmtbaZml4lrD0WQytDiu0kd7M1AfEVovYaGE2DIBhLVhW5RpCC2nO
CnF3U28mH5wuJaRccnov6TZFGuH83EE4pdVDcVTM4OKRkq8pwe1PoVM4pQb004dMEkCptFCHdOFi
muQ3rYovrJfCEv8dfruCGTkW5mPUmTW308MZWjU3JsBxmngm+iZIV6gZhEysOE5iHy2tDAroQAbD
yWPM2nOVluHRMFZ+WmwHeQHT3pXCdOkNoNRVwIecWI+BTjRZjP19l2PGNs2odAFjepbGyjHl3tVl
tCOG1L/SrvogJ4Vkp2Wz1kookZjAIfkSBtz4hrI++EIFtu480MsQFCJjW8UGMtaRsedK6gTmaxX8
4AQ2LK96Ksugtd8zgb6VaLTVU9NkxwQ7BSeuy6fRxL47MemVJUeQL0OVTmEvh2TY1RnE3HZ2aw6m
k5glPzGdu0PJREpPd9OSVF4JzsT0hm2IVGiH4ijatEoAOR0QVaDGr9QeNn5BQlxu+p940Icuhihv
pMsbp6g8kZV32Lasmi6nKxCvJS0CU4i36Gw3mtEyhC3IbHwjzerJu9RPfnY4TNmVOmpuKOnQW/Pq
RKGAJrXyhF1RYDaIQLXp0VKBAxeJxyFZXpeMt7FuDyjE7sOkfM6G8FQnOHz7uuCvddrI7GKCfeqZ
7XPqjSGYLqzQNXnuD05oEdANtirZo47pO+GQAcdH5zC7CDc0+aQ+0rqqeM+uAU3eSZAMW3kUD3rD
ESLBqy5Kzb1sDJsglcmWjsoqCjSsnRPOiHIh+issKWczWeVR9pLnhKoC9jPjexGKm6Iff9DbWCzL
Tnny44IOoTJ8HETpEASttpKeChFIO8kc2a3nXqY0hJBZhoZIfrJ+DPNo57Ve7/RY+tilSAe7Uk93
qMp/tpg4ebNfiOedNQRFuNsKTiD/zCfacpBAmeuiifKjVfvGQk+mrdQjosjNJznRoxsqglxivHqW
2IZh8hT0RwppZtOYji6H3VEYKacW1TvtyYDMI1wdG17LbtpFKFNY7ELzJQzDfSfBhZPobcG8Q78X
qvpO7tlZvai5qlq1M6tIOCiGsKRGcvQ1EPM4hBcZK3eEx/suwCK3z+Alk4z3lqDfd7RQ8D3mRxGn
3QY4CwjNn2Gtvaitia45VO9LGV/tOK8XqdXJEEU6EFhPkajejn6p7lvo3HY3ey8J4R1Lj1nPNGYd
ZHPPvtEkwy6zpvvRyLGcGQA+jvrR6s0XTegedLyYPUW9muxAOArEi17DHiDtnVAef5S9IrhFPOKV
JkubRMcgq1akZ8KIfNNGc8mWe0YcjbuDEbujIf9Iva448PZgRiujC35AJsqIb1C7D5tQAo/UzGt4
3473KhPD7fHv9NN3puq0EYKevRhuuM4tHsk12LP7uVVReRlqSKCtsNNmO3VQ/tdewVW+BBPbhvTk
4/fzVHvarUgSpfIL9a0czl6pYBOtz1AzzgpIECG21Vqwaw2JLD/ceHg2tN1VjhQcx4lKeeOTY0kU
li7a5tuUrbQgs4gDq4IOjIonC08LIrFMX2UrOTaasher7FVutGe/fhg6D94ikiGDGoHKkG3NC44t
TaDdd8lcEYbGm+nGKmtivLWaZUz8McXp3qiybdRXL+AhUCGDb03UW6n097JJvbDUAZ2OW7mRtibg
rlYrHqWRNlOdISaWwkhyc81oXBbiFIDNUbrVRJy+CzPzNWt/NkHdrvJazuy0Bx/sJ/kberoxflPa
aRXEYPPogH+qMxD+vvaOJlR2B8+4hsmh6DugbtN8LosGSICaReFA8WZrESYPhhn0la17DYThaGYn
0u2GI3jGc5gVu0whJUuAsPcLDdvt2DKB2lL8I/N0DJTJqQn9GLCO3L1OwN4nfToblf/qd809paCt
OceVYqlss3dV8U90JUGoq9MlpnLHgZQen4lSLBWSKZJVfMQFPNs9Nxdo7RcC+vGehCI+4eh1k2Zg
Os113kELKxcZpnUIhqcdmJM7IwLPLvnifSMBN7FSlpYhxVVkxADX1DdxHw1OMzxOWC3PwSmYyMGk
J9yQ10Mgq7xlTXLCxlpJFpIOmbogBBSLu8pJAJ96nfjWhPeZAeP2AukxqQRaDDppUVoQw+Nu1ajy
M0Yl+8gXXg1MZDQJGn0m6Y7X01nqTxqmXuqmKxLkr7m5Ju0txyDnSOhepCqDnQya2evqvVxH0qpJ
uP2dXq0zwOcVmm4KwhmOHcBH9ZmYkRZRv6hR9tgRLF6GDCSgbN5kxKjatgIq4qDsqfV+/FMzW8vF
yjqxo/nbJp3v//7Ox9dhCbQPGwLlj5/++JWPb8hcezjd81/78+HjO39+aciz3/cYrj89/5eX//jh
jzf26WfiONopcputYqr90uLj59hh63//k3Ufe4s/X6rUpLWp9AHBurfV8vYuN+Ji+fGHPx7QwVXb
P7/8+Jee1399jnbOAA92Bx/YcWG15kv68RofP6X+/Uf/eE7disSpHJPNbFurcb5t54cpbSVE7qB0
NZBEMELnJz9+5uNBq5p8O+gV3Fn9kgeooD79/p9fdjF887YxAgdnIrizf34H5/Z4VXKFPny4BqQa
3NKBKBnHLffjOaOD2NkntBXHlDWX9Vif8V+DfBSERb4NUjpA2GH4Zyv4p6zB5wk8Yx/cCPtaxakG
veue80QEjH0BEpWg1FuwU29NLHR+9GfljtzgEdlx73Q7Ihc6le9h+XpO8Tg9EpHK5Nje6PinOwyU
5LQNLxKwYTW9M2+wkYj0LUZRTB47vEZH6wCAaHps90NhnJOLeVJQXb2B0MY1qhpvJOJhJ3ElKJtw
//tle2X+clYhNSrTkPtcNU64oxYjGOvwBei1mMK4WemrVNpizMQ/mzfwvaARUa1AC8+758FzgEcH
bC2u8lrvkboDsV8pjywlOFQtE6x3HfhHD7ge7HAUkcicpeCAEbe5wh2mAC1b2j6BY7uULqq6Dejr
lgA9L3SzO6S+c0qO5mlitQBUucLaQ5RKoDzRIjim2/zWb5b5rZAjq77hUbvJQP7DY9jI8tNEPyli
NBM/NGHPowTlVLDrK9RReiCX8MX8bthw7sFtYpWuZli9sLYwaaem7LAlZxUIPgQl+JsLa6goHK23
Mgj1mF3dUS8wPtXLcBuJ98LLqcaRy3OnNbpvZZfcpc8s0MmJ6skaJ8i77I50u4Mj9xLWHkczf41M
jyDXNuz0xVo+GdZxhJtLzQ9bSsEDKQv3ztK3NEqSXQMiRakOjR5Qi9BFfR+9QIhdY5X9pB6LxRsH
U//G2je9C8cUCvEzgOgbn1T9+XFwsE23w5u5jLstFkAjMK/keGgnnnOCzFitTfcUOx1P0w82P+aR
C4365L2bmw7qNyYhP7yLuUFLvNJP4V7f6O/ZK/8FuXqtHgH9v4b3EsyBd6FdNo9qhELG9k7+gt5F
m/CLC6CskbqkzwGeq1uJPLZ7FU/ZY+roJ3ZFEIP6BgQDjFV6vMJn78ebdW+esDTtFijc0sWAJ6G/
taDTyrasnUgiAaozaEJwE3sFpRJ8ur/I78tr/IyMZCnGruI+54ejf/sEVlRC+OTsDEqbuP7YVJRd
ba2jSAQa6tkw+EyKZxD9gXOvpFv0iuG9d6MdrsrtbdhtBOfaFIvqtWiwOnajY7ig2mlITnt/iVyM
2xCx0+GMZ5ETnodglfyoFDdlLiE0gNbZ4xsQk/Ivhat/zo4jZPnimJf2tI7vKfl2MCJX5WrahQNX
Kt9DNt4J4XKT3zckk56lyf2fZ0loLP1taiJQJJdy2+bMgGWpRG7N5fW30+Qi7GcaHcGUX2HUMpaB
cAK1nJuMneKhvuGEIlsP6oo8C7keZ3pjsL3to5thOaNCQRWGh3ZfHZu7RmEJGY/mHqceJ3ygNX5D
x8byqm6qdalgxueGjWss/hgp19hZWU7CGdU2Rrd6fMOqeS045oWcD/t31kAq5q1At2hcnOrjvXDw
XLDyg83gSefpzM1klO2wEfO388WsrxtqEnZ/Hy9wtbKzY5HtPX9jkOPY+ulO3GpvUB0HB9TRGZSn
hwcTMxk/j014CE7oqCzDyffQuJ9JkkTO9BguAB0v4+dwEW9LskNbzjn5mYCJK5cDF7O79LzsS9t4
jYhSFuJ+2gTBbpnjaC676eE5L07yuf2ZtQ5XpRKWrTPhChU4dLTAPg4POX7IL/UhvKWdsmX2Uht5
lt/hyYvSA5EuqayyW4Qr8pOTKxWSw0SGvTlMkBMdS33p3rXazZp92SzVwbXs58kV6a/8GYrHSLFf
UZ3ojoxjxkErl/E9jN3HskXewjMwIjXaEwybTBSu9ceA5KbDnEiv+aoSHGIr5bW/Zkhu5dn2kyUs
XEDg2jNY8hVXZeFvAUxAC3pqzz2loiNXZ9qhhsV52a5eTReGJWcjuPqKuUSpwN9npAfjjdr9yPdU
p+6x5XyKO5Cvqw+QfrplFvrQMu1kumGOhDjN3CrretXeSy7WlvDcaPEXbiPyNdIS+Rwm4vw82NZ8
MXDr+2vkEl7NO8ad8spmyRZYAvVPXJ/Focfp9rliHaa8teAaABI7h2z0y+F1JFIV3YHSKttfPjjz
vSdVk7+k28ke1iDoxXfFnSWD+j5Y0nI8j72idoT2ATkmiuN4ERLiRfIticvk8owVQ/7in5M7EOHH
W96ieK3u+MDzh96z9AwebStr5tsmovgF5B8LxumAfQF2JvP//X4zvUIEhuO9rO8H0Q0Ne3LJsx5c
I3G8c3bK7/N7H6t7EN+9zZUAQNDnzhgvBn2VvIktAtgr3fEawe4qWvIOYlRRsK3LBZ0E4siW1MVO
JKzkmtuQXtkZWEYeWximgsN+jhVXcWScs71529IWFwBk1gyr6N38qddLTeaoyR61ZAjVzJVyxQa1
ZCflA2ItdJZeM2DPXBXpVb6mW4PlPKECSTFbdjzyc2DdorvGWk7aMdxuVDai5RLGk1ZvedxC5kPs
aCNBniiZHiJ/0Yi4UZynTXjVWmA0dbHIDVxR8dQRH4KL1bBYgu6NLxy8X5tH8Z6Jeg1cDAf8rbIr
nyO3dFg8WTNKO5Ad7RWiID2Nvr30d+2Lvi02TIMn/8V7FnbKptz5S8ElAWA6uPba8javT2XNedxO
TvKLv0NHD/qudjxj8bEwuSxOLnQVfNeShxPWIjYJOoSylYWiBiebe1NacQmdcTHfRIUtQ7Uj9zIP
03LVkTWyi52p2OFc77frJTjiZtwkLxkhGmudz7WpV2bkMvPNU7ETWAs5NAgSyQrCoSl/zojh1C2P
6JHG9KTiqq6yf2GhGwPh9m66xpGVpZSuwcYYJi6vdwGp3zCoaCfb+NxaPdpo6i4Kl9Jt7BjOdQXw
R1jvXHGl2cSed5Zlj/QgpovGsiX6qMg7LP3Kbp+rY4BS/QQNebHylmSzAEE3tu4wym8VN4S8s+jP
w9Hrj375mhhO+lYKlypBY/6ucJpEdbkXdujtEftiMoJu3T9JbbGdynQhPETUPnWHsZyuzRc/qqm+
g7dZN8ZLYjI42k3hNhL+NtNFLVB2bErw3DhC9M5g3JHi1Lwb6E7qIhZWQvYmX8DGwM3EuVsuuxkg
Qe57760tvM1dMgm092xZdqR1ssyOkTv9b/bOa7d5dkvSV8QN5nAqJlHBsi3L6YRwZM6ZVz8Pvffs
nh6gge7zBn58v4MskXzTWrVqVal75ZO9jfOEQFrauEvzjuU/MHLFQ2kyth7hSoMuot/APcXw/SVm
4V3YeWI4A4fhhzbyG+5jEi6+bBwOISgBdT2yeTx22OM8NvoJPL7UDnifRaP7tR4h8K/hzlR3XQbV
yh+xpAFKlm8KS5vjytVZY05fPtDc09ntda33taf+qD9CvUfw+GfyFZMw4q2+sM6NF9xQAhEznQDE
REY6nutZd6Aru+JR0pjCKEG7gMQtGsmSD6kan6sZCDpydAg/m2q8l7CLseKnHcY412HY4h15OmrU
IkCCKjctA5nVKs+HWb0Aqaz5uU084TFM76LZpljxbryGqmOqdzNK4kDA38JmMLo9D/a+nCMFJWWu
2edMwJCap51fBBKPY5cG9ZXQBfhRnIJG3VH+q0db2cbSZfkP2XN2SFOP9YwNBoUnzt4nddpr0Unb
xNv183IQ3XFw0S6qsvv5SOss2gyW1zeHIj/G4o+gntLELUrnPUGlB48ywiLZDf04wSCLc3p9TTF6
uGvvl1s1uZPsidXj2LjU5weMhXBiunUJnZGwrHeLTpAWKPpZ6a6L8BzOb4gToCXP5oLTWvHe4ymR
7l56EGZCcIwqOhu7kcuMQa9nWNiZuQQYix8NFwLU9YicPHMe249dbBwGTgEE0P3UKUjqztiEcPgj
KH3Lr0L2RFHnsCDKOQXaZ8dJMN3nMMOpHzB/dvLgkJhJ+7HetwWaqIe53ivh02ZFyG5Q2Ti/UXTb
VQq7GSLIPbqV1WeLzaeYHw2yLeV+kFCOp5vD7mss6+3px/yZMIwBkkUbkrYzw6cfJhuApKqnOKK0
hW8JPYuhLWJ9wKO5UKSNRj+lNUSxJ+TNW6/MDlm7N4ojhkTYHszDL3kCPQ3mFSxEDeEA7TCBo0an
0GBAf8zilClqIn6eeaHlLsKphA2MUw72JJF/2abf3rqUVMMsn3JMVjjaVx0/pkGJA6unY8adnhY6
ogjCOEdwW7Cr5YFGnzw+AUeXFnnrKUsohnQiYsCPRYY2PwkJxC8d5s6m/F3QsvNAJ2p2YwDWT6LB
BHv6Q4b1KJPhvshwgUQ2gloy5ZJjzD6ofpjGfSt6jXjgyJYw3VA/p3cVbOuzRk6QXOaHU0nW7B85
3KMptwx78R6VB4pfJzXiLCeInWv0zNzlh81GhFOZenQUcUxTOhZzX032C/GycKMDp/BiGHpY8720
klvE36GwI3ZHIB9V5yCZn7ho9hwMDZT6EIGFcBQRMLHXrdjxCc74xPHA+bTrL6wb86BQwvYudDoS
vzbg4R5xB03ge/ArG50rvGayj/70jsbc7r3+VvbzyxfmIPqbhXjTN1pSAnkaSWnykbAxLWcG4cUg
pmGKPgMLdLv2nlx2n5yLhxTDHDB2kFnSuw/hSrvEfNV5SB+KM15mhJ2+CLsMW+EYM05PtVcLTo7L
yM0M2s/xhb20dJqHhLkHVxTCn9/Rj+ZSTaKKTJTKv+WlOGcHbmjXX7X9Bh747eRtBy+o+2cqeGw3
ZHp46VxK3Ice5+8B9+IWoH3cReI+0XcaYASzunGL7n1mVuJ3goaIDO6BqBi2F8xMXIVu1A+37yC4
qUECz4p67j0qz9N5O0jmK2uLTyJz95sb21j1MPgsuIzrayLbZM86lVcWLyuSnjjFBS9gT8eUcNjJ
hE/TPrZbiuCBdIoRShXs5Sdx6286tWKa512Mg4oDLRAksnbzK96kB5Y7n1KQNNz3+A1/Z/hP/iQP
+IMdK+wWCe/089/1ROMl/RLd9WR5HHvVmSC/rvf5JRwuZfq2GodO9rgpGJG8XUH3C0RZzsj3dSuY
DjeFgMp6SV+39hNPwtdgL/8AMAmfmRsWX0btDA+yS6TDBoltEnsmsOp8z9TqL2Sq0gvhJV5Lb5v4
LHCBdxEDRtzw2wtYCX49IE8JnqmuSETLw8E0OsHLEOAo6TpiUcBqKvo5zSyEn6QWlbo52iTv+ltX
e6yaiP1P2GVngibNevoxRi9y4etPHkn7iCYBLmNvlS85pm9UAWkGNjsKjoj6JSl+pZ31wof3kwcl
T+A4bjZaSNq74ujEkSs+CR7KboTwq3bq7yO6gx6nO/xo5CBs4x3RrKrcV+FefNPBPvR7k/X1wwQK
MDhJbBlXK5sta7DlNRid7KM9YY9UP2kYX32FNUwNu4C4MLqRZ92PFHFUOwR5wWDtpJfeS/Ol+dNp
eoqP4Ut7mzgwSToxxsBezNzFD3bU29fWeKlEXDnsj/mQtjvgxF3hOZt3DiGEg0l25nDY0z+YfYS/
47WyThXTq94Dc2XJFTFZJBJZiXRWJZZjIE0wnurxdfrYZA9JizDpIBbq317q36Kn+AHeRM4GZbPu
KKra2Xt+fapQqj51D0Qjw7vOcY2ll3zsAV4RX6/2MC6AGXviWNCB7mfpdmgnmojROyv9Wz/K0bce
ic2PyD2QX+JYNoBhym/yW+oxkGJ2h3cLmnUIgMnHjIrueoIqgjMcAVnml1digeJdXvwng2oYM7Wx
QUAAMEB62KehA4ODbGDHT9r6uYc523mBNFt7onwUmENzIFDQ6M7iCtbspqcug76JTPetDt1JvadZ
rX4B860N2DC0ZhHsd8fi2ewvc/vIqJ9FCsDDMRu51YvVEgnknxUHQQMGl0aQW3m1cRKXVxC6Uj+I
xglhAm395D8QGQsKzva/OyU8FooGe/MGQXLujvoWh+rJPS5o+7raP22OgvF3XjijcOQzBhB/P/wt
L8z6L7ARS/XnfTcGpuG2ocOGdiLH3/AR6Hr7EJ0oNtbQ4Y26R4NuCWxkyK6UXfgGTkcIX4J5EPGS
LQFY1gchtAMedI/4xS3EDC60+5f+hf9tiNtee7Eem/KxAnHGg0p/GwR8rYQ75j3KuZk/4rzo9i8j
289au4Rh7BoXMg2z/BCnccdRZeKeOjhzfmZH5WOAr8naWMwxuzrhb+KhoO7h1JdojjU982afJJcZ
HplOh98c+TqArnzUsM4l29zNL8IdxxAsZHYYGCcUfgiialeO9ljOVb6c3SWZ047evN8eyDtX1E1s
pJsnHWclWTQnIuywBAzDdP92wOLMdnslV6+vBVmNnt7NnzwtjKltfki4z3YVb7OPTY+4NHwbbvEX
qQtxMVguG2TisS0Zezk9klgcf3JMgt4S9UqImQL6URPCwmn9ZHebXwvJH3kNSh/rkZ767lwvJMqA
GiytO6L2POii87KAxuwlTukXjALnT4kiNi3OQDOh5GV+QGqPXRBcEV9UnfFFxHqRLOyYYRiXPomU
KfFjTy6d6Qp3POSksVOwQnVnUcM5TzfVxWK82RFXeywy5bO/wiXDQZvRx7KKHPSN6D4HF5Zs0H9S
IUIKCcyKGEFnDJ4jckVYHS7BCEIdUnoZYE3til33i5srEVWm20Du6mGaXC0EgyEsgRmRjriqOdXP
pKEGA/HsFh3S4FW4gomyZfhZfABS4rIYINUfp58IOOdX5VBsMHCrvGq1CasQEueJQkzJSJGyA0lS
+LZMZ+WlvGQuZ9sbj01MX0LiLPJvE4Qmw/zGEcTPeWe+Je9ZFLA1cDXFbf7kndhWNBJ2ERdQwtRL
DnvqSSeptdGkMKuT8qniWswG9x5fp7tk3mZg9hymJAlueE6zi6FhsAMH68quJfNkyC2uyh4p2Gcq
ydpywqT+mabCd15fR6js2P1nhgX6dT6ykAGrYYJhKcoEB2kyOXxwcsMqlwfC3lUQYmUuifqWjsDd
mFzL3KUWJSUffQitfSkWn1IbxVDy1+yJ1wLsNAQXmStrHuPOaGAVzt/NQEKk1ThGGPcxEV/j8nd0
1xKgo/gIqctBcpY/4K2sMogAR7UXqjNmUFpvlfDbw45Zwg2GSw5g7bP+XlqeHu1rNSBy7pRjob0I
bP1csxA6ZevjdpO3/iwu2+RJtsyDLZvUGvILFAlmJeoppss4qLYInX4kbXNjwRE4CZgqVwITNaI1
1oNkyNVzrbwzXygS8xk8ndFtAEib7dlwv71y4wPZyXgeNVvK/MRvi9bGbLyUXdBEviblqm7ibKto
+WDVpY57CusVyzv+rudvHuowvfHnfM6WrmwWmjQhEWcpRx4rd8R91YQ7IyPiCMqeS5Ko11MC49cr
9JqtnmOM95yFPHGelyqg9oAEgmOuWxhU77gYw4TSANhDXlwzikCU2EI5vKeO89CIScm+El+56xyw
scmegf35hssHWaeDMaTHAIt3cGt2Sk4+Umqp5sDdbpMUpdpmCWPGvZINhtkWOTKonPM8VdqxBQAN
accb8vx4F26AUe9Hm7tibrWEzKHD1XONDBG7AlMpRP9kRlTgmjuUKN+twuaOvmIPfsJY7UXhVwW2
xxNzL4GhjR44CVDlYLrbpDVdXXplrvAtkKusbe/9z0/mE6w+4BJU0mqYbggWUB93SE9qZdcyUSeX
C+VeFxhBPcmwP9cBj5+P5+Avr8t64LHy91TGtwGNbP6Ie6d5jWHkdpj0istVsYj4DS9hOCZ/puk0
2W6bu5Vnm0vLO/pYtkfANSZ44LGT1w5vx53zR1wvk2AbpBraplPCbNttA0gOim/mVr4Rl+4UHkg2
opyzhygJoMU2aVk/T+98MCou51UgY/L4XG6H/9buyhvqwDxYOOJ4CU5N1qyqV0O7sCo0NWDJ03LV
a8FAVUATdzg/crPw3xhE3mxbGAntpX6jOUNDse7JOKrkP6bHwLJA+AxeyLBzh9ymuuOORt1vHiJ5
L7A3rJhlP6A+yItEbPJkol9n3JYyffP7Ai+Q0Jup6lqO9ER/N+CJkAEmXJnzfHgI61mAyukuxn3a
49vmVMY99zMxlYgH98Z6Yhh4rbVuAEoIMQX4Wd6m1EZ9BXEn3GGuQuu8TT9a68Mb5SlzFbyOYZDM
A8OwAingYoc1JoxJ5cYfxOJpsk7U65gfDCW6jmHhN5LPJ1Fzp52tSw6pwFKnCGgd6a2TMHr9m+Bc
9nqisMGyyLDnGI5Msv5+eKRAGrX2thZTu3/KoXjOPGM3bghbYOn4lNhor8SYvHSU+AP1d66OdazF
LpEjRnRdSpcZwt2SjQzU42o5bCfWQOvwWwpNrMOiMg8K9QylTZQ9U0fyAxdZN169pfQrET9431Jc
GGOZ5EaaJ2ovjDGXOYZPrD2ju/Itt7sxuGobDgdxeSjtjXHXCo6EpgruPDgnMO+OdGewP5A8wXBc
6+Dv8e/wAUYcFjFOss/mps7BP58we6mAIWkCooqdtkMunLU2aibm8xzAdePOFsFlSFiLPB+t81lw
dCuxBNt79RkMj6fRrW6V0WHlMAvhFBgysp3ohfklVtaFx9DxoKhaK7ELVyeH8MmDZQfi+1Zzt0QK
N3Kum+YplmJ54JlKKoHGNjlYkPQc1jsPTO6b+2NcmZYhdTt1wyen/Gh9Ng8h90TixGRMDjxY0jwu
ifvfCEEG5CKbDvYQMH8XVVtuCj8yUQ9tcVvXIx+/TYIRKNMeGc8Zl3YYJ74KyklWRgc5VSx3pmMJ
X6J6N4w0hlmN7bN72k0H3g8X6DHRX1mM1jH+gqVaPG7zFXVAklQzWHQvLd/JHphkJLjkwCpZWzWh
h4PA6EmcQ7cRXkQ4nn/LDj8WfdyetMITwCiSA/KBM5PQQumgwjnozYplkGh+18CocLcHrjsqFSnL
1p5jcgf2cuhdVBhhTzk48obLcVQeoPQ3T+BsMDks8ygJJdQoEKIHIw99lsG2flS7MeEXOjX0u/sW
udHhxA8Y6qY5tg1JBc4GkI/t6S585omK8hlmVwpyLzusgIo9RN5Z3V7X6H/Yt+bnNq+VB8YSoFWk
IErZs0kwewcpJGTLPVbW0HkQLkFy2YFKYFLoXLgu8NzwqDiwD8uyxe5Pit/cGfD7ZVpM7ZAa+bjX
VL/onSxy2Z4r9cA05C4Q0iCBFgjUWaCtm5KUvJPuNmlgxXfYb8IEjUQWj9unPq0UrDQYmWZKL/GH
8AVjhW1M/WkOgrWfzceicjueKeGN9Wq0D3XnwEHcZtIQwCzHHAGrRPFsCU7H41mPSnRHZS9qjmN8
XHCux4izf9qqXkAJMdooxAh23h7Yq2Qgp36b16xFPLvUD2AE1GUVv272TEyGgikL4x9ICu2h5Y4V
qIH1EWQZO5ZIGd04jEz8I4StiDeZR37F1r7FHHHQPQiffG/GAW8VxU86t1AHjBoneSly2h+E7BEV
gmLZ7oJX4vOyfas76Oa0ECPjYwzZ2tjN1n6LpFn3AtzPNxARPt7oHFYe70zFiXMbnULeQGY2UvRf
tg1kO7PpI5YDdhIIyujNlyWajzSRPLAsIaeH3XPDRt959XiQeavV7RO367+Y8NRAQuWBpdujUk+7
wurG6ePMDUF2YFUInbM2ji76EkKgrEv6IomY7HWgWZqi6V5YPBHoPHJq4YHRmXK3Ho/qugfI4XEL
yCcRcbGx/G1GLNb6Pn9jzrCkuDJ2onXcBpsXMZnZjNg5GKJI9MU8YNDYeQpIK7j/spC5ycTpPiCE
sEFx3glawMsHfyJvJl7O7QLOWmFX0oVtbEjOrQnPmNjciWiDrJk7W+zD2QdYxrc8Q4IzVos4k6Pe
U8HRLGD7rcjAsPJXRURjDpzxsyVx2NGSk84oS6jPm0WF9rnFe7wVIUjms4Xka0d/BwThTWq/HJn9
0WSLQ8CaAU/LlY9HOAGUZIjEuHvji03+HmyUZJ18dTu+YZ4Af8Isym1toxn0Hay/AKYFYDKHcwvC
RIf32to97o2eOVsFdFJVLXeWyOahWQmoUKNXB6XpZx7m9r3QllSLRk1PeXs22KZZu8PQNjIsYXQK
Zn26W03kpkyUhw+aCtikpKNTZDA50ZJJ/FpXH5J6Vg7SUCkHq5GgkaWQqEq1CGhYe0972iiKfpGx
Y2BOiU0WiFNMoVugqSXR29IV2mw6hKIxHqIhjIrdJMuspEkR7VFkE58tgLNWl6bD0maXOtEFT1oZ
kW5Sb5M+IT2ElAKNFTM7V4/Z5Rg/NZhg+Dl9vJxWYXUwVu27LaKPKeSQqRVO53gt/AE1MeKaKDIx
3oA0jbqulbuZIV1nU6k8ffvLvz8PdR038cy8/P2ozZSCIEe8/v0OVdIFiwkioq0tqJTnHgdpvT9M
TcIjG8ZTIkMTzf79jxytEDH/vu9jAzKoXJu21LBwW7VuDlEW/99/lM7XtIqjBPNXwg3x8T9ekOrp
l7nog6uUJUWg7Z8WLy20SP/9/d9XI96eEpKFAZ3NFXUPDRbj35e5WPGlUNWpX5brUWhgdgpZuziz
OuNxbRiskQS+v9OH6Cj9Xa0pwAhtm6xHsX/78u+H//zD7a9hdvKb//hhnYXB2JKD9R1YD06mqf33
yX//pNvIZH+X8/fl3w+1unmxRCqJs0K3UlSIDXklJ129Pdi/f6bt2//vZ3+/+PuZPMR7JdUTXzGm
U2Hk+ECPUQPVpcGQls5pI47ooc6a51aUO5xvY8PpqW/IUTc54ohns6zDMrdOQ2rqrpYblY8i320C
mVkhi2nmBm+nIAPl/NvlYkvmF35GWpYTETSHKrR6d2o0CiMrnLYUCC01RggEYxldSgGijIIQulRv
jXRxB+ZZmykheUdnkwGPH2GAXbYMJgJ5033dcyCPomYPZY6rlr55q+R37bx1E5oqGl2jue6t2fws
umurAQhqrVQ+iZRCEtJ1MUEbMzKb1NfkmkIIIIna6g+LLN034lL5CtJluDaHu34mPFngHPpaq1cY
lg06KQH4XLWgiJqnbqJypFXj8NjBq6xBrXD7Cs91MQTaiGexpFCEa1ELmweqhia5lqUhaZxP4FC1
6lo097nFzJOOFoT6+t5pkYJwWuOURVJLRt58z4PAAY0ziq2DtkU1xfRUyKjWcwjRe2jYVBViR0rJ
CgWqMiuiHF6D5mI9jqYzjeCjlojw/wQjpJDIMIoqecZgJoBPn+goX1cp+XNlGEkgrXCQKlBmrNIA
ErOQMtHwPlY8tLaZVJDXZ8Uidyhnok0Rq3WaFZ2xoKNtfqc/EG9iY4TxT+O/Er82SyiQWMaRbQyV
6udV+mmBAGl4q+5nReDwygke45ICzABYpYfUo1awHTFZJzhtaURL01Cei0a+ylvWRStEYAIhQvWi
g9aAeWRdZmti1YyC4Yvx9FYNXLEgZJACkQzA0kO7Ezm7jCE+lHO0EthD9qzj7M3oiUZF7dNKLe0U
DRxwhUajaZ1ELxJyFCTABEiCvByHmJb+Bi2ro6WMNEqgCjQaqLzm0hbeSxXCSVOZn2kHm6ppPHXt
qJxLucbVc4AhRaGXFpT1KBnaayMrUAlGnLmHpGIBmQ623LkcRQ9TeekU3XrBP3pcNdeaFNQw5zJI
k6oPhlpD/KjG7VBoz4ahTdjn9e96pEneNDVwVVi8diMYD4OUcO4lC571kZlsk4g8JzFQfKuN7xJJ
UGwc6W1Dq/O7EQjnokJBeoN4RBjLEvFGAzJD0ZXBkIjHGOkBxAAnJ12XAqbSRPNeOrxliUAVaO2x
cJU4fxf124iMaT+1NPbR9nGnjJl8ULL1gP4+0f8SfmgowpGJTOdujNDifSoawxtVyTq1dXOinwZ9
ygyTnFD6VZaOBpoa4IwjgFoDhKReOyJgmPqIdMssV7cvpOYgro+9TvNs17XyoYQcQZtfYI4GLDZ5
IUmqkdhrc7070CE12GKofYtFVfhFpfuhlHMStN1tasv3Sc9paUPkeFXyu22m06lria4m5PIJW8FP
M6sxP0ti14xpeZtoUWmkzp+Jv1UL3xhpPyU1Lc06rTalBdejXafkmHKOWP2YOGtIs/dEVryRFqGB
GA0dsI1mBMJAvKXJlejJkXEo6pGDxQgXJxvixqZpOJBEYQ0mpVwe1Djep6joMEWKzzyUz2YJeb2v
ZjSVyeMG2tz0icra1AEbxu2b2s17ZKcF7DSgaQhbg2Q9r5GnmN1tEfM5UETl1DA0QI6wv6PYspdB
+dEm8hs6riYwAaIiSVruZuq7U5SSCCXaetFU5aW1pA7kY02CNlGICSuAqHbpyQlpwtLrDL5ZO85B
JWG0VcVUkQWPRljFqRTadMRGv+LLTrd6pE5+EiJCtMhleVgJZPS8QomlVh4G7OxCyWo8NuMskNOb
HlXiXR/WJytalaNMPUvPEvmpX0aKOlCxulaQsNV9nxfre0ZRbV9Mye8SI+QhK/GtciJaToPKfBeS
FSv3ujqHzZL7KU3HdA+IH/lGkRARIz2adXsS6zo5ZVL8XOojeR6VjCWXzniDs22a4+QJmYFKZlE/
M0vtuhHqs170pOfjRNxsabmbdAJVwEi7qkLr5quG78eMitgcntJOVqDTFrm91oSd+EL2p5xsN88o
uzQqZSAzk/TjEI5PfSp3QUSHDoWHDSKhdzhq0+ScZI2nGsVvZ0j0B0hfIU3qNIFOU9ApSeZquvzS
F9HkxqqGX+BY615hjEGjoV00qbLuaRPpkdGqXiHmz9KowNHolgcBPVOascfVLczCsSrcl2PZ6k/y
rBDbsrUM6ih7kygPJ7ku7qdpfZur/tIWHRhBNiv7VRxPKtabfp/EIxj0dFVBDS8pRre5VGHkhkJv
0aO6aehaCdS5QHERFDqj5TCQ8TIltRDaQ6/RkNTpgApNL+dPtP9cpmU+CWN2J6S65RprQRcEAT0C
MQ0nKtx5KQVBSYXyu0wrN081l/hd/QhFep+Z7I+lKgGVG2aQEKHviwhahx4PJ2GxHiXakKOytSiZ
mCUEbkeounRfj93N0iW2dgFUUdJJttbI/EpWos3KHKDK6OBUrRwFugikmZWGFvSTu1heNpMcSiNU
kz6GaVr1YHNmw5oRpcFXjQqWeTqe6Xqcs/KXxv3dwLP4qNfXph1NO0rQLytH7l+n42VdreS8xBdT
K+A2DG+LOkNmXcgG5OOypse+aedTK8xYD8RI4OgE5lHbP8fC46TBR8+srvHCdPxOFjW8WlSWxCoZ
kBMwzXMUjV9RZ4Q+sjxavW9qSrdyPwMDrFXQFIT0mVQc47ZQH7Ss+5L60W9lwo3GBARvzfU1CSFi
NHQJ18vCMn43us5FhAwZIGmk3CyFHEFrdifN50VJ0FaqKaGaqeJNEpLHk0GSQxreVxoJL3qwKEJW
Ma2SxlubWMEkD28cOI8Ix2W7alOUqHGU7Ge3DkPtVFv5cZbWnm7zDWMSq+ts4YSZwoNb8nmzF6fB
VwOgR6CY8mCn0P+sN27bnLREXi9GMjRnhAmA9RcCFhACMx47V5rriyL1OrJClF5nGnGyOKWTNF1D
9qbs06zCFL+WAXYQej+IpgO5zhoKD5OIRL7hxLJDjqQdpVnoPGORXhQ9u6zDpJ+lvH2mbZ1zcvPm
TGlIl2W2nHkB3FtK6z7TGUqEImA1ycoOrQPqnOJUO7r0AGLW50VHQtEUyASU51LtUhDwTcRJrzU3
j7pDOo7Ncwdt0aupr6Pu8KjrLfCFWjNkOQHdKFKlb6QSaLhVS5r3qmufDqTDGg13dHQFySDLAZ73
910jJvshRaiO4BvkzOhGpJGq2u9ow4YOzLeFmSN/lmnvC56VTqy2x4kmY0BL6b1Vm0tRKRYMqBXp
OhaPni0uySMPV9PxttRTQlKh8Ep9Xjy1bzX6sQkjBHamHPHzqQIHwSPovSL2dZVC/MEliJq9OKFm
PbXxMWn2CCZukGrENqYwwUPKtfk0SEE4FqatVAX9bmyT5USnBRZYIOHdkyLm5rkZQXYrudpXydaG
AOGzlDTpOIfrnSiO0l5GHGJPPq1M6xYVQF3PItGb1RU6I4QwEuqDlLXZw5BYKdrWFNezrS2ywl8c
/vyinMQw8zEV10HNktC2tDnQJ9qPTGMg6UMNgb68Mea8ysCkwmynSqtCeOKbSr7Q+r1Ez6aGX9Sa
lfSOVdJr9JobtOCnBPUOClvZqbOAU9DA4syTxfBuMbKtX4DyCQ5xN1EEF9FVSbqvNyVcldBmp0bF
6s6dSae8ghaEakQeNMDUr0OE5+O+OtLH+NMsRnKwUAkDOeneB70OVhS7gBzyyVuR8Q1bmNuW0ZWH
FhitxMBqFc3o0isMbodVcyOuJIaaCF5titDIEN1zhM0+rCq7VxwkF47e0SJmSdugXaCjk0UAOSWw
/vu1P6z0v3T9nSCP0dkU04usTsIT6a7C2fm1tl1jq91x1DEN1UxqjYPwWJVGEJYkCsZAVVMMOb7z
nip6adyRDDllpnxNWYxeYoZbS6oWJWWHFf5W/zqG8zOwg0b6ZLLLIR9ZGW1DA4VVn8JBmShI5EFG
cn8w6pa9pYkPHZV+AdV8P2uykZ5IhpOWZl9YkXHsJ23LQsXxsHQKxMmImuFA6FzmMEMlhe4TaSoC
o+iVexX5sBF4ZIzC5BwvAtR2q2numJ9sp6myOqkmsneaPeG2LnwjKpuiCZm8zgnHqhizGpktLGhC
WNqH5tJrJTSXob12Etvookf6ro5Ukxe0b5UyKW6/tO/ipLUUFROWKF5kWry+Sol4i1NKhetIWd60
phD6P6X+cFlWCtTNe5w0kqvMEUVKuOZdDf0/xqpHiuORtKvI0EtUroIxjb6I+ih1DzxJPqcI+jUq
qVA1NiXMXmlzt40f8nV5XteFFjJUu/yhKu7KrrutMRaTeRRdc+2lG8evObUg0cakkjUwh8Pl1ljt
wI7rxEM3F3SHwCCRELBWRPMwmtk5bk9oxL63K5IMhWIdDdQGdpamm3Bvx8fOKsaHTJx+lIk2ElOj
K2RMLG3XGVl21ZL8VZ+e66rSvlf1WibZQzG3TTCUK2WgdN6KzlSCOgu4NVPPMwcSfsv979hY4763
qOWhWzNy0q+Wj4JSBrIIoxH9lg8BCUFChMkdF3rPBDh8rpS9sGGN3pCGMCVL9vd6TL6SKv+ujQgF
UvQ4WikcTiVcypFT1VjNb6sTJVffpEGSfn3+GExpvhMHwbUKHhK6FZXfYH/byG6Lg+i91I57IyvI
aabeK9nB7UGaT+MYKYEc/fnnndeiGsESDEoX9bqfUdewsdak7WBAOCLRg0LeMJetMXFqATGWvgYQ
HxrE91aCKbm+0ONL6aJh7cYNBhyW9aMUQuWlQ/dZ6oy4nIS1v6z6RcklEOnU8DpMYzOD3K42aaVR
BboBh7KhRR/C+KyiBGLRt8Wos3zU2OlmA65HhnfTPMYyGzatAkK2hHejVX8nlCn7vvjVwimCIU8P
aguBmZ0mtMQPoYBOJEXr4i45deSEYpyg6lRp2s9SogsqNL2la3BhVSu2V5VULhzjl6HrXudxXS+5
dm8VdBpn2Db4aH4gXrwiqiQIRMwdWLrFewh599DjbeTFUzf8r9Dbf0voDeNQHcHx/1ro7Tlpo6RM
MC745/tt6nD/+qN/Cb0Z2j9kVed9ZE01kRLfdC//pfVmKv9AtE01/mwcTQ2zmX9rvSnWP1RNUyWs
uBVdlzEv+H+13ng37IJwA0CdXNb1/4nWG1rUm5rpf9J64/MVLKZ0xcAiFXm5/6z1Zo46Vjt4Ye/7
tXlAk66hgFEiRnjSerpP+ojqq4XYgNE0fr4ax36is3CUfB0VkXxXKHi3Luk0HCZpYSkbdxWy+pI8
Q45DbvpQ1S22cRm59ob5F7Vw69rEJQG+rZuDlzZA5bFiZEZQj8cqwMmJIENpfjSSahcNJqID3VWX
b1jeIKFfQro2aLCVgMON+C77Xdf2BbTyNTRqkeiZUwDZ8Pepu0+eW62TUCgHSQCaNeT6Pe2iz5lQ
+oDsI0mA/pjI+snsOijIOoUEIVgQmGkd1dBDL+q2OolhjMseAT87yWTjMIkQHZHwotZf6hfOdfnQ
4QizJ2JyULfCNVGNZ9Je1QxWlbWtG2xGUf1/WDqz5khxbov+IiIQM685j07PdvmFsKu6EIgZBIhf
f1fWd18yuruGdjJIR+fsvfYC9MUsG6uq/tJp9zEUB9C0YshPscDmrdtvwOsJRsD8ubPfi/iPi1za
zcYrEMy3mVgeBtsMGor7oIHb95wlI8QP1yHv7v5R+qvyPoSz/Rkna9kgUNOwnb3BYn+VFDuOXRl7
7SgGSZaNFWiOT5DD5Yamq/eZW1O6W3KiD5YE4UzGzw+zMiD+uUvfEtl+1shYOLieaV//neOwuTCS
ORctX7ukejg5tOT82sseHd13TO2q+jz6FisdLNxdFacH15BTX9pYE6ZR7+WcLxtJ9+TdeEa8m0Uc
G6JcndaWDGNLgm6mJN+qBWiYpwKoFfmTq0JnVcYTzWDp3UbqNfqnBdb8TgONgSc4SaIqLZe2q7t4
m6Z6awxXKk6RyAdS8KN46XnMZkes2xiXPFDBYzdb/Lmx2NcIQ6Rh7p2KL53oepXcp1Nl77z7WSV3
AROpUzZ3MQErB2hR6O0K+97/pg2YF3Sd4tcJxMGU1uCRLMbsmBMmR01bOzGIudAtFFAkeiQilU+S
TFRdOjF1JyC1ULlkdIIyDoYHgc69DMVgpZ5rIdydShmoWmUJCtQG2jB59XE28qw6DydZVwjaFOVL
s+T9Dvbtzzw70za/z5xiJlAAxBUMKl41H+M3khvMDO4dwvHvoytnjVAowlN2Hx5ZqUHLcx/ijbDV
TsP9w9NA9BihHGKGSae5+JV18S/PLi9J51vIAiBVDL9VhNhkIL2S1D3IdF4UbsqO9n/V0eJy/OLv
P27ev0c269MLy0vGha7/FGH50ZV2Ajthm5K3g+zRz8E8hfZxStAaWWF/+veRWMUxM8u093vTnogN
aU8KmZwr1/DSa+QDiN5zaeEvGKP5EDcA7O4Xxirba152byofkGfO1NvK77f5GCynpMrtE/E6mCFh
P4KpT/szoQJPnQYXsuTBQxTkwW5Q/kPb+tY+iCFaNPkjAQy4ZnyJ9wrMxZCmABzdejo5XrYthmJB
XhnvACUNqEv0TeboURoHGsHYIGczU2lvi6nbdr1VH0Jtdeug99r1eJ9t5WPk7rrRvrXtdIfMpmiV
mGr97+fM/BdoEdNurPWCWsCj6KxHrI6ztZWT/I4gGe16fpMIR8aB97HkhIR4+WOrGLDF/SNZGJVP
z2oahvWkbXclhnV1n/a6YfTQ0PLe+wENrTovj+S7rqlszEHcH5TWEqScJD28SVyg8UQsbGjBurOq
76lkGqqNeExpHK80S8G6q/ofKFcgl2rIAb2GQDCK9skXrDQWfSKEJio8ha66+w9y81xEYE70cvch
WMt+ONZpgHjJidyHyMZJRPjeWeSo72aPgXYXnpYmfe3kXKGUZaRDuzBkRYg2+WTEqfW8fSB7boav
/jiGqisIkEDRDK7PQ19kMJXpMxl1/LcRzZ0H1ylvNiatpss8q5dKJUhuevWk6q57mAX+wi6O90ys
unfT1axbbf/r378RH4nxwc3QIQ8fU+WIqyNgwSw+Ooq2sNI9ma7ioDVFfJWkXPUkkJuUMTy6TuFd
ROv8N4ySDOG6e1LRZfKYxo0R8TaOrJF/ow8oSxTOXGxkHW3sfnBpV5E2w9nYzXypygHPNogk0Hru
rlocBCJxgxSrcBExBYlIHaRMzCvTON5ExoH3m484lxTa33BO0k3lWdOOWJ4EKXBJ6EYdhCce/H5H
CU/e2VKnj6n88ZLFP5O1goOxawQhK/qxI6KCJb/NeOxw8ZEpXUBxTH+aJI/QTOGNUgKiiF+HJyfG
lBfI7NJ5MZ6ebqo3TNg++sGzLz59pp0VVO6FBA4yhBbMtVHkZbQuLW+bFPQo+3TotyCc3gNTYHhy
+3kz+Yk+sae3m1IWEWoD+RH4ZcWsC0FGkyUDQ4AJZoSJHHg22FfmMcZoZjZeUvS3pGpuko7wUYd2
sFeDA31eLmKdCHQQZfGnctlFhph72qroPGWePjKTeM0mYR8mKjLWCV2fl0jgXLOAf4gqLa42f9fm
3y9wCatt2GhmL7yR6MkeJYecfNHjS+VWwb7u02dtcZiCCGcegriqrvdTepbZ+XOh7XvHLH5NOfxY
lvueDCr56n0HUseomiuU1nHM1cvoAusLvfEUzYveiBm9TRRmw3dnINxMFvGMfbkFcZvscy+C9FYW
ej+bNtnZHa1WANqYEJpgfp7c/hiG1mM+1fGTN2FzH8a2O/fMA5Ex6ZGp1RwiFasNd3WB9XR0UJtO
0fBK57jcjqWCVWGKb0vHzy6H5psKOrTCY3tJo9BcquaiyQXD+J04Jx3O13CgrSS72AN54N2WsJ92
mbrp2U2PTA8hvo78piW4j8yT6ZdeIhznQ7XnbBlv/YFU4YZHNhndF27RaZHBhep0eLYMYReBsD7H
DDOciKvyrUy9a5Hn+1Tl3SWhj7JmF2Ki1b3IBXaGdKbigegze2NKUZ+d3nvx7QBfS9kB7rSNvFoB
S2v0Zao0faSIsOnwJ/NBe3Kf54A1GQrVq8YK9dvoZZiRu7w+iT7TbzpSPmvmhOppwdHt8baRkdm+
leJz0aLjvMztwRFXSnSyovbBsUWQCFdOCB2kQLlwyP3lZcgycRkUMvLBrp0PsjcjVxO4NSyIAsOZ
xvGQna3YYfPVEGbzfLkmtNpPTY/UcZTxstOLYt9HxYOAVzZ7QtjdyzRK/5DMCHJnrCeuj/i+5fki
FMc3Wxmk3x1E9FuWoyyNO7h1eUqsRu+iiyJBpD4WXhk9zWOHm9w8jYD0XxfpzNs2dPVVhRaZYGj9
reLc5AY8YpOHb53rfLH0YXDNhrdsHnZuakgOkTxxVGHldpnx9ZQSGm7Ylr/zvMYoY0FsWXLtf6qd
r9IvR1XjTVIibg2dW1RY3sC0doxuTPeegSuSCmJEuL1POjaNLxkHZc2wp25G99+HYF6X1DuRjcCR
mDbtQaQpymLlolvtjXipG/46VfUJPhZsUz1cKTsNmzcbGdGqHD35xx8bXr0meuuWED6BWltz2L1V
uegw8s6s6u3S/OrzhlGHsFLcFOjdqjvKEXLzT1h2qJnIaFwFdeXvqr59wxsVNUL+5FN38+tykxkW
eo8c5k1imKKKTPcrHTFXbosGk+3AQScP9LsslX1M3KrY+D7OMLXYexJWcPbGOBSRFizXTP/XlwEY
iymkeJJs54OiIB4Dng6uK5MnhA0kl2OE/DCJ6PAzw+Ol9IB5YAXu0S+Nh57NwHaSwZlQaKRwZVVw
wAujT1kSt1QE/pMxTETcqLvA17wbWspir8J2BpKTf/O3JGfir6N1GNb+9xinzs29zyOyeEr3nPu2
SzKLz4GzYbukzykB2CgEq4q4JgkowraZDwuue55622YIzWMBGRDIMEPJeJElVnP8FgXDlL1fDH9n
t5YvSqHdROnzUXXw8UuX4tBGfOrx+uMVcq+RkMOuZA5JpRavGGInj2ORPGnp+7w51t+qcfNjYKFD
qI80k+JtVWKBRya17HjQRtpXFtL0dPIOkYHnQHTT1bHMJb9bZ1jsb2GegJWJiFuoap58mZUt4oxx
l9mBdaX6uqHk4mTk4I4iz/fIJoF0VZNkQQTjD80pgR49CFd23IDlY4a1z8YpA1tTQjgqgqdMD69T
3KgD5S9mjLGJOQVjRWobNFmOU/M3L7wSaXzoF/7msHXpMYUYPhy7Q5tR5TeWG+qNRvTPXT43dDeZ
ZZb5EG9ZJbFYJ3lyqlw0jmFa0pKiwoBIgkq2jPRD8osWxLRi8tYdSpoYq37GQ1yVnnscTPhEX3s4
zEBywWNkBAQGGOi9URUXp7gSqYf9ctHOttc1MlcZfhpX7ssuLN6qxL5Z3sizKMuLXFrN/VH7OwdU
xtw1+ut8N38G0T1hMSbWEgM1Wq0TwdFnKx151Se2/KlUl3ghxEKrhYuM15ikVs3UlwczF0SR2zh+
muG/RXvteXTgivVV8N2lCieKN6IHqwb7ZC2Y46Zoio+CgUWaM6/s+gCb4Nz8EtKBpIVkhqrPde7I
5wKpBk01epzyUBZMv1TuHkxC4zFqRpyWNuqdFsAL4+JoS28WH04QDadmiX4PQGDPvrE0Yi4HIybs
7KFV0yUEveIRyziFS/yErkxfx1q9WuWz72r5EkRpdm098Whb6XJqRhB4XR3fY017dIIWjd1yvJTk
gMMtDy+1DOKb9MGsVOMuLltkyYPnna3wj10P5uyoFOxI3nIvC3Qm9cuke/ekRn4pcf51JdNjaRXZ
MYI64rROeu5TK6D1CJbCizS8C5gi89J8Dczwylw8Vl0ofyFdoYvTQgh2HnrGElynjhiz2mbwYXcI
JH3VYaNixw0Tgf9wLufDYPCNF6l+YgjH0zvl9gFJD0bDoMcCEHYwU3WIdtY5j3U0wL1x8UsLCsSo
fzVETm7TgRF2UMTEwdJr3Tq2j+hBMT8ayOXp7zbKwc+/2Kpxj4nKnAKNtE+m+ighu+ScAo/CC95S
Wem9MjVDH6cqNx3K2FPwRkAl7XIql7YAPBW7zMN7Oruxku9BV1DWFLxPDtd7xxawan4mlc5P84KS
eBnHP8jPXmWtPXyO/sGdWn9rMtTqdvyfX8wOXoDytx8oetDLsEPLE1wRNUJ2CrBNtl3gvLveUYo4
fnPi6ltNCUjTGBbvLJp0F2laKkF7HSq346TdV2ctAPCTyEtkrOhfuBKfXl8iCsnOlILyiWBN8JtU
iI5dfMrhoXUqg7dyARfWandjWq98Lt3oGNepOVphTsNdvwt6H1vhxWwHsr75vOJny5pgJaEt3C5D
FD3VFpbc2DmmPopwPvCuADJqm/BF5tAginFnTZL6N+x44kdcFJ3DZJZy6ZZlPeaT0WS7lLZTgBpS
eVxRgxILr0j3KwjLEmSul24ldgLgj8tzZWUv80jpaTq0WfrT9PnI8V3vpg7/HP8tB5eFFtmq8IZZ
uwIB4S5VMGvToWF1GzKmQao+SEai90CmapOUYPKqBXkatwnhf0DDbxTfLfOF7aMTzh/jBKAlnGu2
Qu10B72gBi8m86CnyHtk6fcfizIAb1mwUQa6eUoAz54DOwQZYEVUZD56uq7JfjlyPHKgKr5Kg/8+
tKAjZ628Ek6I+SXsMczMdy1jK/HNdXRi+ln3N2HTf4n4WptAJn98VaOq6TCJeIiRwFWX+XHMB/BG
i/vYWy46lsgqN+QB1xs77vVhyfnSQWYx3vZNT1kj5KHjkWtrUFKhx+S3+a9MOfULBLHCwyzS0mB9
9FI97aeiG9j9Xah2yKKu6EWabWjQRg+R810spMi06bUgdn5v2NC1z6qMYItXp6zxzibktJJTnUfk
Rri6fPUR6rt2gGFRey/ZBBMY9cu5y/R2jP3X+o6SZ7x9d6O28nm8fxDn8NWGQ/nklzygnPqCtNkV
E66AiHnjSvfiho0j1Kc+V4RBtYkh8B2mpYH/3CdMaxW+8IARel+7wKoUL2mAEaTrmnBdWzxhdZP9
WOOE2L39ENp7aLX5JqHhq0v1vkt89OVddesmV28aNEtLPOARGN03rjKIPNzFvtP8mhPvoGZ63aQZ
LOyD1Dl3N3TkXv3FrGhl/PiYMkpqRR/qVoSzw0EsypSH7nMa9H89wlNWiEO20V3GUFDxrCpDdlWA
p9Px93rSZ9rWHcDKEDCHDYUxk2/pZBBgtm+y8NJNnVlvVTHGlJ0a1qZqIPpJySunf7nGTTejfw1J
iKOJNSElBYS8G2O0RzPRFxMSc5rO9Qe2nMCi3vAnrHhmvOgK8J+Y+VNNvfxyskcpqRSa4pNn8ssr
MWyMlZvumqD/NUgv2zsCb1GS/1azwvlt2efG6OnAHk9IA+ltnsAYAwZpcQx547l49g2NU3oUGAbn
iXg2LCr3h9eTtFes51C0DT+KG55pvr2nBg1yIauGDgEev6509p5p4lUa5W9e3R+dAlwzDW0OmTVG
SKJwmChY81b3YIFqepY1sSUbG0YKMXhmpbwAPcdIJvjElx3K5W9xD9tCK0sQOgX7vI2aSxAx48S8
j8pEH8IemDT9yx9g8j+hhZeron2gGpZaY2xgTRayGLHtUYhi5MV8hNiAo2X7H+ziryXokUrOgIrq
4gEBebhNZ+9MzeDE3SmM24PwEDx6JR46ZBAaLRwSmcpelyJ8rBVdmrG7GxeG6RBNvtwsdf+F34CA
cUb29sLpXcT9XRfEEVAdvPjUTqPa1rRZOEzjo8vrO8Dk3DXN7zSkkFsAXnftWF0JWoyn5ccuyrvQ
GhSHneOnnLIfFIv9UUVEB5TuY24bcRRtBA4jyzeeZo2KQvcS8EtuININUVNwkRFXJq0/3ZYOfJZI
f0+ON35SqaBVCqsrktz9lEzvITX32rNSScObyq52ubRdgwBjanT7pRIcOtoK1W2A0b5CXBXtIr4b
6tIU7zYdbwTpPNmjS7500x3JfgNokOOWndLIXdue85CqUF2wzkCa0e9RK07BeAxbXX7ZLpPa0vpr
5Q4ugYUnjmyG9Egu8mqysIjaQ2lYqOZkt1SA5U14x+OMMCHied63Tf8YhyFNG6e4DC5OLKcYCZcc
qcwKjBAoGt321aeknYXFzlFxmq35M96ILEX1IwhRyemz8toPjmQdOZ0N59YZTWfiE77oWz04ogSo
c0nLC2HSrA+WWmA7lMM1cv1LXDVPVHfQZx+tJYlxaE7tXoR0YXqbSOE2jgxiv/bYozqv5rF6qBrz
HMwDkwGnxUhaANvqvadgAkdPOJe9ALMvY3xRaQHOVU6RtXUsOuxtbT269YPoWXidpqafW9+WqXhe
bFi4+aTw/j6UHZhZkpe9jST55dznEkpgCmZ/XL4Sx/7RDqEi3cwhiXPMD8uNGBJkkTbsSLf/SSdR
QJ+8ZiMqM6lGswtTH2Z0PzXAxltEhwnEsTiQ4b7n+cuLlIgcu6iOFfVBpPt4500f0iTcvj4FFrfk
R3cyOO+qjse9ImakS/4m2fLXKA9ZH4LEVZzPTwiNAeYqNoV718rDNLEKM9YAe6mA+nXWa9h+zQ0b
g7+kn5L0hqCH30QEAmEB2Ncd5xu9mX8uM+uxUv1xmGvUTrYYNh4RLoKchIfYaX54IkrQhmPSNFcP
CQ2qKKGuVUxFwWAJIuQyvE1k/KyMXoYLKWuozePNNESwO1Ftgovr3vN4eA5a0AZRy1CuRF/FJIgK
PYAsWaBwpjP/ToA6LYClFRudGWc3dia4hM2wWYbwDX0bXuCkhvJj13g5M+fs2vmeva7au1aMF6Gc
Pgv7q5Yj6kH6AQfTVnrXGksclgX9Fg0YJBhHjS+ngCjqqPDDbcvXkJ7zNon7+WOawJYvjDjJP19K
54usJX/dLPJNjK1c5cJShy4M4RBmDijjDmrAXJa3sATl4swrbkREJos8VNnnSFl5zWEQGose7II9
nR58uU5oIywloi5BhRc3ZlUmrt62LlPCCW1VLpxnizWS8yHghyRhP2qqU5oEJyNbwUx37nbNTC/B
4//UaBOsm7kGh0sqRh38mZryzvRHmkFiD/kNM6V/W950yxVDcuimDvM7Q1nILOmgawScPmHe9rjA
RyXxlumNfh4c+8vww+2SEZapF05/ykBikSpt8xQM4dPYs261M/LlzmcTC/R9GDJ1D4XAiGbOtnQ0
jpuaVlV3SpDl7Dp1DBi9HrwqOtJSx/UxOfuU2RuIStyePiCaJicFTUz6I+5gDHjOe9/jZh7m8HVc
6jdn0C9BHm6zpj+kKjikJcqsdLTVYzNa6jGnLDz5dvySNqN9jjz6cpLcYJ9ltXYD68bsK2iuZTfU
UEfZZG1MMaG06JI5HKXRI1SfRGavGhwjnuoj2N3tI6V2u5mke4ysVDxYyr7zmNiryuxd+a5zKema
dED7H3mHKYDRYS5sNNgNG6qLGjNaMN8P9DBIgPiznAM9n2x65X7zEFXTbVo4dbOxmgaZYdE+kfpD
Xei1n/p3VtrjoVqCLz/2s31lw6K3dfFi7kSKCU2cxzl9a91dQJo2ZFTTohABY+xlqya0Aq0hACq6
C9xKoi0T3zhPncgQ9RNCFI+KKUU57iOL24OqKIlflTfra8yIgTQLezclGKm7ojlFCgIlUUe062N0
dCFj/7zFucV4pJXeWxpnazY11gyFPRyfQW0bIumYiLY5NkMquQ1DyAKyAUud9O+Hjlh1V4OIvU+f
huG+tmdy2dsz4ObY6TbCQMCFq8SYjjDbu7JYDj95IwTWtWpHnKu9WgQrdC366WGKf0Z8FVj2zWtA
gscqdSew4xwqPeWQLk4ZqxbGk9IK3v38r87d/6aluzREsW7nApd1RKwuX4amHqE296yQGVeYCJ+w
vhwNJK1yoUMbt+/018rT4A7vYSOw4fuAgTmVMmsp3RvuUsSmyR8Vgt/zKt86tlbobvCufOtS1dvW
fxaCdbSfkrdoiZ7npDMM1m3n0kTz0QkmfOJipPfZ1b8XnXN0WFR6GMNIIKweAOKitE4od/vYlttM
z9+jCJClw8hvwu8Z9eS6L75jgQEzamPorku5Dmsb55Z2QYxlpAyHWrhr14VRRZbmw1iSA+8AH+jG
W2QnUPnSXZCQFygdgL8KxLNONt2EKjtJceDz/KpNYYZHJFVMrvzIUFQ3ax0D+jbdhKvMfTCmDvdh
pP+z1EcL4p/kOGBAgfuwKOTReqlRvmbMXNwner+fol33ScjhErllNGfWJi4C/q/+YxUN8nNeumkb
jIhUsXExqOZUj+uWPOPSn3dD1jzk8/LHqiH/2Wb6wxfyV7arrb3snmt43PHTsqTTGwOvHWJCrByD
/+AzQjTKh5zgcaAlquNZlWFEs7Pe3kd7K5m3NH0UxG13ugZtd2Nai355kM8iQ87aWj2ejRlXtB+e
BokSpsxzJHNxgZ+q/0jwKTPnwPyiuUELNQmTVsKYRxrYsmI+L/Hd1cmyLwOUuwRiIdALUw7+c7Ai
NGuX1AWy6gBzFD0gDJMBpI+2mwhvR45pnPY21vKTkV+wzbKvWsUWMpvwRg76Uyuci2W7z5pUD+r3
4uqnyBiEQy9Il+lrPP8uyzRbN8ZBl5EUa1FwAsQaM2zcGP5AI3jfKrYj654Y4jafShpcWWibqF0L
yqJ+Grf1CHjMArCseSKwVsP8dFvdbGQ4kWGBhJyKLEg2IWJSIGxYm+VY72iaRBtOe+qSSPPZR8O1
rsBgtKUmwxeHbEEcRZqJA0Fz08qbZyQoRX0WwdDvdNZNKyG8B018FQY4Jsd3belaVqiaJYcngvkI
wmC4kgTHOUGXpHAGd5Fm15zjld1U3/dfzab56nXhrbXiMwevLa29VSreiXDeILxdNfe8pikAuYk4
R05P89C/24w2F2m9EvQ7XYrGebUPPcQc3FdXgR590ysAU0jqAXwHz0T0za9JAUJEYkhE/JTvCL3B
cloCtEvJYGjSkf7ACKbAGgSIl5wfMDTNddEMAu4lsBP+m+VlG47m5jYGkqFY+k1oS7Z2DZ7LAK+f
9qPdMI8vs6BISmOP8DsbqqKwg4LY23silcrjbeMhaeoVzGtTQnDRve1txZThIdb98kic9DWcaIom
GUgAxyE5dwzwmbKt1QnZA7KXzIvI7Loby0oBohipRjUikJpUfbNDFbOlYFJIgd47CaA27gki7mkX
pXSw3Wr6ngxjZ9+jGdNHc30co/pI73uj3GjrujFQLwsbvSuqQ18o3jMCFCIVbrIY8F36K1Hzh04I
E3NzDzZKNBBO0p0KqQE9Tue0itBZxxCLQol4m7cW+fuAJGi2q22eJ7eh8r/tntvgZ4QM3g8NpqWZ
3aFbH0ljM/YYHLutUh2peGBKO7uEg9p9z0LZILZn7HKe6jCgpTed09mNkuI/Dz/OzrPnPxJU8MhR
Dad/vC9SzshuM+onaF0NIqlD7Zhkm4vigB52PdadxgNTgaAgdgQnFNi+wEZ1ZNZMJsNn2/P3GRXX
Ruos53c348ZGGb5e/OGGmDE7OklG8R2BqOhuJJuCVXHaF8e9t26QWrvDcNYQRHoyUrfjLHlPnIZg
mgqHcl7zk4WOpVDxLC95AnUlaN/0AqHdxjTJzpvT6AUa2Zu3uPTfcod2ocmHPYKCzRjefRcjDJc+
/I5rRx7Gn8EEn4bpwyrzkO9MmXguyhw3uKEvEmfBj4wK8g6ytt7quv2LmGi27sPbanY3hU/J3nIa
CevyrZ/ZZHMCyrZtBP9hSHv7oOPlWGTBtmK8TKVVLf43im2ztdgkTjkTr63Ekk37C2twhd/vnmGa
uEX1qfAkN1X+p/LLUzel4RlLOGhlisCZ7aqnDwq0QB1rysV30177zoxfvvQBSygbmeWRWizmn8dl
Pfv1tbXVxaMnT4f5pYrrJ1c7/QX7JTYJvoCX1tDkUpfDZzz3HJJD8sE0jxNlV7dyTVN/dxbguxre
nc/qdbQyUnvdv3mUe2f7d8X5dIPe2z/6DcLNoCQQMUOCwCKAlks5yy6VfndBkU8pI/5mc4LNLNOv
hPbSPgjCT+3B4S0D8SgsLR7pzonVmNIYdhkLM9pb1gkjuT399W47E9dEjqz/aWdgzBnf2qTHG1mx
SU3+r1Jk061wnub4AZSd88E+wffO4RplLiREf9H0VCJnm4aoqVQGTdwb2lVhA+cjknTdKHqxotec
lmIWMnRnOJty930YvxJGhufF7oq9mcFHhQKL7j8oSnIpMFpwWrg3axk09c0jkaXBNurA6LSc71aq
yz7CBlbZUL51c3kb6BPvKjwMFdvMVjLOW6fBsM1MfuUWtC8oox5NYkD6FpLqtHg2QXQd2+rXEEaQ
lmJoUL6DYkXN1TYAc2A5AeMogyJ2aArDAB+caIPgqkxCEFXdbyKLmU6bNWX4ye99SHFC0kldrCfi
ryghm5hht1SbuXbhMBNv6AUFcNz6fjLw+mJfQUXi8Z63BA2H7KmbomXKQykEVytZ0Ooj17Q9eK6D
IHvYsln3jH8wYQmpUiYUq45Pc1mzpo4IDtdDWP+MbPinJYLcZcHFwmpAgqBTfSjWRXrbyQ01CkAq
W5oDXYO+Kw+FbKvDPxCHCuhnBHFEYZ8fRY32JR5u5ACTwbfgajAtpJY4KXcor35KObZ75bhAyohd
3Hlcbrej3eRwUF8vIZ6XRgYSAXEePsQUUNEC/FChp9qYqKHBInkFTexdqxzKdhgDmBsDVgKf/K+2
/C/J83HHSXq2f3VyYTq3zGhpn4mhHs9d2A1HqxCHrh6p78sF84DLPXaLBW1W5B0KhDGGBm4+1psa
H+jGr5b1GOT+gxxGRIz00dhSOcDB8Zh57FbFzGOJu2nLCIjT2EDlsjA3M3P+jDmcc1efvDn9t+is
/9cDF4VpADfj2u8zJqDSo1gxDaCcJmzRTtw1f1WWHTMPH7mdi/8wx6tt6t6lynlSngh+ZLwZTEer
Gfxj2ckH9G0QKoB9QPm3u9cidiD2WkDVO1L0+GCgNiIgTOdEnex23qgxadlBBlCIRSuPfkz2swft
BGVUvcbPlZFg/+5lL6EAnqqb5NnVRbv7J/GsWjy+Se8c/Ah3y+w59OTvYkt2gpu3ICGLI3UKMGjt
6XfPYOyzK61nmitD84o5vz6NZhAHaffIJ6ZbGGB2x36JGa8fJvvU+YY2OiFE/36cJAjpSfKvG5W/
TJ2NJgxr96YMzUAs5l39vdzl69k4PNPsbndWA0nHcjpiPMcE280IiWBNXirTVCYZ0Bt9/aSTxkDi
oLDBP9y2kKHs+P5qltzVAJckNqWYlvgdxJNWQCIiq715CAKAWWe/mwhX5sTLEVh+ti5kNlBA9+02
jgkDHdudGZGMi+Aw5RmNSeJeF8WD2Jfls2YfLlbDXVRa3/kpVlh913aJlzCS0MZGL94s0ZgTwW5+
3ZUYjGnC18WGQFKWqDnXoku9fejXBy1L0HSL9SXoQDBeqZ4GkYAP1FW45bW9okPHeyOdLyxF9ol5
ER/tBOWenJVG1j1sRmqY2FkE2caKwsuPNoHzrOwGSKJHgCKDw/99tLBkeeHmPbQhc5pU9hlUSF7F
PWhXnSdDX1unsLMzQRJLxawOzUnKf9oieLx1kXxbwm83SkdUHUiGC1jLrp/jKvP8oxLO39QaY7ZZ
fEoqTrASFrBf0CwDPWpab9sicaLMVBSSiRq2yAdBPPrItgcxvbuOcCGZAhgLR/AV9N1PiUqiEyaO
jVOF1ipyxf9Rdh7L0SNZln6VsV4PauCAQ7V11SIkGTqoyQ2M5E9CazjU088HZllVZlZb9cyGxqAM
BgF3v/ee8x2xpCc1a2nD0f5IDWOWMGIaCkcuiTaAb2605Tsl7rNL+t1yzJwjGyDhCroad0XKlN8t
Yrmp2uoO6XS/jjLnzqMcsKhIsr7dZoHrg2eiqzmO6Z7Oc4XcibtPo7S5b4biaQplQZqD9mI3RPmo
yEdvnL7/KIcdTh+/aZ1HmqhbGXtXCgcOT+O7lczmgHZKtoVUZ3K4ibrQN7kKTqi1c0SZLRBizsJB
QJpd6efEh2Q9kTbQ6Tz+b8hON7rFnaDYohlvCaABtDJLy6o3tZne/9xVYoYu9UbYrEs93GvSv5j8
7PXPZfmjev55M+HeslP/HAzYIFrt6lT4TOiI67hFqmxjuONTKrxuw6HjuXckPFbsipvRCn3uQBR4
vtK3fUOKofLR3Y36gWUbYfL8bOsC9Uo1Xym6r2M8HoNwpcf0xge7n3eH8TUUZrMDMcOPIBezLXET
LJwZ/9T71dmaKFeICn8hC/7o23F0Y7Im2V12B64g22DgAuiUhhp/Xxd8eXnPPlcDeRkROKMazTad
TVMtNmaU73x1x3KXzPwj4CslNXUgb4yRYt9m+NNLcmSswN9Wk0R5aWag8SiVNF533SeSwQPz7ZH9
RkJmrYZfNMjZ962cESMb+s8NGJgsCZrRM8nUaFZHAdDMbl7kjOReCTAhGtjj5KQETJtmHBCGRcFd
lzBQ9boUGFK1cRD7gBtpuN1kgfYKEo5Y/s4OdfnNRvS/cpVdiihvm7/+x2xv+oO7CCyP5WK9MenK
CXwvs/vo8/0uyoP5q/934BFtbARDjUI9/posCVXVcoEw2wyTxtAiDKLj+jVcS+4Qnhi0UJiajfa7
Rxtv+++fC9/0L09GmsK1DGk6lCKGNT/Z3z2ZNOxGzL8NbFwd+bRjyXqTjhmSo0Q/GmV1T0WyCv2a
zDnUV7SCiGcSrQkkA1QOuuUieCqK+4Rb6+BESX6YldC0mu/A8STEkTMTwLUdE95N9wmnfx+6+Yqg
V+0sOU7GTkJbPIrMHQ75doWxADqtdBBRtkw6Id8AcnPjcYfnHohVkm0jIZO7tjUIi5xOgASibyb3
H3qnuwA+yxBdLlIjthzFDc88VifiFxScko+jtcESgKEUT/FVKyNW976zbtOEqYFVcLaXFuefIGXb
DGQN9j8GxCNT7RXbpmVWt8XcRekr7WQMDAuzcIgQP+nR8+RxtLRToBOeiUMlDG5jgj1vlWxvfb20
z4A0Xoy6zw5BqBX7yKSwGf38TitrlxgdG1tB3YlTDkV7Vdagug0L23xnzjvm5JpnjNrA38GNeLEW
PNFESQNm5lTd5sa14lPvwFS2G6YSSG7NLdnqCNqK2L3VrTkRgMJna7CUkhHRtlvED2JTaPpLak3Z
HUSvO1ml07GgGb1qSwmyOSo7rum42SLPmnvR9Ufi58F+QO2LRwIbvzBS7UDn8BdbhdglI08ziWki
9iJz99I3t5HTDwcnZxEsxnY4ohTE4yuts95XxccQAoV1r+wS+TtCg2hhgcJhamm9e4geV65RPkX+
kBw0ppSo2iTXvZ8cQgmqk07lssgM48HQ8DmlU/yK7eTGKTGOomprUQjK6RmPLUEpZfptloax1TMu
JvwoI/rppH7ynPZNpAJOc0crrB9T/SiJ1b2VfnZR86PY7nqaHfO7ORfU0TTadOOWhb7w3SqtuF6c
iY4g0359UBjyAscYVj/f+fM9LAV0jMY8/O0LdUdzVnY3jje+TVcC+Vmyky0x0gov22ICw8HcJFJM
dSwwMpY33DVDXd/AUFq4A17VwH2SMfqBnEF06DqS6CZnQjOb3hdjUR0Lz55xu/Gc/0IvdeIkhQok
yRfckwS39Hu0Q9lFzxx457a5ZCQ/Hjyv9xb4z5GEtQSdiqreGFr9VWkkz3lOww4ws2Jwe5F2VNTy
jvMmqmpyPioufaV8dL8h2dZBAUE/44U9tz15r16fuEfiu8k5aAGmWTQL79Cfk+/ievGtL+E1Kh/X
XgfQV5RxeU6s7yro+kcXJY0l2mDdJHTpUGZa+yjW4YhjfElccJ12isLXsWN6gaPz4QYFca5GJw9+
oO4bLSiPQ4fN3BbDBtBQv2nLGtuimmjlFXW64jWDUSfJzbZo5GhoKrASQREYcBinnIvD3DzFcF92
Jh7xNCnUPjbrnx7THJ2dzTDeUC7boe8xqCMqZThdbxCMRlvHJhShK8Gz63G6hSl346aQuayAtsy/
X5yF8y9rs2PZUrouS72OLfZPG0VSC8O3G9gkKAqWHH3hP4s83ulGFh+s3vApUJKvmusYxwxoLsON
CvTvAzRrS48ORqedRUWhlOeYSJi1fNNN/B+eojE7YX/vlMWjatmeLXHxStc0/ryXubVNkw8N1M0g
yAlqghqkhcsAD62XsdfThis+y+Ivn6VcJlm1bFOD06llapcu7ldCv6Y5rfeQ9uGym9x229WDc7QR
q0UFgDt0SYJGN/Mqeobw6DnQ0+osjP9hFxRYh//0V7i66Xqe7UrdM4EN8PnfbYKlhpReH2f4usir
owysCwa8hU3xQbaZlR8bTPokzgSsgfSwqm005JKJJoI8Vp8efXv5KGtADd7wzjgJ1VxRaeh1Mzxh
//6SkOZ/80ylobueIRzT+5fXGxui5hd+jRI+hllsVAFmw1K3bwy3J32swiHT9J9DUF+r1q1fWvtz
GBnFO3YDijLH2OH62d6GjrkafKB1ReY9AwmDmg6byUXEva4TtnqrrjwO2IZBIGhGwZKX1q6TeMgs
BqALmI1wT3ryy7yMCBxqimffHr666ayN7nAtSxAjQypvgsizccsi9ddb2juJgzCCzj7kkOmm1pnk
/bw0/+dz+M/gq7j8dtE1f/svHn8W5Vjj9mv/9PBvD4g7iuy/5u/5x9f88Tv+dow+66Ipvtt/+1Xb
r+L0nn01f/6iP/xkfvvfn93qvX3/w4N13kbteFVf9Xj31ai0/XkW/B3zV/6/fvLvBvqHsfz663+8
/8qifBU1bR19tn/w1puop353Fc2/4e/fOf8Jf/2Ph6/hvflvvuPvbnzP/AsSbdfVbTGrWnC8/8ON
zzjhLzQPDIeOtOHNVv1/uvHtv0hue88VuuMJHfjPP9z4hvUXNDtY+yXOecf19P8vN74lLfHHa14I
OAGG6zl0FXTblMZ89/7u7tRbTeuqAgi9jCFm2E13X80GrTZA6VA49tH2wKYbfnmXBX698CZUzIow
Z6CL3ciXGGl5MP2pQALpbiy3vjOt7L2meMD97ZBbNG1CvXvwpEgWphdeS8u971txqDF6084iurML
4eZM8hGAL1B+8KkHy6zfcwZiGtKsaiSeMjLONgnsZiR2IiZ+hy4OmPF046jmecohVQPEPCRQTxeI
yK6V2ZwsfNdLhmM+A9UBI3plXlL8h+u8mba9iwdoaPeGAkwYTNOy1j5jqtONjet+0dcO3iEKBAde
NAYlPKICS5EDxC+ESch8eu2Sqku985SREM/QHGWSl29h+Tw0KI+WFJDIbIgYmqoeHwBO8K0ejMtS
ZRvXb97o2W9ULQ8KN8tiMMJb2+H1WJo9FmpR74rOgV6cVtm+6IEq94AMl5R+xjHLRn3vIGn5eQTm
zDj+vCeYB9+mun5kTxYngDKUOgV98yLBs49usjlQRA97JBx0AocJ87vtaefcwoLpm1NwYS3d5kUP
+go2C+SUFmWBVekXJN3T2s1U8dtDVfjVBellokfexjRGRuZWJB+crjF2hYMdDQBbiM/Afw6gD511
D6GtCiLALZrrn3/eMIXRzqVRYDP8yLzBufEnpyVHPbWnEz5ptc/RZZbYvQFXkpah+fyX44ij6tLM
Sqj/SVPgLisQjcaGCEmQdZDKcnlTg8weV8DCh3qcqeVDiUZ8cA5eX9QrTKjESIGWumDvjU4RSOds
VBCt25B0Uywgwzbt8wtHPu0IjYvTzxiFxNUQTKscq73Pa0te6RN13m0oRf2oawVv9LfAnPz7nwcG
DQkJAPYCc3gh+th+7DJMTKjMX/TUSRFQMR1J7CZ+mUqdnq8O6BDm2stQNOODj/ih84sO5xbCuAGQ
w7XDYLsrqnxYh1DOloPS1X7kmsYLp31V9gx+H8pTVwnY3albrJlN5DsvV9aDgTTAs+P2xNEL/npt
3A9aMf5yK9Q8qEmQ6+RweDQ7fC16bnEKmDrB1MSh2L4L+yR+E75gPikKsjljisKA8eCm6W2OzUwu
b9O4JWaH//MVdQ0upsS13twpuC27xP/ojHbpa8PZG9r+sXGK6QbBr7ZxG7N5SUjqxnNrnC1/UAu9
r83toJED5eGhfkoSEO9lxqAJIiFl2Dzf7CzYYj+f9ZAyIaxGOgiUDyyrGp+dRjyPqK8ujWTaMtSg
L10f0Z2FpulX9q4JerwJIoglwo19mnXeCVLSPKa2GTcOxDWGgnwIybHiIbTV1or51WkjNMbHU/fg
+jVMgM549AzyOso0eM/mmRQty+lSCH08hklImGrGNM3lZttXpensBswoLBTecF9o/XCfG8aNsjxq
2oYBcTx/HGrEDLwfxfrnK5ym9m7qjjlAF2bLzsnGa1I7w9WSbX+kX77754f4XybbQI/2kW0jRB/y
8hnLGsnXbqGtfx6iZmD0Hvo8qyzY15gtni2RnP0iaa7MopLHsUDgmfRviCGmY1+F+UOTp6cIC9z5
59EQgHMzwjS4SbgnhnFwH1iBQBzRoj6MUaI/ZyiiXXycD+PQqwtC9CfEkSvMySkICWOOS8VO2zf0
ouzRos+fZsgEhvSoIasvTBUz1TZsUvIGM8IY9CANs6d37DqbwvGt+5JD9mJMfeK7GfhVcXfoKrIl
0JN7gJkToH5QwM/8/zRcYR1FIFX+je4VT4Eki0jL4TAqtksoAmT6OWBJ57rsHOhd9Mt1xdlNde1z
2Chh36ZOMD5rkgBm5aU6gE8erooulCu4TsZt3UjnJeWqSkMAVQD/AGhNCFzGLHNfem9qljqX1yLq
S5M5dFC8qDVbfv2iT72/T6OqogoDiKVxPxm2OJd91j3ZmqmBZxbZbd0BV/M8Bp4y0IhzF1hKvMYk
r7V1nJXbVfJSj02+7HRu4SrH36A8uMqdqv0bW4blE+MxTNcOJt0hyk9+UXoI3dB+hYETMNsX8aNj
QfUO0/HF8L16A4okus/0Ql1dsgkZO4f3AKlZq327vLGKAldd3B6Syu0uMik1bvNYPdeWtoGinAPG
UBFJpzWTOicHJl5F0aMBpH0doYbe/HwWn4KT4FzMGcIFga4wUDn1dEGzeKV1qfa/fWx+mHdgR8tM
f/LLCVXy/ObnvT7n+dAsCtftkHT7wTG6/c97SYoNNplKgRnfH9ZmwO47YIZlb2gAUkYMkDhCl6s4
wd+T4Uy70H8A+NV8wzgSW69TzHYkTivmNGyDdrqLQCVshMsQa+JF4Ppxb8yA0BEufOYq1atpi/42
iYKbMJ1TEwryprSYjb1HhWnUjn8oqchF3sYnY1cm9SVj0nrVWGXxWCZio9lfYuJAJNkUtpnOHDIx
CAjBX880NdLvex+Fgojn4bjpI/N3yaYukvLWNKvXwMvoIJFGPXQgDqy+/mARRqaEzOYcjGBY7EI9
V04SHzs5vEsQ5lKVaunAFVyqBFtvOd5HXUrPoaNDPasauqQeFo6ULb2lT2eMH6a4YkUlw0ULxaKp
0SYjVuadCr0zynAFZreyIRQ2rbhoaK4XjL1+mQOZ9DNoJXPQOLaaVaGHiis4OTRNLNm8TKiGkP1T
S+qpsXFs1KigOkjJCJn9eTgGGgZb3K0kVhCty13jWQSbjwG5TJH3ZFbGp8i0Y+voJ1hBAJnkq1uG
2164V4o8kizS/stRKOcrNE7LKMJfp5on4P7bxvZJsVKkqJTjF/YBonsx2al2IKOy/OwKu6OJCYjH
/HDMXqDYIOOO9IE+DK8BhPQFxPRe79Z+578VHkK0/JcCgeEkzKEwqTdEc/ugjmuxpR26GXu40VZK
oFsXBZ9GgklBz6wrDpK2Sj+juH6ZJHFLabfNR2roPsJAL1KMFGVGYqx4Llr9nin5XaE8bwMPQzr6
d28v+n588kcTWifhHgEeekPbBV179idtV4/OiqtpPXH+m7rL0LhLt0aqSnP3rjM1fHzNVQ/02wZU
QqzZzMEpWlmJcfkMD1BS6ejRvFokqiDOWIHYBtpWwC5OuvQud/oHI5rgpWJkXpnoTrn7maO59icK
2HDjGtySdXxbGRiYTFSusF65s037UCXmKpDVY0FntPXY681dVFakGkuiqMLmwPkpoeOLmoxRO7Oo
k5H3mIvxg6xg04W+BR5b96tt6DnnxiN/oDYRNeb+3qh4bz52R0R4rLPgxVJ+fkq97hXPx76Y8k+c
tVBWtfFB535EzYOMXDpQoYzp0JcVMuCKG9HTBT0ry1nm3niBW6zz9OGJti6ZniX/njpURJdl+0wn
hjp39Xo5mnjs/RrhN8ij2SKP0DjQn/SCPhnWE/JBTAIZLdKRK+b7Dbq8toEz6kXxGl0trbWme2oy
87WZf44Q1mtAnIKpiPQe6YYzcPiqJPeIqVWfXUnSa4PeZWk/Opn3hhL1I56phubFr9F2gDOA90q+
S+N+u9n4IW0D7cxMuMRgvwwjdUkaq2eftFeRNr53pvs0CvnV2f3XGFUHWX41jcT2UxDcmTMInzl9
APo/Qyu6trgvFoVVvovCLmZWO9sXTVKdvaiLyjc75lpmH9i6FvGPIQaLtHtBXv8cKOuusYEVld41
NcZLUZj02LPhVXfVsYBWJSttz9HIQLQT/mLURe43F2AmEWanRbPpVFwTOWef6wRcNzRCKJG2pqOM
IVfTbS5+zlQUtDwXyWSphYkLtdf6iybiS1zKNxptl4D919ZIXC0w7GyQJRyCRt5UHVk6TRQt9XgV
19mlwzaxVZOznIKc0SWWAca3LFnhpq5nsjuJCqsKk23pvskE6181TV/K7cknT6p9YxO1FK9D7ABo
9SMXxZud4LSNzk2KVNgW3cUdQVmm9ZvvqdsCXyutKfS2adMQ6xAdVdUN67YVQOqQgQtZ6fgirDUU
pvcit9WtdAaB9U6zTtT7JFmWNecNfFXSpj4WLq+BNw3hUcazR6kJL07tP0RF/Y2+DPw1WBaYWvRb
pfsZ3MX3rjLvAbxED0lhPvv0UxEQkJWu+SgXrCbbcMpq0EFwSWEeGW4mIz/Lqn0WoUwPNJZQfkVj
smH+PNSrilLuxtMAUlaxfqelDxGQSaLqabemJj1a1Z2p/OQqGFlNgg6lXeURdz2CfcCHDsK6i62t
Nrgha7f9FLZRsbbc/MzoKaYfpeiH+w7JyI3aa/ylTRvewq0ImNam59kCvKpAg9AIxHegZxsbNweH
ltpblfrMeGfph9wxvNm1o26pE7EPh/6sDMhuait5jbCmAaOiis8b/Zdo8TiWOPFWPS4V9hoJ+T8b
N6loq5cmqzctZpKRwv8+yUiNwA36bpgz1r1g7XuzoJiTnUVqVEsjlsUO61Fl0twmyPmKY2hDWesu
q9q9s2HmL4LaRNhqs13WpOJqtY032D03Vn4dfRZ4hzlHAwNjjTTN3Xsasb7kfmYePJ1aUqCXI1hC
f1wiGyB1woterBRjeG31DHX073A0mQm0UX5TJlmwFpWksA7IB1US+BYabqQGIYE8/3z880HEx8+o
4Jz1z8f7jAmw3czBPX/6up+HsU5wq4/r9Odb65SrO6IZ8acv/fkkeRDaRg5kLs4/8udDfdWthsqZ
FpPLRuubQb7XHUK946xgWe6x6xKFUReneKSRlPdfYcZhFof+Cw2PY3TbaKSWGBo0rqY9y7YmyonU
nAglW67sFyvqPpJy+nLi8asy0SSpESWiZ2LV6r+mxGclKMIHNrE9ivvKa4nzzDgrMITFwyCNr3GE
quMCHCzFsRjJdO5+TVPhIA9iF+gscahKcvOifI6ghsDjtGQrNNBTWDnbdpfMb7oRMt3PexMjk0XX
o0gzlKNuFNkFP5/8eRO2LRmHvfVYJYDSOiN6BxxFwHeb3nS9rOYUkVlQNSwHA5BdXMAD1GVAYESe
NbvKUNiMXFc1u5/HJTX+DkMjIUjXwhL6tonpGOdNAdCVbtLohcQhz8NQE7oVM/fsOZUTseaOCUNt
EpBiwvhtckOCXrAh7fXOFL+9Mf7xnk3/j6NUwE08ZMnehWBxO/aEhRnxfZohc2zMk+ZYv+BUWmRQ
tUbwlPYgG5Js1Ubi6Fn1Z4j+y4kGUiN5wYcTbHgmxwfo31gA852E4N9BDTIFyH/GGodAq9YS14qh
9FUEUS4aKuqZVRpS9HBtUKQgCIVdUSB+bkhqzSSlvhNhnjC73ajWrY1X3NPeKoEMu3dyApe9X+VI
TAH27PmIYFkcZ2FqO15Kmou1d3LSEarrgDq7zKuTFpENGdH00LW3FtsfvT+O+ABAgLvhdX4TE7NI
pjgwyQKSb5VPN4U4vVjqFzf3kLPd5Ynh35iqP3mDQU8TDe2UEtsq9x05nkW4SLTyILHIgUpmRFkJ
9n3jbPjxGYQDmrJYAdXI+21HQU2GEknPRAqEC0AQD4WicVmkO4sqyk0fxlFSGBr+s9Ag72kx9cWw
84yzBG220dP2w3e1ZFGjdV0xhr0YWBd1BnnSLL+TckTFqe3c0W32SKl2lk1HANA5gm6vOJUs/IuB
U4uFhNzIh3GBNae8baxsPbgIO1t1qDL/sSjnsadMznHlEINcnkcMZdtavo6+f69hnybINNwV8UVZ
IXjvBg98iBSYc6NAbIeMKMfllgCu64vs2Z9jfoVpka4T0mENo4dSblXmZIuuogrgwMGlzyi2rO8n
jvvgR0gcre3AZAw1PiLTYB3piGnUqteQtoPLcJGKCRNV8ymBv7XIvdZxFH/GxTxCSTixJsRUGP1R
Junb4GONM+EWMbSp17Ivb1o7hPJUEoNZ+OGvcTTVKZqZoiY+zWRWP7lE1CdWvfCVeojR/Do22k2Z
9y8VosO4Tb96u3kWkjzoZPpsPRxBCgbExjIcVgbS5pGIp8Y8tEGgDKhuXFq69ujOKn84lOi2FLQL
7FxE2qVpdJc5+jnQcOMz5egCfIGifZGyAZXwrODNm0jke1Xd6qm8i9FlLXVHnHqhkOmhXIJdYH3X
mnnUhL8uqvhcVIzWM/+IlFEsJhz79FBOTdp9VVP0GsQXU1TPKT70VV5mpHfmNs4nmxXNstpN14cH
r/ODV4THn8JObs1GO2CSP/sA97kRzY5TiIvjqXT9K7JtbxVwFEHpeF81+rO0YpIg8vvAwKSQ9uzR
yX6qyN+tnfsMKrZsi/ekGufgMF9gFsSM3SYkV0gv3JaT/PBjiOiOOwJssYqHMEzus6n8DlkojKn6
LnHf6357TXXWHEccsJY6tDA/pmj48FkUhMi+XU8cW1XuEJO/jXH5piaPGrNeNRLMf1nQ++9EkaGh
YFlJ4PFjlzJeaznENyTzPDSuuE9h6Pso6lztsdD7K7Lot9IHboectaOR7xFtSdfMHcB+jo8qI1k5
GAvwRhxV/TL/brV2qxuKIG3ffKzZAlQgzpLEgIUO31WMmOsmZzNGlILxFBzZ+jZ0266pQIVhfRps
YaWvYHwbr6Y4KU5v9pifiqm/bYfgGnfTnS05lGHE87FuuPinyF26yAI/XhRp56HNdo1lxgvkw6gZ
ZwG6c18R4besMX7C7Kfj69KdFq+97t2FYYn2ITLWDmdDPTDILauMeuGk/LlFOvFq43tZGiMn6HSN
VwA4XzFc55dYZeUDGWZI01gREjtEQxR+atRlK1T7HHP4E8LXGB0m/BxiPEeBCjWGODOIY2/zIBf4
4qaa1TMDFWOl2cWNPrvGGo8yCr2FZWkvaZS+mhGWXRyRoDKSJxIi00X/2OcFcoUsOv/cSG3KpV9+
c/h4zCKnwG+cruKWoKvKvVR2hR1/9Oi2awYZ0rqg/qg13CrDs2PzRxk+Z3Ys8LOplm0ymcBqUhfZ
yYHxGD+LCAOTK4YdvVoaTLvIsdA//LBciSS8AGr8SB2XRd6rLoFoue8JJh+xGS1Tgxewjulgz+V2
AeBXLwJxsEudhmDinfjv36KDjZZuQDuENBrEzzBbVcIfGLiI2Nk7lrZj1yvferQq+22wKro7AiIy
DY6u/+aM+4RH1ULSvIlGd+X3Nubj+f/km+hqGDuxr0SutlJDGHCOHDFckBZK0fdt9bZOBIu7SYbx
Lij5/anq1KZUkg3VMD4y18ak0u/i0fKP0LEfe0gQWaNXp6ny0pu2AfTR6HsjnU0KNoW21+PfVOjC
leRc2tB80t1F2AmGbqjdsa9swtRgdJgjrooM8TqJd2hMTyMjGEB3sDy8eYWsmldt6N5tE2me25P7
kXXi4KacQ1M3M9Dw8PSGAr6eBbAEayf7xkDwNNpX6G4TosOWWM7KEUvGXhubHLdFbSEq7VIl1jS4
iS9Ho0OEdyi2URhcHI0Y6Ghs59Zr4qKMdDd96ogF2ubHWplIT2tUpa33PGHSMPv2U1WuJNwQmLZr
BWcn9a6NQZe0Ne/banguTe/UBcwy0kp7oWNr6XgChrDIbzKNFiVUUvZZNjSm8R8R9oJoqgD0JfX3
ZE/QwDpqVuZ8y3EwUBY5bAS9F2PlsDyyez9o25MeiTB+SdJBbhqvzdxNYdv4NZATKTOHfxz6v/UE
kzEQzh0atbbbhEbxFEqF4JYn0IU6CdT46FeTp9YiK4IDkrSV8rjERTFPN+f0yipDeSw7a9MK75Pj
zSNxAYqTkLYKFOpDlNLfQ9h+AkfctGjPZoYPVEBhU0CC/Mxn1EOrnoRH/QRmCBw4/969E9BPGov+
rBVoG1XHILhRSKPq5BGhJc0o5LFbSDmOXQ37TgcsiWAIC1mGKigO/PBJJ7yGNkjgrZmwZTTI3+Vk
g5rt1M7xuyMElwhCC5LhNhxorxEl5PJfstAxM7WhwGq8RaQNDzpcUydgzcN9RWZCON46Xvku0a4J
dIRtNtDE6r6QGW6ZqzwnIjYWCO0esRePm4jwQniXMVbX8jZPYEwDvj6NRfOVaxVg2cbcSPr8onwS
LXNpO4Lh2EfRR7kfmgzFeadvtRJbdny2Mxhxyeh+qcal/89cL6ddrWnzCpBJRtD9mqeWASPISNLq
MnJZcmJZZpFHbnjP9sArXgfde67GaAGA1hM1kWmm0omT09dN41wpaB9Cv383EhArY4s3ELvvttXN
1xpvwdZvVbDshvqtSelvYYcikmiQyVoozLejOMNrWWGzL5eIhDDiackR/eYGAwS2Sa7JhGnK2vDZ
0jmylzdg0Bji1DZH0NS9KVGkjwo2VdaR6GRDR5A6FQzaHqFMwMI6hurYxmKOZfBXxciMfNP4wcGV
vDDoBCzrHIAVCcw1v9lgIrDqGHOtSId6s/wQlYvJwVj3Ifk76KlFPT0FGoi2TBk6KiiAhnaOr0/p
w6dy+JCVGRdXhTE57ruAycuKxhgfHe5aS02Yb5AZhNDiveamBEO58KHoEUaJwwi+46I0tG5Jy/1u
bIgVH0mTWZUVCD3DtbMV9rRZVMBh0nr2HfMqhyAlbp4uoSvclefkrwV2YE89KbhrIMC8Ed+NL/Zm
vRW5A8fBUJxtH5zScFYdC8wum9ITy8MmYqxvn/yUO5nJk3kTOxrg1kDqG9/szI0a2GRKm+RcaM9f
EcXfMoQmQRTqpi6wqWAg7jMiecbxEPZND4JvStfE5N325G6zGta3nKWvhWLYE/fhUTOZNkRkGkYJ
fFM91W+DVEw3k8sxBJ3c0oH6OHgNgWcqWVmxGaG84ogg62HjdgrKyqwYjuHVcdNpLwWw7Kjykw02
JoJE9rCnEJIHNFRQ+pFOP8azT6fD7Z5MrEWF12zGdvwwEE8cU71bMT1LV3p2FwVkRePsP/oqGRjS
cmMEOnp/HHW5H937qufgQW4o7dkZymG5C0a1N1FInibTyUVbqzvq2I3SdeiTMZPaLnfSXZcX2yna
NUZ+sXIGCyV1Nkjc9K7vAu+ZBAl6OEVpab/ozq2nlljYDgXlyDYjPVDOhtuR0tRFW37fe9iVrJpI
31sH19ogy2JjdvmHTlYXeNhgNYUOa6yG72qkIyKD+GTlBlB//Q4gwm2HtHdltXPaqyyKRQyNAi6d
tJd8F8025xP9T34DwYEktTAGGsUeZReNsS4Mn6EDHZ+eeWTgiI9cAyGvSu2ML460UefRHXVm7pjZ
zlq8tGrizfiTboIiCInFcHBDpJL5Ae0QpBG3CWZhJEfTMtazC8a0g+lEeOyYEultc8nqhFEHDm5h
OFBwuipaOl0bMFyiYqqdaU0E3b3p5tDhAgCHMB70q+sHjBI187HyirsubBVlR0jJ2ZmPkV9tJjk1
C8nQ8bYTZbGsPUCt9Pw3eoMY3c+nS6qd5MyV4bo7mol2QlSA8mOoT8bU0ZeghkO8E1U7a9LeqzB+
dHHP6vtUe+rleGsWlHt9YGF489h69C+z7wYOBelTgn1n7gUxcVDvOsWXXaIQQt5w7fAHL7yE/+RE
SBTmu8ye86QYD5r9c2dg2BxyczNOZYW4ZbqJx/IKCc4gWd7LV0nWDkDxbZc+0v8l7Lx2Wwe2LftF
BBiKRfJVWZYt5/hCeDsw52IxfH0PeuNen944jX4xbFnJMllctdacY/rnOIA1inYUNW8Jfw9rPAwT
7xRhNdi5TkZrrX9NUA/tJ2AUHOYhjYor04hf6Q6yE1HEzyE1z+zFE6X8EhYfTKsmE+cc2tMA0LPz
5QFyIZhYhsvGupEI/RWhGisutyfNkA75sP4jK2GsXNGUG0e/sLbXzCetT6vzcdZ4KUmSjulvi6C/
gvUQ6g2JS4cQ8i17XurfrEf4mVcN1eGWLFC2VDTlG6e0N8wsS8z3zEaDTIRwzFixXWLa4Ggv18SA
63MYTme4wR7X7OI01pbeZX1jgh0qDoLojshKaXNl36JqoejwHyH0xcFGmlz0SGK4Duy8WPyZsNEG
LqkeIPhDAtsIPtOPqkrvU0HbMiYTLpyHRxhKa1urtyl5Vy4kqRwdyjY27Q1Yz3InyjLfVhPe/FkP
y78pvVMgEvcF+h/L6m9CEPUl/zW2+8V9JkCzAhvK97rylnBFOP4xUx5TVg8hIG5kE6894/dVl7EQ
BU33PqfxgUra9GbvkIOkxYFdfTOoepr1jqWc16drC9Gjf/IIcuwmn6yJiXbdoEk5LysY3kn+Tvyd
zcppnwLb/AxJ8N2M1P7Ut/6DlvtYO3JXpcPNNDWLPxT/ZBIfENb0xLKVNcYruyMeu/vMrCFj80kF
nJtec9s34kTseoBdM9s1nhFe5JZ9r0B+MFVhUAgtNY/DZwZTUCYM6s9GxTSc7HSTdQisCy6ego7G
OhmLN+l7alstlyU/Hln3cbNxHV/3OXF4BWhGgyumO7KfrKWEiVF0X4ziiC9xEF5FEBs1fbpyCvKL
yHIuJNYfIlsZVTkoQqTmgOOpWRnSTuzbk/QaOh0iuDfiHHSK7j6RdrGJyiHK2HJS+8lxOtQ8MuY8
RkWbUGxa1tNsGp8t5DvyTYitMoPszr/0H6wxLmHK4impUkm/M7qXzpfM0+6mSufbqCd/kyyQcIzH
8zivOEXYcXUZ0VsDAWXTIoU2m6twLvRVpVDx+k5NOL0fmXi6FPGpHWBD3zQxvrl3reP+qdzsJSqs
EKPbZO5Y1bR359Jg3TtBlp6QRoG1WbByVancK4mpHFigTxAbAx/Tw48auf5xrJ+zbh6PuKcxarnN
H8z15OrUOAnC/kbVjmJhoMSseho+dUs2bqvqTRS5e6wF1XrqsNU1jViVRn4OJ4O4CZwQ1xas1TxS
IKGS1jzK2bymcUAPO533bQWkisXYjPvmoIRFWmYymFtFhx6+Bexi4pApsIfuEn9K+BkXjNhGHN+p
DPaGJEEwZL60MW1j2zeQ72iO7Ec3PBMGxjXL4TDA7AmrRt4T7e3cibw6Eiwh9mNk3SfMog5AJXCs
qfCicqW1L4l50Qz2Lyw/uDI8O9yYo/Vo0SF0hZ6xzJnkhpaDdWE7/nta03ac2iUionAZHmaEy1qa
XYuaAcr2cIiKmpzOpZsdmMmTNZPpDuzivctFsI9ZaUoJP2Nq6ZCFsdpnDlxFC+TlkY0whL4y6I7o
QEyWkrccSQV2yNLYMXsHF0za0YrvsIwn5g1G7Ixdt7We+/xdu411bfV6OxR/QtPNnvIwv01y54+b
y62qC4NmLAEObbjNUHr38XCXcyigqFUtHsZl92tsQk9+qlY9Gw2gq0SWu9DDvZRXtrtvuC6bdfsp
o4LCNPDAxqj6elA2V0p9MVT1vNVNdGSdYjdVxs9DCho8c5D2FUG4H5cd52fiq/IskuS1rrguF7Sr
EwKhFnveBSEj1cHxxQUwcWYqDbX1UMG3abcEjsDsiuY3h83wSPairNNsa1ZMMRL1EtrkaAWZeu2A
5K1DWnhrKuSvoa2BtXcl8COwU5uACE1up0Duhynbet6uMDhe56HvEN12rFwtb9YugREkScv7J8lR
e6eaxcarxEx32Hw2qe43ntYPZkSCRbO0iUWV1Ju+Ug9FgoFedXKi5wQj2437aeWxOBFfEV5Mbmlu
yBN/xOxcgBYQaGdtR69bMjt3cNMI2/PiBvf59N4SnAfaAP9YCCWzNaGXBrO7y5k7rBGuPGUJJeAw
l0/9wOcmnH7e5F511mZDj9eeR3D7w4OJK/tAWoi1mXCkYwoNOzfDJx0egY6P/KHgzwLo1Jzl4DV+
vqOfgljz/3+bze49w+39Pw+elmf4fZqaUmgtm1iVxNdgBf6548996kYitPv5mT6+P61/XzHMan71
8zP5APzq5wH/8e3v8//9jctiY8Ny/n+9i79v8u8rcr2DffWft0QiTDdeI/r8JFuSlH6e5ufV/76R
n1ezY1kVh98Xro2MEuLnrg2xv+3fz+/vk//c+vssP9+Z3thyPnCQHgP9FknRX/jQeo5lMdpHZY24
d33s7z/fhWgf/n73e5tPPjuqrv+9T4rIiq7a/97z5zvC20CY/O9tHZatkRjew8/tf5/h57d/H/z7
Wr+P++dpXGOR9VgRXnhJHx38mGVRN0TXv2+ksWG3rH+e6z++xXvRmtvfZwM2Gu3s0X3MioGtuc7M
Cc6lec1ZWF78fEmnuWT+wJd/bvv98ee7UnmXXlYGu39u/3n8z20/T/L740wVyt4H3v/Pb39/8fti
v7f93CWnkUUHfnlr/zzXz23/PM3Pj4Fq4DJ1brymA7L/fb6/f+7Pzz9PVfZ1Oq//eZq/d/pvT/vz
mGwOLgJA53tZSXXRlZRllsDY/POjF+IfdJcv//xowkXFwP1//3owdym02TRYOi4mXISfB/1++ec2
E/rXyhmFCzTtf17hn5f5few/L/Xf7mcFsHxQdf7Pc6EvbC4gn/zc/PMAUeO3/fuX/T7Bf/z+nxf5
+fHfXxtBUR+mFIzHf/sIfp/2933816f5ueM/9/m5LUZBRmaB89UnPeQnHSMjtBihrQhwZfRhFU6r
biI1JLu/y8XgPBkuYUTzVWzXIJhYKitaeBdxSgiTIMcv5gpO96HY2lkGOBEv6046xnIRy7accO8K
18Ge6W97mpAhndzlO7p1rWCLLeutht+852+GRE7rzPQh34ateSAlfp9B5G/6hJYj0IqVh9l+NXao
/3oJ0TrU151VAe/mwhH21MxdMd1Mtf4UYUhkOnoCJ1XsPZjD0gNsFrkuSCkfeFlJcDXQQvMzyMcH
qw6yXdwgiijGCnERYeCTFSZbu6BKirKrosKZ3CYmwKe5ji8lKqiraJnDVGQTDlNxLkgpQQHUuBuo
dAgCKIWZogPfylR4Wzc9wBc4Vt4wm7fCl/ZhHnhnku3q6D1TmrC1URl+w45Cx/Y7wrHVUokxA9cF
W30+003FXoWd3rWwgaIw8zG2oQHOeOnHYGpB6D8/OiI/lnV9hUqXxJtOvDZDc0H6Z76jgEq2Ltd2
KpTLOGIilca03dixV5uuPE5xf0lXgj0GaM2VAY12E5GNYDpMAUIlkt3Q8Nm5yjlAHYkfCFle4+Yf
SBvx4e2wMe/86TrT43fn8cGAe39lps54VAeX0ZSl6wTA0w/BwqoBJzA7w9FpxoieUvYtbfzc6O80
pIA0TSqCcXb9fTivPCg1B2Uz/jZaf58I8qaJ6QVG0g1gPsbhiVpy3AHRJYpCdZ9eclNEDO3RBfJY
SSt57xjTdGcbMDD7waAyB9SDD/ut00G8ZXxfHGqDBkENHQ9MkDXsxeKTRqOxtUn0WEfoGg+wu8ck
wK/b8abHGc1nhBUA5AP/6HrnEKmxZgZJGl/kwyDLOZeUzc4+Nr4VJLNNO14tR5CdSnWVx/MXI2zK
5I7xQCPelOGF58ruPxpou2ub02+NDFCvxgmpXBzDlxIm3vEQdw1jimHT4g0RHdlpOfItR2TGfs5M
9M5qYihSMFtE+fIcJhlifhBVaNbIviws3jCvJVGSbUoF1L8f9QR0wkVHZ+yKiNykyVKrufH/1HlJ
aIMZvU/a2EE6NtaDRV1mOVf0E+JTXGLlCuJP8EBELGKB31rj/BI0E/ZScbCMLy+AsGwnTnIkFbsA
Zm7ezir0IeYAq4r1w2T5+NOCy96n+q4MOq+ZbkGHZx8ZuLXd3FAY03isd4b/FC8VtJsWIS6pst8I
XdILMapLGD/+mrgJmuKWBWOE7kTB9LU3391GUPZMnt727X2XNUTRDkQf0amUQf1qKX1mhgYj1VG7
XOmnipChtQCJvW5DwgnRw7PfsEaIGdjCkU8x7ki9+AAS0KROtu5kKp7ISm8EtrU8Z4/UFY0JDa2+
cHwLIInVHywHwSWIpuco0O9h1LRMjavPdH6B2TEgU4s/TKKhN539iPn+UeM+OJWJgs5wCqydKXXw
rsbe39CuGifEeGlFQS5D+7vM0VOb8jUd3DO6zGedB5fgk6CJWsOVY6K/U7NItxpJi6rBTqAPoTUF
/yyOJRGkZXyY/kiwSmH+kJX9m0VaAAz16UakBvgfPIOSTiImCdZuwSAM3DwiKQhsaGE2EcfEuq16
1HHpu+ZDWrU1QhhsFkdY8PEKmxZOaPaI5LDlMOYu4646OYBTCze8RY2itkMINXoZIcOW3jglUIsS
8gEavJch6iHGLrjerqUd0XXFc+1CeXUJ5sjHLNlEGfgT2Zo0ZEYmYqjst52RP8nUBnO2NKeftWTq
SwolVkoEEYn9WRkZ7lP7o2scuhztEjvsRqveK3DM9JRrRZitEwshjZ8z1YqniCB6ph8Fuk6SJe/N
tDk33USO73RZ9zQ6OxpW9sAbjm3yFLHemcput6Mh6Wua9TVzq1VSQSx2vIh9azQeK4uLAiTwTNY7
9CK0RxXe/pRcWqbqXudhHsqrM0zd78Lxjk0j3zsYvtUobkASkoxr5ofY8ppVFCq16eES7KQ/XCgm
65EEgN5w1QVlnKJrJzlgIw1mN4j7JvQN5bgJHePDbxjwhXrcO4nDZGBAo+RJCHftg7DmvacKASLI
3rvzAFm6fCxHcyesHCF6jDxkasiEBSdXGdVLYEJO1+so9ldu3dyhAX4gGo1cX5VvRNs9xO38UY3y
2a7Q1dAaLmSzkxHZfz6oGRquVoeU1ZLyCsjR2q86JqkVQxkpyCsIUagkcg/gE3cJSrVXpvZvQZQ/
yLq/HCXJTOaAwJUsIJG/ZiPHRApX1e6pDRxN5BQiogmfGxA1d5PV9k1itITEcn5myGnzA7tu1IfA
X3YJgFSfd7jm3HwD5PEWdcwEvRxJqF/RJkiY+BbZx+Alj04zvupm/koZ0urI2c86gX5SPDBfZSJH
fmiNq7RPDKbjmcUXJ74XM4KUihDqbWYRO1JgeBVB9N6RExb12HLobm5Lv0D6obyvDoLEhrguaEzE
Aq5LwfjJRG5hiGHVlCbJNotHSJW3WWSyS0IYAYol2I8yOL4WHTndDWPNamRMj0ktWhsT+MmYfAis
q6cm79kvhwjahWcfFh11A+RpVXvZSbkfZoHxyBxeyI7uj2b9nNSk+5pT/hS0xomV7z5pyUDre4+P
PjpbYIsr196rdDiMVbjrlpy0HbE9LosEUokEy9VqYEz4Fk8MBnuvPif+ol4g4xM+pySEmgSv6j7v
HdQMdolJhbMXHPxXno8XVTa4BB+0z6hCLu1A3fQAEL1+uK1V9EYAKGOQgDZUOuSvXhCgP8Dsue5m
mlqOoDc8c2xkwpQrFrHnhsRlKppx6zvmJafkXvTTfAxwJlfFGW8AahvMQHhmOF36Z6loy805RJYu
qq7zlAYJLh8+TUgUKwfWcCXzr3oxroDkG5Be948JjfhDGzNVQdDj4VrAY4DuvIz0CelWvELD+IYN
ZsOSa+9ksTCX9JXTBleqqrNNE6KlzxM8X4zWHQNdARbqIkOd6kewxpzZpcnv8CF7fIweMA4WdKvY
9LYXrDo87PRZmKwW9+ipSYkipmWHhnrlErF+p/RWhVI9cIGjkrwNPiG59JcWMHyC79yDH6oHQ0zs
5oL+Dc0vHC3yKa2hf2uJZYi0z1QjmfgtkjkwjNuWqUheQfxFNs/JQxHWoAlsIsZnzPoQpBbZoZi1
f/Tn/NmjqK+5gve6RgdObTwNnJ6V5mKYXAr8WDoarscg5XBpkjtoc9AKgSuhYyCLGe9ElFTfHsD0
FQJWXGfOY9j5ZwQnf8hAvcTbCazUwiQUJv6Oce9VHzWkM5GAR5NNB9GZEoRkavfKTrInau0nXzr1
2o0s9NH2+EFXimGLr8ezH3Cpga+a+f17BK4m9eStEaW0x2WDdLvh7AAk3dK7deE5UYzn2Qp+ibeW
udilUfJNBJtQJ7ey2hVzd7IjxuHRBS9q2e5IYWVwbSXgai0J+hhGhr3A+x1648xc/9ASI8IhY2vT
zEwx51jv0eU6HfNtyy8fURD9YafcrN2sQfZqMfH3OGiMbzu035MqO4aS6WASq1MtzkVtwoha8rTy
gkJ0diMEd6DvA0w56exetX3wACvqi9GOE4hLSKzbBd894ZSGIF9vlY5uCAwWiEia17FNL/pyvpsd
mjO6fmuAZGO7QTRmVvFjLZCMjjWI9wEBbWNG1J2Y8tHKYgD30XKQcB8iTmG8Mh+0nFYJ5OK0J9YE
4NBaAHTaCWd6sE3MSylnYMwnnIkkWiRnXy6Ckk2uvBV7xNiSKEHGt3kk37R7zD3OUiLRm21h8TmJ
QZyjsbiasDIvmySbcqy76jL32YAxILCRIVfVL3Z3MqydhLq/Yq51Lyqx04LtGIsUyD/Txwc6PfmL
d3cItzUML6s2nJMTd686dv7Y0ph2oa3vTQjIk7JItojyfJ20VIRuwNFfGVOwpTCBrR+TfESNrxIk
fVXmfDuMK1Zy7L8Yav+sm6ukASA12eZtgrp+FTfeJguY3RvEJgMis99d3/9KmC9hFayOjj0c9GQH
TB6su8YNkE5ZAaJiB+tcVrnLA8CkuyQt2AIgPsmKLkGGFqJIz9I+dUAKeTZAwoO44yW1mmMbqpOB
QJGUMIFtqn4EQnwVm/JCtw0RRNTPgwJShXm4gUW0WP7Szarq5jOtgJdafE5IkupiJjGoQkzmdP2t
Vw6vXjd8JIU6zAy1pW29oe90N/CJMtLXmlU4ttj65oGBAAdPLe515t32DENXU1pcaRxLBjPKVZUG
r6mL/gT900Oo7nphMghl674iBSZn1BdCDC2vcldcCovJJxGHWznDJGtN77pm16EBS2xipgKBGB5t
bTyaQV8CH57ucLhpMDXebREGDMLT8MhW68UP7nx67YhMCo+ky8WwoFIKbApM6eFLSu1qMw3uEma9
0m2/V16MfgjXc/7Y4AC9MNPwwDG5buvY2Y4pGTHI7birnZRbqLx0ni+6CNOl1eHzi0inC3q8pzA0
h8Z8MfL8wm97ex+O074ioKjSOaaXxuuRVKmPuOk2E5Qs6gs84RQYA5gpqkp2X8O1mR2ppN2jsShP
dBKgkNGSl5Fb6n2o4k7wUjYOGjw//Zy8+CVW8XaaMCQbhCSs08BGdDU9VyLJt6G9z8GQrEoN5afD
1SJTRnuif8lKJuwh085NmPJfC0h65oIw4Ha0sHB6B+6WLuIrmT2OI1dvt0LQWg+UHFqqdeCTtMMQ
gGhhL7gQ1WcdetGKdNSziuKdQwAXptfxVGf2nyWNPIzTnk0beuRGfSTD9JihYtsZVRCsGs74bWBA
QncCTqVh6M7ltAty3KpTEqH1hLocZoRiGFUYrZtwK3JNSCsmu00e0gtJks8qzC9ND00TWzCXbb37
A8Y9xIQAL8Qm8MCV/Tk4mDryR4vZ9R7h25uHmsWbR/onQXHMnPqTiE9351X5Z5pj9R30sGvs+DxH
CFUbvqy7ZX5vztdtHBy8m5GrKafiGafye2KHO9vV3yBZzmGAzythjbK8dlto7ymwxhN5hyg5Gnbx
ldNe61agK2P65zG9ygJ7byyt8LieLnPXVNs8IdgnQcAoGTav6np44hxFDWLViFwGIbdtNO15HGEe
/QK1jY9Wbj7iQTU2CdO/J0GAH/ri8FbFn8H43PjOM/qZB68gRqSHuuKisyCwIkxWiDpQJKGl9Ngt
UPBybqLZrZp908qd82pKG/+H8zQWPSz6hDwKPjyags6tkUM4VMJ50XA/rGjQG7J4kUjmQXSJheAh
muXBWnRvIoo7SmHCnBCMgMxeTIr4u3qnoA+H61HbN8Awb+svFt4wQszXOJdjrG9zwU5NtvBa06FB
QmC+xG1nw5Cvzm4+PIzoFHbQ4W5ST186AToyn5msYAy7YRN4OWDzHifn3npHSv3u4VzuTA7MzH3y
YnlvExWBP/8qDuZ9ppb0humiazlbIqzT/njoHPOlV+4fw0MSwt91xFS1w41LM4aYaBCiibMybX1s
+nPWyKuOBSAQ5B+1ynoNl80ryTqXc4tWw6ouMxv+uqG7j7oZF63AU96TpUuHFFofQB2TsFMCijha
qGL6sgoOs4mbymWCXIXqTyn0bR3DCPVTlz1Nf+/l4oTIolszpKCmQmrvM7HkjRnGhhSPLwoAi6HM
EtySVh9xERM/nl20eIvNzP2M/ZY+FSGKG5Fb0W4k/G+qz5nMxnXb5Mdaj/hJzHrbEPecWd1FCyqr
Jaxnm2b4b1Pl/InD8rZN3C1v4dTH14QTnrt5uCwN6DcZ3HHCuq7DwbkLlYE7I/yeS+PBXjxrOHYe
jOxNo3FwZ3ttRCaZhIONtrOoN46yPrxeHe0guYeIEx2rMvtUhFrzQeVvk6WfCb9kCXNwGncVf3My
nEmIvKrS5B4LBYGp8t1cZM5eBUu2nt76OhqWFK90bRRBto7nSqxn20Pe3P90Ksf9yJK5cSZas2Zi
A5sl2tiI3wIsQctM9bIg/AgV9F3hD2LlmcYrGSyXZhNAIy+vbJZwoCh7VVVIDIiGHxAsktD4kuSt
WH83bv3hOvmfsK5DCvjqtjCaFRI2FheJOybE/CGb01wO2xDbq6Sjl2dWfXLy4h4x5Kr00JCUqF+m
AQtTbIXPaYoq1u0hv8yDd0pm4TCmRkxvVNFeNiWRAGs1j+nKA1W6m4kSyKvyXYrmDen4tS5Cf5tw
nHKGPON2IHC53wRlRcC4T4p3m669AYiuZ5RrJ53PRlhekEg57xvX2bo9pB8uecbWzde+zdmFilIf
XI3CfNFTjz4Wu+WPqp3gbvRo3oBpYldORcdRXF45+RMEGZI3q5s2Vi+xRvu6HILzBEe6pDzaRZID
hV7+GbsfiMn5JfTUmc7tddiFICpDe2B1srZuWp9gOd+r2H4tRinY6MWUtUO994N5GwvFhbFM7lEv
cB02acrQPK4P7Mbu1VS81Cr9YPf7MPhKHT38IE5JYikEgRe3vmzr8JXygDThmBIlpFF/afhi26Kj
WiO2z0Ax2YfWAIVsppNDydBEl8VkXFZebZzZaz6PBb3dufd25MSWG5QWA3t6hDgYauiMizw7lO0V
ceIMCHgCGFbGB/tesuT0g0jIBB5n41yzKz9GS744brELnQxsGg3AjFNHxFyK6L6e3P20gJCNHC1z
MzcRkwiPjZofm/sitPbTFDRH1/CR40+Bv8YBBgx16tDUQObY//z497awOKScl4xvSPdNMrTAtc21
SpHl6BXVPo/9TVSOL75Irhj89Dvp4alqgglAfpHhOPDeJH1kEpeBDTi9ceDv2c0WhWovQjp9FnHy
nXya87bbayr0duAaplsakIm6J9DtvVcgoMjww+1hDEdh6QAu67fngfCeckZDDX3juWs0cklUBB3e
FKOH1F45lPZysL5wA3PSUGEXYfiHjBWwOZIWOlQlWLVkE5pIsFrJsuTDyR+Wki02EG36By/0PuLA
xvwCiXhiEQ778OjMyaUp6FipwH4OQCgjRcAjfNUsL5csExhHWuRUxm9D4D/5AiKGXx4E/pu1ntLL
2ZR3RX1dp2AYUNbclxEOd4xMx7YWtDS9azyMq9bzP9vR9bgYQvJy89t0GR0ERkHbcGxPwowGXBAO
Z0RQTtveVBe9RvfYRM24gje7obgeOK2dY6nFV2C67N7gp6ATh61OJ1SG/cry6o4jy/FW9oTxDoTU
dZvql7HoKIfGFFujU3wPydxdqUztI9rbpstO2YkCLrATEBZcVdsgNl+SybsKom9UUOnJbBcvAhvO
OvFLlsf0vhieQgdbivbZo8UR8tgK6/eoKlTCFcoMIhtXgPgImSdYOE1M6zkj6cjPFJC6jBYLNCh3
byUnQVTWSmpxZo/9IM3iuSv8fGu0GAy0BYIiAoBe+DYBVKhTUhSZ/BMjNu3mQdA5pEmFTpO2J8bf
OWdWgqW5JhVhNuR5dLNsjzKIR9knh1nYzvTl+4whEd76EpPBcEVHPKpbGG+KAJjKIGfXL3N/nUlp
bcNZP1g5odGmA+tSQ/pZOTSs3PqTQNebFhD4IZ8Wd1GOZ8QWR1Uo2J0Rg6lupvnkeYSk0eTjalMZ
mE3pmOXEi0apXgpo+9WV+F/pVkZ77t3emAWapcFG3raMnsK3hg4LxiWjO8TqEuMApkEMlREJPD3F
yC08ygbIHM3O3jSCvT5rY0HQFH29DUq3peZn7CH14B/7ho5fMvcD8zIOmMCJMhgc7QbxHPC7Nutv
m4IhUOd2/GuG6kRf/ipy4Sr09G3GHDnyQFuTWqo+phoLDbupfdwIsAN9Yl4pxu44SlnEPNvDY5Nc
lcK8Dmrh7IXZNzs9kZjUpBg0MvJvyCJczREXhygS3Wmg3575WBrSbHySJT5QUz0yNeP/TzYgDYGC
bk9HvFxFW519K7Nl9IWto3el6RAT0ZTJJVxlj4T1hV7vjMap5SiGAQYsUCH3ZAPxEgTltnSX+rNS
5Gjoo5uxkuZJ9VTK2TngOUtZwqrpQnTLTIhsi1VvFfi2PJJPlMjdVdXTVhMxh4UxEF3PvLFQnGhs
s6T7VOTYxjwLCrcv1qUNJcIdanyznKJd7S+n5HVO1Cj+E05hJ2/dtRAkAfMBX+KvfVaSzza0lISy
l6Gh4bTfFONTK/mLG5eXtDMMZmMkWdYYyUDefiYyEQIwhm+fpuQpqm5NWigcUQy6+a9AIe2gPIJE
2Ia8tlVPO6dhCbWWKstj1rOVIJ/XaaQPgo37yjQKkmN7Ue4ZFjuxW+4CZJhxrHm95t2UQt0VdrjV
6fQMjuGy1p6GmpBW6CmxVpQTI6IZgMCYzNzJ+BaFwSfggkh3JEBiou2JhZtpHAYEJQOwoG0u60/A
03xEU3qjF6euH/pPQNr9Az4lvY2aul4pNKiw6ptDX57akiPZDXFNcSJBZiGYdVpSL8fSPno2zk7K
CpdjTtTW5xgRmWV/a2L0+rK5Dep067rNzdxJ86JLMJZ34TvaPR4tbImh+yGELLUZa5bMnIpHGoM+
D8yYJf6pNNbbLjZeg1b4SBVac816h6RAGN42n/2POBPMdBh7rVHGUmvM1CKEQUTsa/d2xVpZjFO2
4bJ9TJ1wupBYcVYJWx9R9hSzUTUSL2Ls8zq5V0Zu7lr/xhYGhaE5PekRQFVn0hUe20elmYjIAd9d
VJIxPATgdcZ85t1HV3GnXnPJiMz5tnVyA1N3YhPMVVHr8VnYbAd6/GqrOCDFLCWgxiXpt8KVsCSp
N9QqQ4eet9KvwCPQdIdXWU8eteg/B5+Gfp3SgteR8aBoClR2HqzIgpM0P5xHTYAgVzlVbNGCvBMr
AXnImyCHJeJIgOCtIWogNC50G28mhLgK6F9bmj0f1Dia/3X5ZUK1V9qkYpHDwWLt2WdlBesz/4Oj
POSxmEsMn52x7bV3/EUpRxW+orZ2833sgPGcm01mpIfChC3Uhs5N0wXpRYUuee008JGWfKA6OHEc
lWurwWsTq2E4k0niiBYhywg6K+7fp6m65gqbUgU7K0wlCUzUEh3IEiJWdZc4y+j6B2l9Y871Z9qh
BVFxem+TW7SOG1qvMflkfEfjBANdf13KdVIYH/TahzcjOjB9RcZuiLMGff4wj+UHBGzr7Am2Rm1H
yA7OnNQy530E1e6a0Lju2qX7VhiBd/FzEz6VD+3SeagzyV/b+Q+AC8ZDgUB8lSGBoEGUESgTQBZs
9bSpG9bhsCZSlyA2jgPzuatjENS27a0j5+BLPGNiDp6jJAYq09LTrkj72LYhG5liIAQoXbVj1RwJ
Pn/QXj3vbQxIWw1MacwI5GCRw2HdQorn5MFF7GNRUj7eX4tJHCUca6xEZc/Oi2RQp+36s679O3LP
SG2f8avWVntWgapXWQKSkscjgDcU441mSK/bcKLJT5sRR+GfobdgknqM5dPeenJk46HueKubMtzH
IwbrCnRZ610XTMQ2WNiRE6OcD2tjpxmxWjlhTxXQshTTVig11vCK2KB+3BXQuXUSnoGSXUWSvQrb
MnSwNbxYgwi2ykIPHdQEQSXjF0suMDbPv7EcSNN9RhtGQuKYmH8KrkvkKLATwJsZ6ps0xDWeuCSa
q7KIdkYO/q2x/G/P1XgP1dOoUJqJlnLDm1DYdhPrszN/itE/tA501vTbkxygc5F/NCMkDdNT1H4G
qv9yik6DUz+2GWIKxcFldw9j1p2CFoUPPs0tOvNHK4Nr4AXiQ+gWn7xjgZYLbGcd2t6lHdWrnPnL
VkfyGCD5uajT8dGasfBFtcG0veID8MQn3IB9HxtrnCL5bgz9dDOk+QOECOamHk5+ZOTI6aZrchta
OhLha3yDAoVVZR0O87a31cbQJN/2GdmNZX+cdHhddwyIPXoRmTUi1fF4TmxQz0XpfrUzAZbgDahS
Cd6ITxiS4fpLaSAI6naZwKeVLdUZc5RrmcZYurMOw6Z2Do2rjhbEpL4Y741ptq56tEB27XIZSA5w
KVyKd+fLzhxwxrAiDJJv6HNlXAz43MhRLxpET0QJnRSzNHpu7/+Hu3NrbhNJw/Bfcc29WLqb48VM
1caWHTvOOMfJzN64sEUQsgQSIAv71+/TgByBvTPZ6VQttczcJFI+QdP9Hd7v8Eqnqi6p/0TbQ/46
qarwpGSOcujM2S3p+2XOXL4EXZ8XZ6Ujzr37JaacAcnTpVj/a+nB13Rd064kJ3HibiMIF28qJiqz
+yUcdrwXJ90d0wd1d+o9loyrBYRcLFbTyWRBBk3RzydzRoI4dLGBMJCxdTXbPTXLFD6hYS8W1eIz
7/+Df1PQL3kClQK/FwD6w5dL3yFhlZvEdVl/KKUfr5fVl+Ch/EgWgimksGmw6BV5Z7rLYGQn5BC6
eoc86oSea89hvJE9D4NX29XjhpDfJuvsX6s36424Edc7xixl1InpbFZWJRS+LAOGhWXr8/vae3Nf
XDyohzOfE5RRvbdCcV97k9/VNv1aSDqxmWVdn+UMaoYV+HpexJlffgnXCWh0ll9tnFNxjeVEp8Nf
Fb5eOfdvawZK0Du7I3ky3QYpJXW2sz5NcFQ3ECxPXd3mgvKZ+TImoRlM54/h25qStJNMOLfLVfKe
ZuH5BTOELmr3sWkof7tmQBiO++rSY1DgXbZZnUGjZk8pm3PxLpjYmHlnYlcnl2W13pwm5eYDfWBT
WEU4/nfORUFQmlSbCY3yjB5YhZsKDU8j2SKeM3GNpoXqXGWQj18zTtHxQHE0NQXF0sl08rCjBWIe
vgHZOK5LqCYDNxXT2s8+zdfFO7WFPpmhDtxGerKjj/YkAC0/LsD8PAbmvtqQLj9OH5ih56u7y4W3
eZ8w6/aVrNdkrGqSGPVqAVi1PNtUEwaUrK+qR1swtRl6OnoTT2hLPMtgEM8zRn1swYTTjMk7FfSB
Abx1KfOrj6/nm2xqr6uLJIC+IrEpVKfiSDCAccr8mi8pweKypt/lvsQFqBLmwOH0MwBilpDQ2ywY
rBAmk/Rk8iAjr9pcOXb1egXj2bQS+LvLiu4Q/OrJcbbMmbW9e1cl6mbtvEkUWrNOdz7psK8hNQ65
4zKx8j6MIV+LAL+cTfAbGZSzOkvIldy9UQSl8wQ3ok7klb+or+Y7Sqp3W6o9xPk6WULMBDzgrbx3
taQZDniqOFtv7AvmyjDarJBfypp5NxsAU3fFmJUKjpIw837NHtXHa7X44KBTTgN/ewYbwFm4FhfX
WHIHtrBtToLMY2TSYgEaSQvcghYJuYEAlDJK/hQkODtr6mJK5hnbFZyrOaOq78WpX2lWQcDGMKsp
AZgsL526mF0v7md3JbmKxeMrsfmw3Gy3HJoHWmHy36m7n6W1G2/v8+k1k86VvVyf2ZOafNkDgww3
RO3e/AZIloQ9DWSAZ5MrlT9+mrs+xEL1a1uqc5oyNyeTSl6mu4keL0uNzhaD6Jb02l5+pZZ6urHX
GAyYNe5D59TdYGHt3Q0l6++WdzeO0gMO7s4Bdd/TEiZ5f/kXzTRbMPqAVifxGcYZqpHCP+ZbStvJ
dF5OGJPwikI7GFxW9aW7Cj7SawXAvQo+28X95fY6v2pG+f/fsB4cECRMh5wILXtDR4rQsGV9yv/e
lw7ZFZ4L+j4eBak8zW7yj2eyGhaHP5OxjCB72M6gWnB8Cz4vWlaFYvKyvn46AkNOuo8nwrYtBzoC
KUX7MZ/zgweL9Pzun/NH/L3v/NkTxM2rOZ9BPwbebLgInmMJx3GFG4Z2c0Ep1lsEV1pU4wD5hrCb
jOvxQ6FMH18FVmg7vk/BQfuOYfU5fHzftxgrISmKYYH01ZJ3jGgPKC+U3LTZSZAWj+YxQ7x7SqhD
DldB2L7lunqfMPaguca2FST703gVlOUFtIyGisfUFxv+cBV8YbnUqEkKqtvPOSrjOhDcuGxvquXh
0ewyjf75b7SiY8ESJflv+PjS8tgi0C516nJ0R0H6nmdsFITFcZehC8FUcw2Ogt4EQvPvON1RGZ1W
lAyRaS2VwSbgKWGkUWz3p61+eBTC0NJcQuhMutX1Nbq9ACG6sW10XEs5bClXde96YBy80KITSTi2
r6kbuNrNNyLjIOB8MlaLEoXgeC7T/dt3PdALDSWVDSEVzkhzQS41LrUoBXrR0EQqaTH1KfCDbisM
ncUgtDzXkzYTv/63q3Cbb7OqgMiMIuPskEhMOt+pGwcSvjnMKoR8TLm+7fKKB+rAFsyxZnZFexBG
pxSVgI7MdAsofEUKjKUgMtDX4CAEthWEVN0K0cULozsI3Hf7Zv6+ZdDnAJUovb0TNFwEz0LxKiXt
zqEeXdAklVDG2sCx2AbKpyDkxa0g4OITNo4Su2Fs2lB5EGcaHgXHgWqQYEixDdqrrxDQhr7CiXJD
9bQ+47IJPjGt6SLoeIDIWe3jBV71oVb0OSoKGka6Jca2BwiXVHtTBpogtJTrOY6Owptr8PhCwEfp
uhC0uq2+HN1JEJ4TGBsFImPJXm+I4Q/ffuBaMvB9G4ipPSGjcw5RhJrE2Aw5sC3QMxtN0NlENOvh
KvgoCnwmae8htPGtgnCFsTkILOX5eD84Gc01WIVQWmBMylP7qHJ8nkEoA2PXwLY0w6wdDJGDUOAY
iYDAtLMWo9sECv/QWB8K0GIGXeH/vagPiZkVflHo67BZX639GVO0SLmVoT5QDq8aUED9ByRRnwQV
CtfVY+70NTrTCDO6bewZoBUlww5dt9vwAxAJ94if0epgH02OzUFQuHamTqLCNArQUh0UNdcgVPAD
ywvBU/Gk289H5yAoZXe+m4Gb5BIQceJxEJ6O/aGFDDxAJkJnuOzbVWiN0ZjUggLZMNQLAniEgAg4
sTv3Q2fRdbUfBUu5Gp1xIN4PTZ+fgIkiL5/R4p0jNNQILrECKYwwHC12QNW6sZ8UWvr5fBzG7up7
i5wFwiXA9bDLwIxuL2DbjcEDGVgUNqMa1SDhHGAcA1/RtzraqNlTpidBZ1zDAMvodEDpUBPYaAL6
zPCWx2YUJV0opk6yIy3hS+W6Hp7PoR0gseTZbHvQhCc7MS7IBDTHNK+ES4Cl8zy0wJPJP1wENC12
gvYKkvLtKoxtD+CzOaZOsi48EUJh8jv0cHgEpE26HXCCgHJszy8oaDP0BYgRpK6qCchONdcgrQZ+
TqaZ/CpuR7NL2vUekUckhR+YHgU2gT7rIvRf9o6FzVGgMIeBC+PbBKju9qYM/GLKCRzQ0WAfDg92
QaCozoLtnoRKqyrGZw5w603NgcLYBYx18jqHxx6ogpAYijyCbYNXj1MhCoc6AUONgHesgpB6Audl
71gIYERyCaCpo4uOSPkap9i1T6RRZHfgEPqeBascuyzsNOX4zgBd78bmkOozRRsH0z8HLpFLLQ6a
JkBL7g3FuFyiIFCmT09SHcgUGGTv9w33gAusGNDEAH9Bc40OMaMWVxivAnqQiSa+SxC8f9WHjqEP
Yha4jvCJDptrdHqAgmRj3BA9QGrdBSToIOLBgaDCwCPrTMKlQ8zGpw+oszBFCRyNiIUCnPhlrCik
ZFkXJONCjs07Bss0Lkl2qDoHIGcJ/CfH5/AogBL4FGO7wWjL0nWxjTGEToUFesWh4vZFhcABsFhr
9kmHU48pPKAQzNgl0sVEBMrdEbCHjiGF6YEKArJJ31IM47KN0qGW2tQxpORKBZg/qtzbq+8hiCZS
JuPWmeERbQL8Imn6+NgDh+krOmfYqgIEHqqCkLwz855It3WYEfZiXJuA+llpjBiSOJXK5yR8e8rD
VWjwAp/0svTan/quXfAdX3pqeTqep8tZ0+yUxmVTS9/2+fzlF/btSc8FdA0+uotHF2b2vvjpYR23
ottWH/3nXyKGemcnaVkV6W3VNCEdfLhvSmp+p/vn3QM+/+neb+2fav+Xr9O4iIrbOYRH9Ek9dLf5
a7SiYeqfy+gmWkWHRaWoYTTdtzv5+afefR4c/78QXN4N5OrqbWO5Rcrsz77gBr8yF3wXZWVU7m+x
acZqsuemko+jZfo1L7K0d9ct9GosO1/mRTTLD+/abxB9c8lZFt9W6e226glviuxMhZ/Ey2gXFfGh
5DbwMpbcHaej/OsRjPTb1U1/2dsGM9NfOWXV01nvfXZpJFPJZ3FeJP1bxiJqaM5U8mtWPE33cprt
3WaBTQWfz6J5bwN2+JGxXAjLszztn8i2lMNYdDZLo4EWaZOhxpLzXX9btO0apmLfPNdNrTNiLBgB
29u7h96+aIsoTUVf5tu0fLbMbVWaqey3UZr1tEfXHGQut3hYRtnscDk6ONBcdFlGt/NtGTMkoS+/
yUEay09v52kS9RtE2joHc9HYgjKvejtbtriAueyyTPl/ve7ppq7B50dIz7fFULQGNIxFw9A60CFd
EslU8q/xTRENvKeuBdBc9H3Ut1td3bi54N3R62jF3Jy0b9aRr9t4f4T8i7go456m6uqdf4Twt3Gd
3vbMWNdV8iOE/5EXd/s1aOKDFmM3Fg2Z0vzoOIIELO1bsw7A/TE/cBLdDc9+O6vBVPzVPO2veIu1
GYu9W+KR9KMaYDyd2TMWXcTJsAevwURMBb+Ls6x8WN5HgzBBtsCTqfgP83wWH52Xz2xb219tKv4j
UyZf3ohdl96P+YHnG7HDJU3Ff2L147KMey5FVypqLrvuR5VdZbqp3M9VNN9vaK1TOlzGVOxvcbHC
svUktzMIjCWnRDaD7d0VJZuK/hJhd7Kk6h/NrrDHWHhcVke/vXTzbX7IWH5a3uYZrM69NW9b+oxl
M5aehelLbqaL/Lnkl5Cmpzk5z/Gn/Yycl/5ZH1zT37hdxlHxy78BAAD//w==</cx:binary>
              </cx:geoCache>
            </cx:geography>
          </cx:layoutPr>
        </cx:series>
      </cx:plotAreaRegion>
    </cx:plotArea>
    <cx:legend pos="r" align="ctr" overlay="0"/>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_xlchart.v5.9</cx:f>
        <cx:nf>_xlchart.v5.8</cx:nf>
      </cx:strDim>
      <cx:numDim type="colorVal">
        <cx:f>_xlchart.v5.11</cx:f>
        <cx:nf>_xlchart.v5.10</cx:nf>
      </cx:numDim>
    </cx:data>
  </cx:chartData>
  <cx:chart>
    <cx:title pos="t" align="ctr" overlay="0">
      <cx:tx>
        <cx:txData>
          <cx:v>Average Per Capita Funding for Crisis Services, 2021 - 2022</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Average Per Capita Funding for Crisis Services, 2021 - 2022</a:t>
          </a:r>
        </a:p>
      </cx:txPr>
    </cx:title>
    <cx:plotArea>
      <cx:plotAreaRegion>
        <cx:series layoutId="regionMap" uniqueId="{A70DF657-148E-45BA-A6DF-4B3D23F54384}">
          <cx:tx>
            <cx:txData>
              <cx:f>_xlchart.v5.10</cx:f>
              <cx:v>Per Capita Funding</cx:v>
            </cx:txData>
          </cx:tx>
          <cx:dataLabels>
            <cx:visibility seriesName="0" categoryName="0" value="1"/>
          </cx:dataLabels>
          <cx:dataId val="0"/>
          <cx:layoutPr>
            <cx:geography cultureLanguage="en-US" cultureRegion="US" attribution="Powered by Bing">
              <cx:geoCache provider="{E9337A44-BEBE-4D9F-B70C-5C5E7DAFC167}">
                <cx:binary>1H1pc9vIku1fcfjzQF0blrpxeyK6AIIkqMWWZHn5gqBlGSgshX399ZMgRVtCa3SvNJr3hmwHWgaU
BLJO5XYqUf7nbf+P2+RuW77r00RV/7jt/3wf1nX+jz/+qG7Du3RbnaTytsyq7Gd9cpulf2Q/f8rb
uz9+lNtOquAPgjD74zbclvVd//4//wnfFtxlp9nttpaZ+tjclcPlXdUkdfXMtScvvbvNGlVP4gF8
05/vPylZ3/14d1Vv67vq/bs7Vct6uB7yuz/fP/rN9+/+mH/f3+79LoHHq5sfIEv5iY6obiLdeP8u
yVRwf17j/ARhixLdQnz3oYebnm9TEPy3n2f3NNsfP8q7qnp3//+/iT9S4W9XZZXZ+9Gws+mhP13t
tPzj8Wj/5z9nJ0Dv2ZkHgMwH6V9dgkdPpXJkVZfytsZ/vl87hwHZo/Do+gtRYOyEWhyZhOH9YFuP
wcCYnRg6pyZi5HDXPQzrH9swO5x66kGeHv57sUfPvFfpCJG4Pn9uAF5oD/qJxQjnzLCeRMIyTigD
q2CIo91nhsf1nVIw0e/unnukpzF5IDrDZVLwCHE5Xz03CC/DhdETw9INzKm+H3dwRw/dlYlPdNM0
CP9vcDm/696ttmlehbJ8BTYz8Rk+k6JHiM9fm7fDx2AnmDEd6/y3XTzEB+vkhJjcoojPAslfybaK
t889ydPmcpCbYTEpdYRYXLylraAThnWdMm4+aSsWOTEBBt0i99GGH0Z/H1MuQvmKkLKXmqExqXWE
aHz+ehiRp0LqCz0XOYFIYhBjso3pYz32XBiZJ7o+GQ+6z7QO996j8XnIIPEIDiefeqCnDeSX4AyT
SbkjxMT+67kheBkm1DyBEG4YHN97KzzDBPMTA5vgsBDbg3a49x4Te5vIn1mp5Cv81kPZGTKTikeI
zOc3RIaZ4LswhfzK2PuuOTIEgbUYzLIQe4zJ5y3EdhXUmTqcf4GpPJCdYTIpd4SYrN8yJ+YnYCgc
jGFvCxzixcPYDjkxsbCFDH6fm82QWasfcqu2L4fll+AMk0m5I8Tk+stzQ/BCD4ZPmEEtZmH8pJ1A
+U4pJdw0oZiZPhB19pzB3oNd3/Xb6nDq3zeUe7EZHpNiR4jHGdAID3mUR1q9sILXwC9B+ssgYOzx
QDPHpUMFjw0MBYz1C7CHgJxt6+zdEoimKnv3I3t31STPPdzTEf+p73ik1J/vJ51nUIlyO0q425xl
EZdPsyyPWZeHXBLklQRZpnWf6PzNT0BQ1Q0CHAbZDwFQTo+GQFbV9CfP5eHCvz8zzx4K/2ulZ/TV
XPf/EwzT1dsyTIwamEGRvPcH5mMfDl7khFDIdrAx895XWVOH75xtnNWvcOGPpWe4TArOJuMx4OKe
Pjc9X+bHiXWic0j/CZ0HVXLCLJMyAiXz7jMrm90kK+WPVyDyS3AGxqTVEYJxtn47MICGtUxmctN6
moa19BMTCAywoPvrf3Ngt6EMtq9IQM/kQXKGyqTeEaLy+ebtUKHWicGIDqDcpzIz12UhiKzUpBzd
p0IzS/l8V9XvbmQZyFfVazPxGT6TokeIz9kblgdsosQ5ZpT/zmwelgccqMGJ+KNkxpWfyYkrf1VY
eSA6A2TS7AgB+fDX2xkMQycWB3LjHg40T0VN88SilgW1wX1BN6sNPsAaRjUk7fZV9vJYeobOpOYR
onNuvx06VD/RKSzl6RBJdp+ZOzP5CbZ0hk2oqHefmdWcZyXkY/a2zBL5mqJ6Lj9DaFL1CBG6eUP7
AXYQEjKOLH5fy0FAeejQTAhIHNaaGPldez+sY14fa35LzlCZ1DtCVNZviAojJ8hkhm6yp1HhFDoZ
EDLwoQKfJWfrrNs+Z8VPl9R7qRkak1pHiMbqDVPlHUEOtb6Bng76sP50ohOTcYPO6snVtttK+XIk
DnIzLCaljhCL5RtaBiWQIFvEsg5c3yyiWPSEMUZNdsBqliAv7zJIjl9hHL8EZ5hMyh0hJmfXz83K
l9X1sI6BKNUxh1HffWYxBCMgw4AwJH+zj7NM1a9iy38JztCY1DpCNP769nZoUHZCONQfFhC0T+Vc
GOMTA+DgwE/u0MKHe+/Z8r9KOWavSbZ+Cc4wmZQ7Qkw2Xw/j8hQx+zILmbIsYlICnVaP0ytgWYgF
tQljxh6sWQDZQK7V3MbDc4/ydDD/LTmDY9LrCOG4hNi3Tzz/53AwsABiEa7f973N2xSmBisMq66T
lew+syByGUJr5rt1lWzVj+ee6mlkHkvP0JnUPEJ07LcMJ1N7G3RXQUjZhxNwUI9KElh6oZACYKIf
Bv++UyEDjuW2lrdNfbjw1Fx5GhX7ofAMlEm7IwTlyn5uGF7owegJR5RDGfibeHwIChCTUwkJS7RP
08VXu5WV11fyc/kZQpOqb4PQf7vipxFw4rC2zNChuYk/npcMljcYtggCtuOQBj0sla+2kOwAmVFv
y1eRGXP5fz0EL13tnHWQ/+/2lP/1hitLUBWYkNMQ49ARO8tAoWsDcIMeAXRPqwN0D6GB/srv2/QV
VcEvwRkYk3JvMx//n2Jy7hzG5SnH+TKPMXU3QdsGuAS6D6Izc5lWYSHrgUz13mPMMNlzd69di30s
PUNnUvMI0TmDUvPNUiByAj1/FNrLIIg+dOSQ+xgIAi9E3z1sM8L8bFtV29uwqe7qunrueZ4OszPx
GTCThkcIzLn33EC80GzQCRgM4jq9D7RAiT/CB3proOsE3sW6typ2uPc+CZq69727srobDuefMuWn
wXkoO0NmUvEIkTm7eG4UXoYMrM1Sw4R3xNjTyHDoYjBNakCz+R6aGSk7de1kTSmfe6KncfktOUNl
Uu8IUfkLuq3eypEB3QHDbSF6yMpmFfaECuVA0QJwu8+saPirjLeqek1/4G/JGSqTekeIyukbhheK
TrgFZmLps0yMY4ALkmRyeNVy5r5Os0ZWr+ugfSA6A2TS7AgBOV+8nZkA5QEMFLSOwCrG7jMLK9BD
C3hNpPrTZnJ+97183btLvyVnqEzqHSMqZ2+HCjgvqKipidk9KjNrwcg4wciCfMDCh7v+DvNnd728
fcXbS1OYP8jOMQHljhCTzdVhdJ5Kdl4c5pnFwBKAlt19YOQfJmAc0gALXheHN8n3YR5WoB7WkptX
hpOD3AyRSbUjRGT9htU99PhgeFuc6frvHp6HiFjQRcKsKe+6R2RWSa4T6B7JZHXA6ak58nTi9Vty
hsqk3hGiYr9tOgzBAjBh9x3uMzvBCFbFmWlBQnwY+ANNC+282x+vcFx2dpCcwTHpdYRwnL9l5yi8
BAPvikFz4j37OIcDG/BGAnRjQQP2wa09dFvnd+32NS3WB7kZIpNqR4jIxRtWJvAaP7wAY4Bjul/b
A7f00G3h3et9wJjTWWy/KO+C17zZd5CbQTHpdIRQnH89uI2n/PXLYjr0U3HKCcXWrF3E1GElECFm
QffC7jML5lOq9DUr4+ce5enQ8VtyBsek1xHC8Xn93Bi8EA7gsIAU1inw9fvPY8uAgA6L5eCp+NMr
KZ9ldZupSr7i5YMHojNcJgWPEJeLN9zYYmrXtSiw9vcLr/Nmag4rYFCNIHR4sYof5sQ+sl/ECezQ
85p1lN+SM1Qm9Y4QlU/Xh5H5nzsv2LaKEmpCXf674HgUR6aGHhMoFWLMGMdP9TZ87jme9lx7qRkO
k0JHiIPzhhQK4ACEFvRCHwo/mP0PcYBYAv09BoMos3dqM6bRuUugHfQ1O/L8lpyhMql3hKicvSEq
TIc3cqZ+tgMqswhv8BMC7yIz6KfeozIjHM+2Ut293EjuxWZ4TIodIx7OcwPwstgOqyR86nXT59Zh
wEY88KYB9JDscZhVhWfbcnhdP9VvyTkaoNYRonEDrvatVkfgLU9k6gT+g+F+5Kygjxr26eEGkIu7
j3646T6U39yVKTTnHk4+FcWejh6/BGdgTFodIRiO/dwQvNw0ECwRAiD7MZ+5KnhXDWFoTLTM+0A/
w+SwIeO77Oc7oEKa9PtrGtmf/pYZWpPa/z/QmnW7PNio8tfGng40UC12O4L+21d3MxX2Kp2JPmdl
ewNc/4BdQymaGg1/7TQ6fckjwvfBXoZ/k7rbVvWf7zULMjTYjQDWV+DVUR12YwLn2MGrunCJoxNY
uqSQVlh439b4/p2aXnuDOwNjA4syBmzSOK0542nb0mrqo4NLDNbXJl4BtpmDlB260n5tyPohSwag
D36N1/3f36km/ZBJVVd/vp/aoN6/y/e/OOmowysVsG8Xhg4+vCvKLFhFzW+3l7DJEPw+/g9zKKkW
drpah9jU7LEvcw9Ph47Rel2jm6bQSy+jJEf2iKzO1oossavp5O7K7qClQ5uIGnf3J3strB5c3l3Y
nVNNG9t9k/jCNGuhyzzzqjbIPBQEYbL/+/5Hi5ZrkvB6qQzfWCXMF6rDqWfiVHm7n3aHRiIzFk0T
Da5W0IvIosrDVaXFYvdj52d8XOx+LKa7xCxKRxvTnIhM10rXKGTjhZ22LpgR2KQP4gWz4hs9UYUo
0rwXuhGKetx0NF70adl4sI6WtGL0u070ROGFaaiNHHEh0qoYHMkLETFO3DgMtrivlRj6/FOJaSfq
2LzVLihDX9PBCM8HEnl62GtuzEZ/FWost9OGVW6eJxc1aj90LIwXydBl9oD9Rgxa6cimFEkTUDts
A7RoymiJSCBXOis9GfRyU9emy7vGd5AKv+Ql3Qx9ELnMoliwbDwzg0RuNNp87JNqKVmt22zZF+Po
ku5THLahm+q5aLqeCdTlLknZZ2Qk11VXjwvD50LKhNip6k0bp+nHoZKxXZlGaDMt112LX1kBbt1o
JI09YuuLGonI87Jf6H5EnQHx06FFSODU0lZoyKIF9EvkdtZw7HZlGgitiBZ1vYwyNH7Swsuujr4m
vVooOY6CJZUofISdmLbY5WPTOSZndhSOhegsDYvG7E5JoF+lsNa2QrIUxJIXsd8w18SJJmArYCfB
SeUQiysRhdYZq/J+xRj+qSnNcJQk3CuS/AONy+IjiT29Lc3FkGi1PRi5CCC7dK20K0UwEOYojBs7
18ZLk1elG1ZqoQ2WtpQJ3wS16Yu+lKloaP+VyDyw40xit8dW4Sjf+N5N32IMZ3HUf1F+Ua9y2baC
WuM36RPpYmu0d4YyXlVJljoD6T8glSsh9YA5oeyozUJ2G9TGIFpqxk5iwrTxo3ytpCLLIS2XVeMn
dk0MD7N4WaYJtzXUXXJU9qIv/MrtCisXKhgWaUXdPqy5Y8RWvApaurBqo/RQK1297Naj0dl5afSn
UrNSx//ISbzWrdZRVtvaRqlfEdl+TxotcoYx+1jXSNl47IXWELAfjNy8JMM6pKODY7TAfl7YVCPS
NmV1qcqucYZe2lkfl0LTdSfSKjDEeqUMVYmoSfCiz3Q7zgu80YL4ukRULaSGN2hcFYz9kKQp7DRO
9ZWRoVNcB0pUDIWil+0gLJp9h9mhRNB0coGkQQV4zNBRxRAJjQtCBy5gFjtSll9avQk2LFlquZF5
OM2FHyu2wagTTT10Lq4bLLKsF5Y+NrYiLISZFS8qLVjKka8SKoWWVeXSQAl3YQJ9zMpB5MPwpep4
KkrYXncxTA9WqIzZDQ1qZwyDap2y6xQb32LTz13sSh05XZF+MyqObYXDTnC/tQR1uzNKzbtGN+sV
VJ4jwOErhxGWOWVcfU5gmq1M2lZ20I3goZpEaAptfB52iyqVIudnUBcBPKngbd0LrqtlhLJ8GXJe
ORrpoyUvu0SYHf5RDOsgLb/EQaPbOKfRChzIMmFgGmGYiiJUF8Z0k6xIl2PbacvQNGrHR2cIa6lN
+1L/0CD2I9HBpwaN28j+Q9/K+nxI2GC3ZRmsK37l9zy4qUzdhwGS/WrEal3CHEPNYLhjMuQiJFoh
BhkMyzYyxVgqofOYO12LbkkMf0tRsA00u5QssPtYOn6pbCtNWscPL4fA15YkBM/ZIsPOdVM6dbII
qhxmY0gH8B7Shp2Qb2iPwA6kpkQfBIndW4o4QZkIK2hSW1Nm4JrKzBZjV6yNmlj24CdSyKLzNyER
repMoXeDsWg764714F5aY0hWAwc7z9fN0MbfEkOtcx8ilVWmX3T2U0uL2saa3tp1Itd+JgM7y39a
mSJe7LcrrcTNKuiS6z71I9FrZblUcZs4URIaH/QwtSNVOVWs+esRg99sfuRFMK78kd7wwWydPsaa
iKtOOZniZAGzunUJuKmc4UWQDGvTvIys0C41v7FhKaKyOz1WMIW1bq2GOhMpTtvTMfo+5hS+h9b6
xo/s1CDf2rb4RsuICoabyikaOtgoDjXBI/W95922H9w8landaP1F2uaNA1sAeFFYVBvKL5CJMzGo
OFmbxP9aZqhbW2EDUSbEaz8Nl7pOmM1qZdoJHZOVlgz+skzCVQd7Jdo8GNMPWq5ZAulM+Ij4i9TM
qnU4GI0T1qXH+02FwSRpb/hOGUYfhz5q7eqmTNvA1SAHcfKxbkVHh2XP+97z9SIVlc5XNEozmMJ2
PNLyQoUdElkcXhcpxKKRdP4yQWllxwqcRhf/1INWLdKOJvZQDaYdoYasq88ty1e8Hc7yJgdHMwxL
Y0w+Q8ugbudF4yTMnPIX9VNxQ7O5XpYLFRaWoyCoBNVwMcTjdWlUtRsb0XDaar6AtKGwJabsMsBy
EWmjvonDcQN++lwaeeDqtLgpeW4sB2Sca5HbVkm/1Cp0IaMytOu2GBc0A5uogC5fGsy41DR9xfUi
Fioj7pS+eNngO0aQbiKMzk2lX4HlfEFWMnhFnvfLMg49DvnM/hBDIhFXkbUwyWWuW47G4sLRww7S
h1bvwQ9klRMVRKRFl63TkSMvmw40JN9SCOkOsqyzvlHmQo/BqY9x8jHMc5h5If/Whmm6yONs1Qc6
XfoB6sHXscISMtWvUauUCP3hK7LaaNEx7mhWqCciRylZBJba5jJqvIZB9tXGGoUsM00vURy17lBF
dhAZwVrm+qqwajGaWeH6/Ic/VMVCx34lJMfS7jvLEpBPrDpN+w4+v3K5VlwEdau7QQGu39AYtY2O
h3ZsMIhZPBlEWViZzYYIpulgN0QOy0ivPioZO36qJetalEhvRxtN/jvqslyUpM88otrCLaryknIJ
CXRMokSkbVsLX5rU6Shk1TG9NCI9cDTDpBAk8sJDoR+sFdyzQgp5aZ11qdDA8paG3l1IVDkmTfAq
nlJbpNQ1jbBhg/8/67jsPVhMaZd9FXmBEepu14cXPc06b2CktPFQF3YYJWSVFbldh2bhsSYpXJJY
l6qqxzWVV0N4E5SRdFDTZvbucQxeTx42XJs8lW7S+oXARe+EvR97UUlsZRDiqSGUdqphyAk5SVyt
zq8jHoO2A2TSbtNrZyOP9XXakA78HhPZlLsHeRgKNKTxAkf4rtC1ehGnRrguDGUXZhE5RoF9kfhc
F7VsCwfJynRCv8khMDSFF1JSeKn/jVX+p2iEZLliaeCAkSBqXaY1LVddiG4oMSq3DkQbkszrqsR3
mqFJRWyyehXhZjG2dejWpfHFCirkVcrsnJCzVpRJMHoZbLywMK30WyrLajkmyhu1pvJMyKPqFKZU
oL4V7VUaWXedBH8RouxcRVhbZiTxeEE/9UEu4iK+loVG7DanrddUNBY0MrZcaqMY9dD3OOyHBsPg
F47scsjNwZxwkNyMvMHw4MwOUv4F8sDQ5SQ6zZQh3ThDbkLauzb2tcWoPD+IO3tA4c+6Tza4yaiX
o+vcInQd1HTw2FREsExzQ6PS7cTKS7vJhhayUWTaimeFgGmksyZYKAQ5GMpz01F9/FEr9GKpp+0C
+mmLlYZ46flJVtmQ9OV2DnvprFN+WQ6G6eXToQtuE9Ma1qM/pi4p1A2lmKYCjZgvwzhYSY1mthaE
pW0VerWkULixLqSumeRfIaPgQk/B2ZjMqWtWiiJHoyjT0XKCXn0qwNm6BnXCfGg3UhZXbRcmy6wx
241m9fYwWng9NCtzTDSvkvUWsoebpMgkmFW10Xlv8yZibhq7qAsHD8gwJGKeF04T6sxrBn0pi6Rf
VXrTL5TZRCJPE+JpcWauzeyz1Ix+kYAv3xs169KPpCDK5j1PRDTNQlJqhWewLF72iTkIP8iwa7bf
zKiA6Z6n1E6RVtpBk5wmfQ2uw9A4uBWSiSDtwbqtSGlQEQYrvyaQ8A3SWpU8cNImlUuorM6k30lv
+JDqSWN3NXydSYPrbAgMt47qcNOko7Guxynli5DnG1Hq8tC8CUyK7dAcweENMEn0YmOoMfIKZatE
wr2bnIm6GaJ14EPNnFX8ppAY8gVMq/00H0KkBDieeMGNr6Yk38I4z+x2yE8jgjcGpc2CluMmCXRI
hHQsZD6WTjSOulciSKlNvS9F3p0WcdKuQ/YtVbwSJEtbp7B+pk2jebsDQiFkYL5OP3bpCHN0ql1Z
kN0fkry5abOqdztNvz9VGCgVNGzzxe7gG2YpVBI0pwiRXZK+GCn+CIG08nAR1B6NG7zQ6mKr05EL
LqVh91rfwsTUaydVRetJgzVeMoZWImIjW3VASRgpq90wKXo70YrWrT9LcEaePyLmySLV9z/FnWEH
cQHeGuKQErFelYtAISmU1mSQk4SaUwdds6oKtqi7EspKVnzgKgiXyCjM1VgYjllw7rXTtd+H3bkk
ShIRaH2+4NOvFFnqe0YUXSpsmG4/ZLFH5UfC0gHu6A+3DGgXe2gs3YuyGAJoZvDzQguCZQjtpl7G
Td+pC5IKVda1x0rLWrA4+9LhuIbYwCPRZWFsY4nu8lXu0695A1xBGluhEkkZwmS2rI9QihUeUFD5
/uBPURKHkO1GRT16uwOK2nGlGuLQykjBbWSQxpr+6O0O2vixoJqx3oW136dJDSk62NCQ6shD02Fs
8mtVM76IraZwBsm2fhUHLvZJtxlNmFTRCM53BFe8CtJsPY5xt1FGm2ZuoyK1yPukgFI9cblq14Gm
2T7hLvgABNElNGDmpOzD7pBq6Dtqsiu9Niu75vhTwWkDgdNfyJKLIY7kJiv1VLSkzpdlRbwektJl
FSVLUyvGsxBmns1woBwaY3aKIrMSSXQTDzT42qtLLRKqqY0p+wqc0MRyy9oGiSrRq40/+h9DVZpX
eQ6pAbLsPMzB1JWvf/C5BL8aJj/qUlv6vLU8mTe9XbAxc4w+GhZGHGd2DVnEdRPSjW4GvogZFAY9
yYJNSb6NKF1bMW++qipqRQZ/8oh+rvKICEZ8JHoqs02MChisILa7qOrsxkL9Wmf6Xd0k1yFK+Upv
0OD21FyGHZRnfpj1l6OU61GprZ+m+FYVmQekwOeBpPSyTIzA0SPFHBKQ0OusVkDx1J/nsviBuDU6
coTSMquZCVxh1G66jK/1mphnLaozl6dDL1Kr46cy/467hG7yiz5J2SVUIMQps7RzS8kdFoJHzIYx
X0cEKt8gx6k9Bk27CALIJwZDEbfszGYJ1a1TFqpYxX5ZnnZ+758GLLrUu+3Qh/E3wnpRo9pYRD29
hjWRrfU5CTA/h6gYOGWt4+tQ10Rac7LucwWFc6iG0zoZK3fUuL40h4qfhlnMRFTV2C5T6vAgNZdt
2Ht5rmOnzeNhadKfZajGtaFH3XKEdAQKEEtbJJV/nY0DZLEIEozIZP1ZUVXDgtZG64RW9z3RZHWh
q+pzmFnMDvEUcDUEFCoPTAdYS8gDpyCsQUbpDTJOVwGqXJ822PY57mw+uf+4NUbPKpvazbToencK
cqHB+1AkvAFeCw7D0LRe1NFCJGRETjOxtO3E39bTQcssh1c6GB+vXDqMsZ1hmIAJRpkbseBTPHnu
suXdKqChq2Wt8vh0GEj5Aar6bn+K7EjXnBif6r4IXGK2ubc7oOknyyjcrC4SW04Rpwg/VDIb1rvr
FCK9V0F5lggVQq6Qoj63DVJBcm2MfuYlAeRxuwPpK2fwYfoi1FaiMcIyFTowCN4u6fErUHr3U4Kj
xI0VvtlVOhmUNWYa4mXfY7XqYaLA7tU/cGGFy1ym67Q1+Eozcr4hQWVnWQuEIQdaxccE6JZBRas8
APDaPjEgy+XNCtQDUqRZgsEoYfgh+A/tQ49jard+jZ0R+ALBeuOuHXq8GZi1sawIA/035onomkWS
XYZB5IW4az349kZEfnxtjDSC4gXYY0nSSFAfx06eFRdRAfdqC4bhoH8ISOAvWt+obH3o/DOYrbmT
DBm4yIw44UKL5aK0xvDCqhd5p9plRotNYCWZbQHJDvRR5/B8cjXBh4aaH6KWxYsmDpykIGRtRuZl
HEQ/gdSKl4B33PduHqJykYwytIe8/RRH6QpqtmAxWE0sYFlDEyVAIEptiBdyUGRhVXhwy+hTIuld
MygFxVGciS4It1DHXzRBv4x5DExP5dduySObALkI7rF1+wJCtFn1vgCUYkxXXEORAHaxXVDd7wVr
+s7jsMcQcKWDcnIJg22OReqYVcxFTWXjUl2wzjqN4d9bcJrR/K5ivq55cpoWQwdLGqA+Hz/rnelF
8aIgfXxR8AQ4OvjHTBz4t5QKgTInB5LXgTtDchMbIN1MPmwcN82A46XZjFc99mMByWu0iCSw1xUN
RFLQ/JTEKVCbWoQvsgE7KdFgglrylMLgQHMCuHKDdC4sZ4gg5sWZAVxpokV3PQJOt+PFaQ/rATYt
02+y4/qKpP4gUJI4Yz2e40rbDNSioqi1KyD6rxaFD+svOf7SVkD7Tmms6rYIqmsREVRdpqP8EkBW
dFnloHZVRMCe1ykQzpAOyiS4gkIgomf1kHbAiodX1ZhrNvMh4o26bqs8vTZIcGZCTtxWdXjWT0AX
AytOzcjus8AQzCC3ZmGNrlnfKJ4YIknNT7D0c6OzCi/ChrGlWSdnnQlUCDf8GBK//LwILB8WFrQU
QgaOoJ4z11WIyUr5+CyJIJopLfbtBrlW2X9uImmuNTxcW1biYmPgTg4+C6JaeVq0utMPTbeKaV8D
mY9zt8GhHWqRv0p045IQWBCQLfcXKOgWIzbODKDiqgrBskmal15adUKlif8x9s+aQWvESEq8QLBq
gvyudQaDKWfQCiACOn2h6XFrI1zbLIClnhRaGxxC7zRe/6AkPCcqy+1AyxJIjL8G4YewCfz1ELQC
WMNAIEgPBBAnQGDpJpDHxmDDvU9xSomNq25hpp0U/0XZmTW5qmtb+hcRIVqJl3qgce909t0LkSvX
Wkh0AoQQ4tfXsPeps/bd99SNqogMh8E26UbNnGN8U0IgPeDLIhhUigNzxs9wDH4v3x0WP0masjs7
loSntuRvXfWNTJVDvJvqfKrRuqcmI5GHlK2/t8L3kzWGahU4m6VV/bMK0EDo+jSA5kO+5GdBGXRH
LT5hLqKnmahI1+i9co2BPOBvJmX9pKrLMdNNdOjrKCO9tJvZQBIIuNth6vLdrIDMMg74KG2Vjd67
rKo5q2r/JZi8H8Lv+nwwpEn4Kl+7FlK5q0WdCJcfRz3KzbQsCJWhJnbWfV4hh492Uxboc70OngsR
j7uCzqdW1s91oIM0rtYui2YEP23MNryyHANF91W6SzL3YQRFalxTH85J6g6PFMKIQdSjJt9soq6R
icCEFcAeEv1u7eScMeo8ElJMTzzw3qSNP7q6X6C68Xg7YUhXPLrzCvG7rIIqtab0E9Z31wStgmfU
YTbiiKCqUjWJYu2M3o/YQ1l+UA08hdyrnb020I1jW7l55EuROjIcE+PGZYKJrUoa4fxQjtqGRZH1
rio3FbYFyOniBjkbA5HQeYv44xudPeMjwc/YLRFkBQ/JNXdS6l389ji76GlD9TIgP0uisZdbSWBW
qNJ9pc0ktsiZ9yvrT2UX7gOxXAW8WmaBHE91vE5b02wQ01yUx/KxGaOU+FzhMucV2R2+iPpp6P3f
3rju4Kzh/VPzYehEk4LHet8OzZk/1zXyRnOMwg4O0BDha4hxiZn3w7lwTKKc5pPUNYIVMb3BRAjT
wfcuFcTBfSWd4xBOIgnWmaV+gAikmS4L5zLBBN+mdSvpZs37UMikDzwnQ68fRx6lE+38fOl8OIOD
3MxN/D0VEt/M2kfnslr387VDKWhEhTP2STwmdOiRDoQ9ugjmCRVB6u0wXyahV7qJWpCDWq2QAxGa
g9vPTFfoHGk5WmGX6oZ+Qt38HmQ3bgLRJ4vZU2yp9CwkhR3UUOQQCBJL/1vY6VhbSfYYa7J1afcR
gUcU0zJnP+nW7VqSNh2liVNdJaMZGrupEk7IpfGqLzhsw0ZMk02g3odZ4FRPo6yjJKT142zRxMgC
w65Dl86m1XZ503d1Une1ziK1PAdUHtp2rDZsWJZs4XAgeU+yFht5ondxDKqUyU1oEzGxdIVvdChH
umloMSaBRVxJEK4PS7tD9Ps+NCGaphdVyTC7ZwGD0zTdV/BdhY1/5/Xzh4Na9mQMZbAPB56uhkY5
kIQo4Z2SebiwKNFM/cYYQ9OBUJZ2y3ycSrgLC8aMrTtDeeWrzlkb/5CQqOgKK7gyI9QedgcvN9q4
V+lQzoFs2HaaA74trjHunxt6DYMrr/pv5/48xVndqUmQjpXp0Ck3FWEtD93klw0MU9wVRIIogIow
pLBw+tS2LR7CzCYPfsMwIf55/lh48L/b5qW/vfz2nL/d/ety16fLq5gQeege7vUSzNcXd3VXuHjX
f3i9ub32z+Ffb+LP//vbpf/x9L/+nzU9yUt3xVBdVCa9vdBc1ZzyenETViAbbv/ajbi7a1eik7b0
Xsjqiy0tSbcJyukbopjd6amvt4Nkctchus77KvqObL2b5zcxSMyGvki55fKO0vHQDN1HtRr7yRsM
05zSE/N0uHO8FYrVNSuJTYxo6J93u6FVh4EhwZm0/iyuqQrip3/dVCwCEXI7BnUQu/ntLvfiATbP
9VmK0OrQhtB752Av2+M/H79dj3ZQrP+6SnP9b7cn3W4ir/o/V/rrZLAitowkImfMwX+e9+dt/XWt
P8f/6Tn/6VzgTGxP1Xa4CuihssPBQGpMaGD97HbIr+1U/fvR273budujt8Pbze0Cfw7/02v/06Va
LQ3iNvwW49UcgdEGXQm+QYlPiwZ+Pf6PJ/1+RM7x53F5fZH486Lb8e3haED2o9neXK2DUaNJw6/G
3UJS+6+7t4duN6HIIJE5+z8v/8e/uB36xPjJ3zfe+S/s0rfs7ShK/q/9pP99+L+eZYu/237Hf05e
t6P+c4Q9JrC9EPax/h+fhTVdr7Sj+ueTrhTav6/1ZxWsK/n1722W/8GS/bXz9f8FNPsfH/x/pdBQ
//o/U2h/2+TqL27t9op/EWi3FaPZdU1D7E6KXX0pLvYvAu1aZB5hGSaKInMvZggu/06gYVXj4LqU
A43/K4HmYfPgK8qGdbWu2yDFJPr/IdCgK6Ho7e8Emovl/ALQN9d9oUmEvWCuhNrfCDQyOc48SEyr
QTXOu0jNT8OsymQqEeZIikA+9ovEK/rHtsR0Fq/21OkYKlOYzxZP8Zr+5BerTENEjCGD+xa2X6MC
GOIQuuvluuFkfo4DF05MzB9gbj6ZyT2NMoSFvIZpMXOddGvwUjuRTGviqVPoj18d0TBBAYLZIVuE
d8FOiokv3INbwUHRfbEbEa1Qrd7Wrkb6ybtT3bMqKYYQuqe6C8eFYeVBg9wmXoCKDP59oyOVd2rd
GlZvwmU6enoqs3JdYdJ/V3FcbqLao4kZadICOcCiDl5mpEDQ5Lb5SvejQARIhdvnrF632tWvLcTn
1a0NPli3dRzxrGJkk4YG0BoqnqyDmRIoet6WlDbtdbthhfocmLvRY3DSlEpgbHwfUXwfqW/ofHCB
+s3UIl0c2qM0Dt6AVwJwmEvv3LaWHGkF9fJ6FCyDd77dc8fI3zeEnLHrjHu3Il+GBiriraxLH58i
UCcSujDuHT8C+bO6GfwY59KFsrwv/LW8l4Oz7aRZT6vFTDU2UPRgY5P7cg1XxBBa/nWoZTHc2yCp
iYg3vmd5LkIRPNMZSq2kcwA/aebnWRZvZdE5FxKXyBBLJArUYcXldjMy61x6Tz7N/o82XihgCjp5
CWui9a4tpT52rbftgxbnyDjkToFfuRJOFaR+20fJWiuZ+aH0Ecd7yG/6jkKJQPNOJ6dmJ4PQ7zTa
MOGQ8Y/hvNBTbOSI4bLoM9HM/H4ZqbgTpklbqxuWTFzrdCTesm1Mdx9HxDlHtdVPygq+taVQmabh
9NSNYfAAB3+OYau44wtxJG7IZ+mvxdPtwAsRuBo539OQJ66pope5ZQlcJtj9DW2OPoGcVkeqel97
0gPICyGIKv99kco+F/70Ohdy/lGZdkiWNQge5qhwD3Lolhz5jwGvSTSECHVHndL5NUQOGvDS382D
GyRzw2ROSAlVsNPhMxaCvoujarqLiBGAH7ynxZH2JxvafWngMiSyg8zjRPxDGnTxJgaFABs3YUv0
yE1dfboFqBbjSvZkK4TzwO/4RpkoTlg3r/ummsrdgN/5YS26ORU1Cz/ZWu57WKM/oNunBZiUeJnM
i6Jy3fErYsmUr97rVeZNEXkXCEoaiOPobxcnLLIYSd9rXbMASItEUnbllNraZ/kclgR5HR6Njbd1
dVCnFUred3Wv7RtV7putHXmvAqhAy6jqPSvCMg2Vmn+2X47bF4/1qnwwRsOxaef4Ti2gsko3irfN
ItgJAohIoeL3zzzS27DCv26U6+SQbOZnVozqEM3eS+wFZ5i55VfriCEZy2C9ly6xZ17zKfVasJoM
ne2IBI4eFrZC6Gji5Uk6ZnnqPG+nw7hJjeoAZl7PGz6v+SSsm9+eQdUY78ZZDcjk2nSmrX2oR7o8
hMFkzp0Qhz+n8FvW25KIo4giOBpL17+R3gcOxqST3w4tYEVo5wXeVQtXwszNW+jWl0LW6gH0XP1i
pU2i2nxGkI/OBlDZs+qaO9Gp8nI7WkpTZmC4yh30ZhiYC3vGCIQYtbXlCdo3eQMBlrExDJ/tYvT9
GMavIaBQCkr1Ubpe84AdU7edUYCLIhvmpGraczAuzdmBkiN9jcSp9ODO9PBDjoX3HHi+QTzP6EbS
Inzqg2hMbFMMv6AMaLgWp3mgXhY5fZyuTd2dOyQoF/x+yAPnmcMYKLodieVrGTjqyenc9qgxXWZt
IfoNxdZ/uz7yLyWAyp+MuRfWEOd7gWAV7Rta2jcn6ELI/A3yxethJmceZKMevP2oAvreXLVF7tZv
14IapE8gyJC+sHcTryolaF4J0AEf9HEp33WOKX98Jys4tUYAKXL76ffsoD9hr+ZLb9r5NXJ8Z0OE
2+7HuQg3QACrJCid4qFzQ5nECj59MVGasXkI7kerunQm6MJDx+Aax22XzXosdlHA+1eKXZzTlk7i
uIjurpB9fDEr8Dle0vKAt1y90LBBIN7Yd6+Ix40blOKpJVI/sLlNBHjIp8EEGKuLqN+FEhKaV02n
emDzfVD3IDRZpd/G0IFQIjuQOVq8LGo0aUA7te8HIV68cYDgTPCJbo/Cs6G1g4igXfdlSXSRwB9e
78NIP7jlqo9/nbsednMl874lrwUYsTO73tzumQ7vx8whz6elno8L9ZDMXu/VzQKEd+0h6vJiyf0S
s+/SYXgio4oyJgSHXu/1kMIgwLZxO9w3rtnRWv3GMgzuNp51nzaBLxOg55gGo+YgugK+JrjFZMWX
gPbDdj5wjxQN30/i4QNbG5p9LcodbwjUFyk21qkwsRuw2d5Ii1NfIOXtpurOg1g33rfAUh4cjLKJ
Lmt340S/3BUBUYBJYduS1Sa1p4bjXPdNGgnyZApRpW5VuLvVL+BFszHeyLrf+/7wUcbt1i1nL1/m
2uxCM/7AILyC53HiS2kDSEZSvw20rs5zsHwFQ5wGGngXDTE/6BrOaG+fxNyMG28ugsSfJvxbYMfY
5gSOPP2mtnpeqwEjKjxIh0OTGZcHN1xL3Bl+FwJphh5JBq9/gprn3kMWhaPuzT/9xe6bcVEJ8G6x
mZxwSGRQDTsGPy2F7vy+ArYlFdjVkTTehkbLsDGiLxLOq6yP++9S1cCSiu7VmcI1Qa9BcTrA/LLN
YxG/+oP37bbOeaLkziHFkurgg/V8a1z2oOUA3qMxv6im0C2HVsO/il5KrV5rGm4VChO2g64JPvqv
uldQchon1dPyFhb99yyjOY3X8ohQg/rGzYgl2QQz23D+UK5SJ+GGGDLnxVx8ythRSfdTiwiNedJp
PPZqW+oCGvTobicv2FgDITSEl5zOorwisVUC7/yhh/8xNN8gAt/XANRdM287O2rEfO2pcJvDYPqr
uu++yYk8Aft4BHMfb9oI/Yn8NlFijH0trJ/3HvLmMtwVnnMo5+lSrPD8LM3QmvIV8d863y+KpeBa
LRqr8zj7zldt1AMpyV5BoaqcaGep3NUYiRPmLc+AkQC7Or1Kai3B92nFE1DMslwSIK6PwK6ePbG2
GUAenvnVkKH3A1NmUCmM4BvmoUuO1X7wQpX4FQHD16Jn+xHoEj8rg+FFonxkijHX+zDMh8twdelG
rk6In+otRjUKpDBZ3AVivYlBZxqVjXPKC2DKMSkGgND0ouIeQryfdrQrjt6Ae9ewWxAMMG35Huqi
u2vi+YO2w1Gu3Xc3kX6rHPtM0B+zaTQVvkZ/13rryfQDtMYBHRHb96VIxK6glb13LUBTv6q7dGKF
SXr8PCPXT7Zujy2pAAwwMqbWB+NfjO4GTZ1DWIt4tpbklUj/DnIlNLXYF/kQVh/r4FMYZvjcipVp
LICuxh6ENTW/qtb/UNfruG74Aab5ztdwiiyrRWL5ryFAH/Gd4XvuBfRaDW4yeqFt/InNCH9U7Cdm
gHu453irvQgTGJidYr9Za3/A8Dl5k5pS0rVjyoW+r1VoME9GmXDs1+yzV+sGv+bI/LJiOAX9LwUW
P21lewo6vg8VfvKw4d88FA+TgY4sw/7LlZE8UW4xfQH8JpiLZtF/RhXaMuaBLQuXneT8jID5HS7p
VVF+VFF0x/r4ofHsvZTwxW27fBCmz3JQh2BwjgiNgJ+P/Cd3YXNfG2AbWLCEUm1mXY0JdOPLWEdH
vYKfCZPIgcpGm0wydV90YODM2KGRrKFOfBh1xjH3jlvdV33wGRJxX2L+jZyOJ3JZoUYrfSpVsBtm
n+dKiBScfTW29/Nc9FuYj8AUugYoW3spI40hi0PSrjmKI3iZDYZDn/oMapBkKL75pZlRyVgPRwXE
t61yXhVFiqCBJesa1TvfiItqvGkbufM9szqRzfhZQJiXDkVtz+wOaaPUplvEWQ/zghoa191Goszc
YCA7O4SoVpBfYAj1PoDpkHTECe+Q70Mm7EfEG9JDtIT82GX4DuJ14eegKhIbK35PxwL69/i7tspP
9Oyvid9siiBg3+Vj9cS0/xTFnXiupf9WFJjagds7mVOYwxyqdoMoS+3DGE2qizV4f6+7BMP05vKg
OZnRmwHE2npTm3wZswGpHCxfc4ZhSR6d5lmgJCbxwj7IGp+jdGK+IPMLstJiNCnnxWZDLA6B5TEc
Qlakw1yFW2cB6q4B+fNJQKJm3YXWFsx0DIKdFPRY41c7OvikcDb31p/LvCfNxXGMlw0huxjDFOiK
dhNVcYWgZYTxSGDKMAz9qe8sn9FI9R554j7kvMhXxtrdGNYfopLeYWyRxXeK/HSnEQRc48BfiGWL
uQamktfaTeNOw7tqx800stwi8X+CZXwtI4u+PN83aSkx9n2GDsh4xoN1NzHkzRF+/GTwQUVKQR+4
LeCadSwdRvYYXR3EcvRfiRdhuhwbL3HGKCkndlFh92ALDPC0IWelnTnvqoJBXD0aTK8Q5CfAIgES
9N46L6qwcClikY2xeA+bBuZLaM6mI7+5BfyuJ9Ht+rotc3cIkFiX8UZp0BpjBKQDRQoA1v4c3076
cfRWeyvNb+dN2/WHCFsw/rfn3R6uiDggGxu2t5eODVq3gBjxj0veHiQFIsJgIafbJW+nzIAKiIGC
qYXQnBZ+2R0JaJ0EnD+GZbNVfrg3o7yrLISkzvziLYLZyZJ3CB5nsVcOAZzoTHuppkswjXsG2Qfe
CVAmHb2HKG+q+/UXreyvwUeJiAZIr2J/7xvza60LjASSP2MSO7Y8HeJpAaCFWAGlDSRZA++XtSly
Sp6NvXuWVgCi/LmusLqaBrPAHLqnoY+yAPuGogbOJymdwJ4r1rsYOYHrYYvq6TBboHq3e2tTsGQ2
A009TfVOG5LdHrzd8GlqN6sJX4Z6cfLZE19gyaIDmZrdbAJQUT0F+g6eZ/GmOKlkbBISlCSDVwXt
3tMLpmsGxPl23CPHP/R6V0/Ng8RaYmDfAN7B8zFJATXJxpwf6qjprliGhH/evjXByjcrBZo+oKYH
3kH1uTI+JbNfekcy+6jaut54/74XQf9DKFWiEy9tfWQzKstgeiSdVz01LWR15d85NPzpRdDgyNPk
la+NKY+qbrNJuGfUVXwDIHmhoNS4wBe+3LVRZur2ZHySew4QYxdMWLWefdfIBPsGnEpnyAPYd54m
mZDzViwD8pms4Uh60DaQpKDsxDsWEkbStWSoDZDqU/Fww7etzqeI5lPsfA5uiZmBdndiiX/2lu2F
AteAECEMEc6OBaoSmwfthkfaXcmqh6XUYHSGO0fAHxYQPYjzOQHCgfaHEB8wOVC9QfNPdyVnf4CV
pdZyhkYHfoGME8QGcs+6eMj4Y1d7xc7X5i5GzWniBAikms2qguO8YZHkSe30JxR7bdsFRJQeXMz7
3sUrqktdLkO6VDpKxs5sZyTU8GhrfEyKFtwNzbPUEC5lcwiRRbHm2VpY1oAG31xn3hZOhfxiOcTe
JaCj2ZBm+lEw+E9jVYSZ6Jt7r9r7ZEJ9iN//rnubxoCxmWXq6E36EEZQBFiH5GeJ5V2PgT9ZELWA
Ed173WKTpp/7vQrbfGE9aF19GtriRfYRyUhQg3yiMpX9xQYd247Bhy2KJ6fhYLAVP8jqXocgVSfV
05SHPETc6IIinbZthypEFLFsjGzfCs3yxfVBwAsOhZWL5z7Y6pZekSpkAQg40PSVTvrxaUW4n7B4
8tIxAgOgAvsCUBzjyDyiUmP44JAd2JoXyJiSdlTfgaSHCfUxIIGq70q2DHWUiFhrazLPnIO6+VwK
PR58hcbZlWMemH43RZynbY9CZlnwn9b6+k4EiB59+M01prGGxW9VDXqg0Pq5EjNSGb1CIzKwa0Va
Tc0vE6k3NwBOXq/fEyhhIFI1LF+PYmQoDGpynhpv9LKYaGA9i01D4rwwiiq6gMsDt9pLRh0eidhi
0czHlpILcOOkm+zDXPbO3p3eg0DtnOlNU4Gynj43etiTJnisOitTQt07A7IjbQZxLQkIf4+Of3bc
IpdDdZGDTRChn5tCucnqWx8ayh3Yrl/DKj7K6t53hzewEz2glbZFNBmhwDHCiBaGE2ATfornovzQ
vfx2o3rvK+e0BPpSlK8MHdGfEYUwf0h7Vjy4gPCzEqFI5KqnQZG3IKyO4dI9lV6bqQbFZk19XEEa
qpGiUGPcB5P8qgdbJ0QUKOf0waRPtf7gQQwAcA1+FFXUJihjWNM2lM+c10/t2v/mGCi8dfjdAwgC
PfLQEIw51D0tqqCQMH+sYvlRYFBw3fY3Fr0+T7o/WEo/bdV/6jVGjjlmKuhk2kto/7Mr2w3Y65TW
K8gYkXgfY7BUu3hdnxVzn8AvB0WQo3e9oF7uoWHssy9qkaprfbCBeYo3uJ7Zsuxi+6LbiW1KC6/7
GqoWffd7cibUggNE8Av/ZcQUoEv3EsQwDEE7J67tNnKlGyuQClZrecbUt4Ha9tAAqXHCbw9TWI8S
QbTgD9+904jeItvdydXsp6V8AOH9GAUIylYoxRqyRzhkkanvUbdi8FGcyzK1BxUCYIyDs3BRYSl8
+jRUUZWOdh/6BtWJBYM67X4YEj9yjpJqJrycIjYkJdguM6BokTb4uLJZ8W3XFfQQiwi6yaMSAc8q
l4frV6zb/jluYsChGBHqiG+8iX87yMsy20uEOfgIHC62C01ZddlkXRRUVfGLt7hnE+Ggc9d8XEeM
nu0a7sOmvWfie1ahPQeCoxgldN4b0Xz4gl1Tqzhja/06lihpMi+mky5eJi63jjQ1aPr9bwQfL61A
vWi5oGRzArwzsPshGvzE2Bhqu+N5KZbFQf4xOoklyxvWCmjgYiFmd1Yki5HGNFmvZ89FXhTVJ9hj
uNacND5aDGb0IQW/Mm65Jj8K3qOSmt8L4/5AyQ0G+Xi4L90J/R48mZU9eqWHL3CsoGBf021U+wBp
LN1T1BMIgnV8h19/j0I7kbIScoizoC65DCAbXWu2ShbuLOaONKLRmBXhSzhEn0s4QN1xXwoOgWM2
vxHjvurmKUSd2EZYlhUmkhnaVpMUvrHA/TjmFcGcTC+8RBxpD8UYYFCoUU5pIgJEjG3qxT6WPf5/
o2e9Af+FCdXzfrTAgxNlDpUNi3Oo9YtpFiBzZLhbgWnuJpTEoDbu6DVYDaCJkGhfYYQWVTyQXBGX
KohPhCV8dmG6rSkIXIlKDg/WYVdWUOjcj9X9Aojzir3AedLWIErj6wg5qA+UhXxFPqsTZngetbN7
Yg3i0Ia1HmqQ8fYWGU4YR6dsKTC3zksH3d0LwNytIG0mBfyFuilsr02k3SsxU3UwRFB+AoG7hNKG
4vl+AnssAN1Sh0cAZaer9Fqzw8QZqBvqJpXgL6P2F4xY42ac4reV2K1vpm89sCBZgtWiz5UX2sQP
yoNKOvlP07C89X58N5fwMprBeYdiG5JOA7+R3Q5leU4ScYF5FhOaEPaH4HYn1qFOkeb9XqMVhU0z
clb4fKldPJFMFBOBiSswaWG8L8QPyPYUXWi9Vuqmne99qKuagmnj58JIHrQUPxyv63zt07l06WMS
KdCFqLh75YHO5YQ3MHNCE6ykAA0p1rnbyvLkoKoUaPucuPLqbs7lkA2tvx1QX7qZ3Pgb4c1LuSLL
VauTlXqdEZPY3wufvtsx2EyCInaNhZcULhi0otiQzpd3qNJ/dWPkT1pdljbHz3ukJfQkK83FkdzP
9HxdIUDHKGypX+gKSIlnCJZ0cEejYTnOxINKiwKuEzBapA9AE19J75WQQco4h8OGCnr1FazRkJaz
PtBiPndLADqSrfji+AJ5TW0wPNssNMjT4UEdmMJ6Gc7yTOoey25gzIslErSaoyQ77r8CD3YSL/dT
u0DEmn+xnmzhq7zVbuUlKJN8WUxtN2IAJzzzahNGWN+hJmsuXXtnpfrVoUxv42D9hgA6v9u/uhN8
6UhQiHlC/OiPi2rnA5sJljUAW1hdorb2EJmwX1ox6P/w9TrI1Y5zHQHaABa0yfHW2k07tGMyz20E
5gzMY1+irMmL36IF3/hYzl+dtiIppjx2r9XHviag5UmuFH1AQvvMC/Pl1YwmdmK537FpOxH/Y2yp
3RaTLtN5GT9VA33LFRoQ8AL4HJVmmJzcSwijMCxIn3KGkc936rPTi8288ACiepXXcFNyr8CUjpC9
3ykaw8QZI4SgDdv1qzpYHS5ZO19XkYh+moAgg6FYa0T7CqsUuFFWAfjPAEz/HGCZpaarnmmDtNmD
EpCOnYORHSIg/rMHRyDD2ioiWxz1GRZcoHYGgTEpvDymTKTuuL6ivqjA2OOR1DDgklHHbKbJ8q0p
ToWtd880r1K2oNjVtBmEMZxdHqdQrznlwAy4PM6x2l159KSIGJYHcEes0gCavvccMK1yfUTJSZFZ
dy2zfuim3GNRmxlBrlABgsnwraD+Q7BgAYNCQCVkLso3aPchSyxyoF91pbuMy9juULnrHv0RVCId
NoGnEds+0x7c8IwB5tCuzR2Gh42ArR/dFQ16Mpwnf1dRJ0ycMiCoM5l9VPJikumj0WL+cX8JJH8p
XzDRxuFmlCCEsKiGaZt9be2JG2V2bbM2eRNEexNjiqu6cY9Y+kFqmD2V4WfHh9sgmmUv6hgeXUP2
ZeOCPGUIQ7DANYDXNV1iVWwdXQMX98WmUwgRgnHZsFlLTDATEPYICfmqnHc5UhTnFTVWzcnUII+k
BNpLSggq/sjc/H8Tdl67jQPbtv0iAgzF9CqJClZwji+Eu93NzGIoFsPX3yE37umNxj44L4YtK1km
i6vWnHMs0tv2jS416etiYS2S5FtmNf8A4rGcS1OTjJdYqasH8DnLujX8czwUEyItJwaEHSnz4lTH
2WM8jBQewFloz9K1Ey6pBXgMWVpsc9TJleqGB/ax28E0Q5LNKLW69ssbXcvdkt30dn3n1ggLDfvs
lRGUD6NOwtdY3dDDkY1rfNGdixbl7UqNP3zmMiPC/ja2wa2QgMh2vN4n4UdWTT2wUlfI8QKvq6Pr
H2aebmSfJ4BFfNZYw1HRTEdEJPnFhTHBJfSh8b2D9mvM92qAkSKkXOUe9WYMMGDNo2i2+T/x/9R7
d6gKVnUAABbXKE/2diTtGNGBjs+IHpn41o/aSPrj0Bi3bdEd8Qk+B7OJ5h6Xxa2Rr92u3Db8SftE
JinpHv9oiFKgH9AOwRpxKFp7jeVoAahQ3c3DcnL8rNwg7qxM1d9VXYHU4Uwri1wQV4eWUIVWCeIS
O6bOX6KlSB+doHbWbVIPuzJrzPsgTpASDee5DeWDThWxHDgFrGLOcxa320Us/UogOh60RZK1C8kF
0PPfmn0FwaRe7krjgruv3nHcnZ3CuGAqwPkxdRd70fQl2MNh3slw/S3GZ5vmz8EbDf1jabyMYj44
ku3emLje2g659Ji/nFETNuvLF0y7370gFIeBeAaEgQaHEPaGe61BBYQF/8nFmahcg8qLhGcgDzrj
q2Zw7dX0vCX11mJuWfb53NzrObFXaRLWm6KC5OJIL6CPFFyuqfVtb1Lt2XV6rrrSvxiFf0xyFxOU
A8YoHt4z3EO7uQkmDvOYRsXZNNJ3uoPsRFSX4GRdF/YQrNhR1GvRpRHKh7iUmtTxsOZy4e39qiLi
j7hsEGPR/UbZdLK53B4xslrrptc/PCmMlStaUpH6jbW9QZ8kX9UH7Tr382xVOWYQVeFwrnZBrDdj
l+5jA9DPVFD/FoPehaVsqQ6jecjYUtGUbx24LGiWhP5stNGwEHFkFazYLlbQTtP4dj389W0czxen
xp2dQ7iYGvhTxYAlFKvJXvj978TKaXMVvzHCB5urlTrQnhN5bXaD3xtfRL31U/Fjzsbb0DVubCuP
4plcdJDpZyXzx1zQtkzHnOTv+Dzz19hafczZp3JVE5X4UCJs+pvU8/Hc1nUZydnkUNfQWIoqf1BO
5e0q/D/gooh4hpua/xrb/eqxEJNaNQtpdi39ZK1k8WWnqDymJ5/ieNpjm3gfkN9XfcFCFLb955Kn
eypp01983NsavVvK3whVL7iEWcp5fbq2ZNCHF9+azv0cxNt4pl03auzotYTTkpWf3kz6JPfsY2ib
X7FXU9FS+1PfBk/a26Xa8bYyH+/mub2EofIgLqR7jDVDFNPEXY/S7ndB0X8V1liw+aQCLk2/vR9a
ccxAGkaVKratb8Q3pWU/KrXXqCoIhWbORTt+RZjqtjQr+N+olIaTnW+KnjBSxcVT0NFYZxMEpMBX
kbxeloJ0Yt0HKcN1HHN+vmsq3UcGV0x3Yj/ZeBjXZdX/QoqT7D4wXiU1IhJ9unoOy5vEcm68CWV7
ROyioynWnuaA46lZGfJe7Lqj57d0OkT4aKSli/mi/8LaxSaKOMXK9ma1mx2HmF0P/c21wTtkFJuW
9bKYxleXTOKmb+ShM8PiITgFT9aU1sc+IfQpc49+Z/LoOb+8Mu/vZL7cJwMMIMAE8ZROl2lZcYqw
4+qLDr+dWxBkXaDrEKRYKn2WCpxU4ADay4LEXLWeAozRy9frfLM3WA4PneP+kG7xllRWvBP5bG5Z
1bT/4NJg3TkAOI5Yo1qUHApOEJ/u2atYIAsRrGkzdRvTB/KRuAFR19eiXyZYBeBPTLf9IclS3FSN
sx7i4U41jmJhoMSUAw2fpjO6qFPNJkncXaqwSM59k0RtK1a1UV7i2SgOlp7nW8vPT2UCpSfOOvPg
LeYtjQN62Pmy6+Qmb1mMzXRo90oAI8qy0byG5Lmokx0BY9VTYI/9SWZ5/JVWSGxT2xDRCHeGF5dA
Y/pmY9pGNLTTuKE5spvc+GIACLvCfiQnd36ZZ+/RkrHzIEp5CMdO7KbEeszQovaTWSeUpvGNdD1r
V4Oi0Aj7N+Cczwacog1EmmeLDqEr9LItYtO4soCsG9sJPnMiweu5E+WWxDriIYkNaWl2LZDxLDEo
zncyJPi7imNoZi/W0qebOFCffSngYLDS1B7Zt7mjQxanakd6rV9bpcCzBidh5QJJOOADMVlKPkos
FetqrI0t2nu3bjJkIL6buYaZd31bAZ8ZLcId5ad2W+vWIg09Vj9i0y1eyri8z0rnh1t6kWoqCEQl
8ZMujoo23A7p+FByKOCoVd3G+N79GpvY9widq1ejHcIo8+pt7MP7KqXt7lquy2bTfcEOojANicsL
1dyOyuZKqW9G2SyRBoPAOsVuqk5fx9xg9XWw9lVhvJuuO86vLFD1RWTZeyO5Lle0qyFvgRfoi5uK
g3rvBOLGxJl0cFpq61FOw4aAiEP5NCfLh8NmGKDV2mtIbJoSFSNTb7HdZVFYqPfe7uJ1TAuP6If6
NXZNuSv6Ol2HDC7dQFoh8lFTIA8j2VTf31YGx+syDj2mWzL7ZsebtetwnUCB4/3nyBD+sWGx8aVY
6A6brybV/cYnc28mnVq11zaxkORtB6meqixUBOe8mZ6TSwQgHWYSUTwuL+Kb2a0BAvXpc2271dqW
4Moa29HrbjHqrYm9H0tn2kaJM392qvqtiqnBKOXfyc4UOy9c3G3ZcHeMKy9FRgk4LvXLMPK5CWdY
IP7JizZberz2MpHrHZ9MDYGh3VTWZi4dboEe5RZrJKoD+fmJP1Skx7CaKs5yt7r5/o5+CmbN//s2
m917sfp7x/n6DH+fpqEUWnttquqjldft+vuO3/dpWg+j3ffP9PGDef33FeOi4VffP2dzyq++H/Af
3/59/j+/AXJBcu3wv76LP2/yzytyveuX6D9vSUScb/yWDMnR6xyOj+tf/f3qf97I96vZRCKq/d8X
boyCEuL7rm3hLd2fz+/Pk3/f+vdZvr8z/anjfOAgPYT6I7myRYKql4e6muyDssBCWQE0qO/vCLHJ
P9/9vS1YlgxX1//cJ8dkRVftf+75/V1yXan/3tbDeSQhJPbft/95hu/f/nnw39f6+7h/nsYFFgKr
M7HWlkcfPcoGy6JuSG7/vpHWNlAgvp/rP74le9GZ0d9nq7uavP/kPhfVyNZcF5AkggFKmdESsrp+
ya8BpvT65Z/b/v74/V2t/JNf1OH2n9u/H/992/eT/P1xoQpl71Mr2i3//3X+3u+f275/LGlk0YG/
3vuf5/q+7b89JFQtBKzeTdd0QHZ/X/zPn/v3b6uHJl/W/zzNnzv9t6f9fvliCW/Cfmh2nvQUMCrK
MksYmt0XP/oxcFr3+uWfH81JgUH759ejCX412ObhteNiAkv7ftDfL//cZkodQ6wBXvf3Ff55mb+P
/eel/tv9rDDmPf19LvyF7U13s3zf/P0A0YxogP886X/8/p8X+f7x318bYdXs53yI/utH8N/e1399
mu87/n2v3/f5vi3FQRaNPvyCjCgyPl9shAwWwi4xKqQPItydukvUmG3/LBej82K4MMaAw9jN8/dq
IK+kszSX8iCcwodZdu0+VESFC4OWIls2zzGuFzHgC5b1qUgd7FB/u+OMDenoXr+jW9cJttheE2mr
cHf8zRe7oHVmBtWTGXfmPkzzXTHpp3bIaDkatDT9ukZG7HH/DV6ybWJ921vy7MJvQU6kZu6r+W5u
9Jcgh1yk+AmcXLH3QIelB9he7bozAL8WR5ptxrvKMr/CcnqymrDYpi2miGqSmIs6dwWOOIvsiiop
Kc6VbNNVR8aR9EyTnjxcUOfkqsNIp0cFqS6VhRcAEdvdhABbjialMCp6Qw5XxfdNOxwmc/aBkC7m
PVP+7P0y8s48tquT/0ppwtZGFRYWdgodOyA9ncHk7aC7Grpiq89nupHsVdjp3TJr04OVPBtRTFyP
chArKNkXc1yeHVEe6qY549Il8NyL93Zsb6ScAQwMOotcru1UKKc0QZGCKpxs2LHLTV8f5nQ40ZVg
j5HTBjRMAIhJbpHvRwWIlci2Y8tn5ypnHwdp+pSgIS6NTf4+DvpNw8a8D+bbQk+/e58PJtDhO5o6
8qgOTwm0oXVW8jxXhovVQGNEOzvZ2kwxPeXsW7r0tdW/85gC0jSpCKbFDXbxsvKNRu2VjfxtdAEg
Z49PWtBOb/pRRNTGL9SS07ZvTbkuVf/lZ3dVcg2N4rVd0Quqi51jzPODbRCGhcpAZV4uaz8uPnod
phHyfbVvDBoEzZB222Cxxp1Q5TbAoxHZgj88wdcIjPB+uib3QX6Yp2nB85kQBQBPyD+62Top6Wc0
SML0SWAiG3AuKZudfWr8VnG1bLrpfD2C7NxT5zJdfiFhUyb3yAOt+FCGH1+kPfxsK3ta25x+a2yA
ejXNWOXS1G/WwswF+yn/hEwxbjqyIaLvpw0Iz60jCmO3FCZ+ZzUjilRoizhfXuOswMzvESWtMV7N
lcUb5rU8nGSbWi16PUx6Jvro4qMztlXSx/ezBVCyDX40ZS2gQCefsza2KoAvNVrUZZZzpp+QHtOa
KFeYfhFohhcCciiypuUtbGey+mJvGb/8ENibnTnZgbHvFXwD835RMWn4uQReq59mC8wBhOwhoPqW
Bp3XQsPIMYqfRWsN26WlMKbx2GyN4AVyGmDcvIpJSdXDRuiaXoghTwun9HpUI01xy7pNJroTFerr
YH66raDsIXAOMfyxL9pnzPTlmiH0kRc275bSFzS0ah04alsq/SLNGMp0n9MZj6Gu4YJnv2FN5ipM
ZIx9Crkj99O9KwyTOtkCZSleAF+1gthaWbJH6qvW3NR5c+MEVhKZAG4tB8NlWc6vcHU+46TtUI3l
V768LTYUQx93qJmlaPf2c9CmzwTh62OdKcDgR+jgpqfDTzUNwYZ2FfQPYKwA9OHu2L/rEj+16b3n
o3vBl/kKJOAE9TJZVxbsZBP/nVpEHl0pDKrpTzH+EFpT865IU2+VLXW6n394eqfj8qmohw9rqNGF
1HwncmMzDmQGPTqJhCRYuwVCWAvyyKoHGqzduEk4JtadHHDH5Z+aD2nVNRhhiFkcmokIFjGtdq3Y
I6YmNbtP3qeXR6fZdpUb3+NGUdEYQ8C5SsjeVG2cemAhMOg4lOXbCDZwY4Xl1RlPO6Lvq9fGtZy1
q+ZNCZhzA/xx2XidSUNmQhHDZR+BYHjxcvteT9fm9Kv2UH3brCBKiSEis7+kUXxVmf2zb4l903Bd
D6abAE6vSMwMlGtVXICCwEgTwPtZpXPyZuFSmCp8neMsH828vbQ9GBPYWM1Ao7OnYWWPvOHU3oY9
0TtT2V00GR59TbO5RbdaZdITG8dP2Lcm00FCJuQ/Uhdes8UvQntUAdzPrUOHqu73PuGhUl6qgsaW
4x/a1vvssyaSk7gD0ldthFnuU8tvV0ms1GYYY/wfwXgDMm2VeFewAVfdaHByfO3A/DaegXaDuW/G
31BPm9gxfgYtAl+sp52TOSgDIx4lH7Lu1D0JawHEUomdFPbOXcZzkdbP9WRuhVViRE+xh8xt+Z65
HGaGfAtNmd/odZIGK7dpH/AAP8FpfJmvWBbR9U/gSX7KyXu1Jb4aWsMV0Acvmc6ALf2ChqvVY2W1
PO8sG2w0skdJlYgynugPRYxDJfN2YwYII8Op9o5q/xEm5ZPXDKfJc1e5OWJwLfe9KN+LiWMiV/3W
HqgNHH1KF0xE8Ngjs6OpVTT2XcbYAKfj/Cyw05Z7dt24D0u0vmz0sNjLec25+TGr6SPp0QT9Ekto
IGkTZCi+VfFz9LNnp53eQQ3/yhFpdeKAAM8Og6ie0FdR5Ez50JAqHTIDdbyw+OKkj2LBkCKXTEfA
nAYQFctOhMlnH/SHZCCWQ3czqoMK64fyf/WiXzaKKyzQdSwMtUB+MrFbGGKEnG7Wm/iaEVL1fZHA
mLEwRkSEonYTiKb3qs+vDbLgICdkekJqydqYhVylGddmwz625cB+Ob4SuXx7f/VRt01crxq/OCr3
p1kRPDLHt4E3dTCb16wpAEHN5UvYGUdWvsesixmJMPh89MnFaigTXHun8nE/yXjb7yFvb0HuuSwS
WCUyIlerEZnwI50RBge/uWTB1b2g+sjsZ28zhadCysdyAAiLKERIhbN3DOJfZQmouRghME3dK66Q
kx2quyEo1/4w3jcq+XArzARDSBsqH8t3PwzxHxD2XPcLTS1m+s2rhWPjyr5asYi9tp01UtFMIDvM
E6fkTgzzcoD5GMvqQjYAtw1hIDIznC7Dq6doyy1lMAGUkbdlToOElA+fpsDP6VRwR73yV3MNrlSq
HLFeD88Zjfh9l6KqYOjxSS2QMcB3Xif6iHUrBewTfxCD2bDk2luvard+r89OF56VbGBCxXjpy4zM
F9K6Y+ArIEJdFbhTg8Q3Vs7i0uR3+JB9PkbfJ0FQ4bLaDLYfrnoy7PRZUFarR/zUDcccZiY81Cu3
77IHpSMVe+qJCxyV5H34ZU7DcAKDvIb64e6DWD0ZYmY3Fw4feH5X82xkxGWHj64Pt4kOUDWymd9i
mStp0nSoIqWUDG8wDU4eirAWT2CbIJ+h9WFIrQoQHDo4BIDAfYr6hiv4oBt84NTGELjIdULMybOT
II+lk/F2CnMOlzZ7sFh+Nv3AuRbHBTJhe0oy+dvvM9rjFnJ54TzHfXDBcPLDmnClLF1P6U1IKM6C
LXLveUjAu1IsJjTZdJhcKEFWeeee7ax4odZ+YTRts3YhiWDTnX7SlUJsCfR0CUIuNd68AbX5mTQZ
V3Pv3khy2uNei3W75ewYmfBA79bVFWqTVxYrwdiitVeKbZ5kv/U2FOroSqtbobsbK2san105RpYN
JHyuDK6tPvtgb7gjhorYaxR3Dr1xNNcftMTqHTLbbdsuqJhLqnf4ch3QoRsrqJ9xEP1gp9yu3aLF
9mqh+PscNMZvO7Y/M1kcYg91MEvVsRGXqjFhRaWYicuKQnRxQVj1RbAOCeXki3vuhvCpMoZfSDuM
JTtlUxxheWemBgZLokaR0skVgScwkbTvU5ffDPXysDg0Z3Tz0QoDt2qIaQyGzHMjsIxOTfwcMKhh
1ZoJdSehfLyyBMADvBwmCAHMKcgry56ZAKusdj/zoUpXepwBiHn2Vjjzk20SXso5A1M+4UJkydVy
9svFULIpAcqwR0wtDyfI9AGvDt3nufQ5S6tqbKPK4nMSo7gkU3UGJE8yzgtsyrH+3BfuqwFjQBAj
w66q3+z+aFhbz5yQAVzjUUjmFAi2YyxSkmBgQA50fgmu2d0xhslesLAZzhEm1LtOnR+2Z8zb2NaP
8KmjWVlAsZISbGNHReiGHP3SmMOIwgRuYFpQUDlcLLD0ycL57SBXrLxp+IWo/b1uMjvBtdezbd5n
uOtXaetvihDt3gg5SpiU9ekGwa8MfYmooDw49rjXsx2iPFgPrRtinbJCTMXwx8xCutcHRFkGwhcD
1n4KCoRxe15bmCJ9SwfUAXmztkIsPJg7AJy1hy5WRwODIrgboF1l85yX9Tk1vRvdAW+S1M+jCtHg
LbtdeeU18pdvVrJfLrQC3hrxNWNJaqolB6WFmczph3u/Ht/9fvyZVWq/IGp7tvWBvxOGoDMW6xr+
XDx1xPqWEUGAg6cRj7rw7wfE0NWcV2dNYslAo1zJPHzPXfwn+J+eYvUwCBMhlK07vF6gxCb0XkSl
c+mKk7BQPotERd4yEdQw/duGXYcGLMFIGPMuFOOzrY1nMxzqbZLODyTc9Aa0wX3F1B6t8xjE5fIW
hA8BvXZMJpUPBe8aWFA5BTYFpueTS8ptuZlH9wbb2Ep3w075Kf4hUs/lc0sC9MYEsscxue6a1Imm
3GInpjG8kTdgAI7t0Xm+6RNCl1ZPzi/JligcyJ4yDGBszTejLG8glNq7eJp3coq3UpeEXlp/wFKl
fqYtXE/XOVBfkAmnwLgO2qCqZPc13prFgUraPRhX54nOQhwy2uNlGMNRhqB+nfCtbh08eEH+Nfvp
W6rSCN4p8zz04Kzz0MZ0Nb9KkZVRbDPVxA5WtYbw1pNq8XKkPTG8FTUKe4zauYlz/muh1+GFCUfS
jhYRTn/P3fKr+cornqeJq7crMbQ2APnW2lPrMOgbcH9DjUkovBHyq4n9ZFWkzUUl6dYp3IzQ63Rs
ChveawxbNx/YtOFHbtXPbJyfC1xsMFTDcNVyxoNJgqflhJxK49hf6nkbQpqemYyC11PBOysSpFAZ
A72KI1HqBjCthzAQ0wvJsi8ZlyfTx9PEFsxlW+82qyXr9+kk1Sqgzl510v4aHUId5TNg6XqH8e3D
x83iL4Dn5rA6FE7zJdGAtr4sv/KSqO+ox20L9XBJMKq2fLlOnFhN5nLbpeHeBwI7fHAqMqKi/szs
eGu7+jdIlksckvPKWKMsv4sq7b+E1nScOwMnR8suXjKIQ3cCXxnqn496VYT2zri2wtNmPpWYLqMy
q4dthoHRQ2xmoNT4wjmKG8RqMLmMwos65sXwuBXUwWQDBe1gleYzGVRjk6H+vQgb78jYxvcq/Qqn
1zZwXvHPPPnVQLUJdcXFZ7Hu4zhbYerAkYSX0me3QMHLuYlnV7a7tvO2zrvJVJTWcl6majD4QLsH
yYdHU9C5N8pi3ijhvGm4H1YCSHLBq8V/JkxORAieksXbW1ffm0jSnlKYISoYRgL2sIQUyXcNTkUf
jtSjtu/CNLlvfrHwxrA2x9Y5Tam+LwU7Na+D356P4OOE+ZaCpl7Ntry45fg04VPYMozhLgei6IT4
yAI0WYEMu2ETCA+ZwnN2Hq1PrNSfPsnl3uTALNwXP/UebQ/GbZKd03DZFYoICpNB+o6zJSE6HcDH
d8y3Qbk/DB9LCH/XgVDVljQuzZic6z+oeQYZ2PrQDpei9c49C0AoGAzTKes9vm5eAyM5LR1eDUue
CttbaNz1P5t2unoFXsqhxcuQYtcaAeowAhmzSMzRQhUz1DLcLyZpKhcFWcbqRy30fZMOC3wAlz3N
8OiX4ojJol8jUlBTYbUPUCx5Y4axEVX+iwLAQpSx1Urk8mdapfvcLW46ssVm4X6lQUefquuajSit
ZDtlO3tuLoVXTOuuLQ+NnsiTmIAtpftZWP1NZ6PEhi5jWgryt7lyfqRxfd9lbsRbOA7prQ8NoV/G
U21Avyk8rBsZ+IvReYiVQToj/r3UxpN9zayR2Hkyig+Nx8FdbAYkmA01l423s2o2jrJ++oM62GH2
CBEnOci6+FLx9cNOy4/Z0q+AjVnCHJLGveRvzsbLXIxnmWePRCg+KSE+zavN2Zd66zbzx9Ak4yow
uZAbVVgAUGQW1WL72JuH707ltJtYMjfOTGvWzOwbXOt0E9IPBkZlV031VJXJERf0A8RusfJN431J
xpPZhjdpWJ9tlnCgKDslJRaD0cZVo6JszN6yshPr363b/HSd8kfcNIzhsOV9ZbQrLGwsLh7pmJjw
B+ixpR6jmNirR0evLKzm6JTVI2bIVe3jIalxv8wjEabUil/zHFesO0B+gUnI4D3hIFNjpjdksvPa
GjT0Wi1TvvL9rNguiX9kLuqnJ9oPrOO3uoqDKOM45Qx5Je3gR8awCWt5zoYg2dldvvZHZmL4Rr12
8uVixAwaLPWya10ncgdIP1zyjMgt14HN2YWLUu9djcP86qeeAiJ21z+qccKHyad5A6aJXTkVHUdx
fXbKFwgym7SUd12q3lKN9/V6CC5za69qyqNt4nGg0Mu/EPfb0RF/i311oXN7G/exyS6BQRFla0Vu
3hxLUT2q1H6vJo/JKiqlrB2bXcCkw1RAOtd19oh7geuwSVOG5nGzZzf2CPb3rVH5T3a/T2Og1MEn
D+LUy3VQQPnmNqeuid8pD4ZDmlKixDTqT0Ygog4f1RqzfQGKyd53hqCtl4O+y+02OVWzcZJ+Y1zY
a75OFb3dZfC3XZMxlMr1roPUMOIQqKEzLspiX3fnWhoIBDwBDCvjJ/ve1TzoJ5HFwX5ajEvDrpxx
ZAVNzCC50dnIppFBjc7cG+smx3TfQD2e+8q6MUq8zO0CbDwpfDZqQWruqtjazXPYHlwjwI4/h8Ga
BFj1YMw9nhrIHLvvH//cFlf7nPPyOiLGL5ln2NWNzbVKuWzjK7krU0aR1NNbILIzws+w9XwyVW04
H6RfFSQO/A+PPrJFgHrlO4Ox5+/ZLhaF6iBiOn3w6tnavCxl1+80FXo3cg3THQ3ITD02k/wcFAio
zOPqszCSS1g63Pnxb99nUstcIg219I2XvtXYJXER9GRTjGFWRJgo7b3R+kUamJOGCruK4x9OLsDm
eLTQoSqJkIg8wzz4mzyWpQDs33gt2VID02aw92P/ZxrahF/A2s8swvEQH5wlO4GpB70a2q9hcRmw
IpARPrfXl8uuCozjMedyTD/GMHgJBESMoN4zWRKb+pyfFtN7qJrbJgfDgLPmsU5IuBNkOnSNoKXp
35JhXHV+8NVNQJFFAsnLLe8ZGHmlO1a0DafuKAA3k4JwOCPCeo4GU90MGt9jm7TTSs5Y1jC6cVo7
h1qLXyEjwrYm/BR84m2R0gn14mFl+U3PkeX4K3smeAdC6rbL9RtsZMqhKSfW6FS/x2zpz6pQu4T2
tumyU3aSkAssLOSQVFUUpuZbNvvnMPmNCyo/mt01i8CGs8mCmuUxf6zGl9ghlqID9mhpgj1WEv2e
lMQlLHFmhDl7Zx9bHgyZXZ6Z1msRsloXCkhdQYsFGpS7sxhwMtB98bS4sMd+8szqta+CMjJAA2+0
BYIiMWCFBfYuu1rhchyZ/BMTNu3mXtA5pEmFT5O2J8HfpUQrIdLcMJlmMbzL5BbFDmcQj7KPDlrY
1gy8z4VAYjXSqow14opOeFR/ZbypiT2c4UBYqstgXXieFcWLfrJKSaHqtCSLIf2sHBpWbvNV5O1d
F9bjvpyv6aKSzIgtDqpSDCpNEKb6heaT7xefA00+rjbSIGxKx6yU6SHJ9bWAtt9dj/wr3cpkx727
O7PCszTa2Nuu0lP80dJhIbhkULuqE8EBQoMEKpMSmh7FyH0M5gXIHM3OwTTCnb5o5mmtm2pgfErt
dtT8yB6eHoPD0NLxy5ZhRC/jgAmdhMmYKXNrKO9WU1cM922FCNS7Pf+aUTJCMT8nLlwFUOSnqcSO
PNLWpJZiEIUmQsNuape2AuwAs2fPCtmdRCmLmG/7ZGyycy3M27ARzk6YQ7vVM/NK2pyARlFHqc0I
ySXh4pAkoj+O9NuLgEhDXkwvXk0O1FTPqGb8/+sF2Bwd2Thjslcpaauzb60IvnrHztHb2nS69djW
2Un56KdtR9O+cSbj2HEUwwADFqiwe7KBeAtDxqi61/pTKve46INbsJKWGahupg7syZzlLGFyvhH9
VRPqTGM1WBW5Lb/oqGtLd3UFhzNHkcPCGIV9RG+sFCca2yzPfalKYmO+VcdrBljUNpQId2zIzXKK
9g1T/Lz4tpx4iWLmFHbKjqmzQji46NoT+dpX5fHZxpbyoOwVeGg47TfV9NJ5/MWty0vaBQGzKYHY
3CPJeIF+dUPXwgpenQKaksdE3pu0UDiiELr5r0Rp0UN5BIkQxby21cxbp2UJta5Vlo/WE3lMQ1jn
id4LNu4r06iMyB5EvUMshvJcb0NsmGmqeb320/SEeqgYQqjz+RUcw6nRvoaakEv8lEQrmIJGDB6A
wJQt3Mn4LSqGfLlu8qNxGFjoB0yXQUOlcRjaYQfAgra513zZquQjmvM7fU3qBnHwUqY62JNTYroJ
k/lWCg/qxm7b/VAfu5oj2Y1JTXEiQWZpzmJmvJmcaqY22CQ7KStcjjnRWF+M1/s07d96Wr6Gur0P
GVXguu3d0ntMOssIlvfxJ949Hi1sj0D3UwxZajM1LJklFY9njPoyojF75KfyVEd9aryHnQiwKnTm
mvUOS4EwfIZCBD/TQqDpIHuByafSYZ/DVBYqVva1O1uyVlbTXGy4bB9yJ55vPKI4q4ytj6gHitlE
TlvmPO7KJntUxv9j7zyWI0eydP0qY7VHDbRY9CYiEJJaZuYGRiZJaK3x9PO5MysjK7v7XptZ94Ju
7gAiiIBwcc4vMnXbuDe6qTAxVOenYUKgqlWJCk/NYzeQEbFHeHdh0SIDhE2qPWULZx9eRm33FW30
tkXAfIhvXFb7LIIZFYdhejZ1lgM9fLVV5CnM2fdNaUXXIZLeSmmQNmCuMrbgecvhK+IRYLqDy7RP
B9wm3kaXgH6VEIIfQuWhIyiAwZu3CvXCJvhhPOL0QbQ163IfLMiLwtK9iZwZ5bDYPORJcouds1DL
R93GWSpsJz3i19rAmg/VOIL/VfGuGuNrN6jMWOxxr9H37NKiROsze4VRHvBZyCWKy8pYd5o7flHC
UwWvqKmsbBcZyHiiP54qyT5X0RZqAuOmbr3kWIJLXhs1+khwAecKTxOYvOjkw7WJunG8qqBmmQ1A
lgnprKh/mefymhE2YRaM2WdVxmiiFuBAqu2clC3euqw7oGBVN+pSvSUtWJAuSu511QvWUU3oNSot
FPpqAicQ6Prrwl7HufKdWPv4TQn3ZF+BsSvm1dCSZlum4rvjoA/qmCyNmvaqFswcjCmXXYiq3XUs
CovoW654aJeLFjyV74NF5EH4EjAUuA8IF0z7HID4KgUCQYAo3bqKh7JgM8ybqqYfDirtIenjhOdA
fW6raNxouu6sQ2Pv2nDGzMV7xvoCUZmGmHbZ5qPfBCxk8nFhLrRqprI+1FP7MDjVstMhIPkDYkpT
aobkjsnOoQVS73h5YBG7UJQ6F+6vRiaOKRx9rA3KnpVXWvpG0/ZXQ+XeZQUXtFjgq1Zac9V5HQaB
MZKUfB4AvNKR3qjH5LoJZoL8hBlhFL6OvYYmqUNaPum1J8OuHdAd36q6CHbRBMG6RLqsca5zMmLY
nZrAiUHOB5WyHUixapnSbkpEyxJIW4E9QA3H97zpJwTOa8TDgitEyS5Dm7UKyzJwsBV6sQpWAKUG
HtqrcPqLp3e6XMTYHPdGM5rbuk8Jw9gocczkP03GpTDrWAnAzQyGmySANR5bxrDpihwT1gz5t1pz
PxxrgHvYPU0dSDMTe8y1M4OwbWf6Z2N5MydM7wzUWZMPx+YBXfLse418PMHPjrmfAuq/mEOc16vH
JgVM0fFw6e3DlLYnrwHhA0/TB2f+qKXoGmD5/N0cGnjyhoa0nKcbmIA5uIJXq4z8iz+E9sED8nOs
kulRW6DwhVifWFnJBXDMN3QDdj1+CzBFMoTX3WQzJtkDChHkTR2Y/MDIgdPN14NB9sAyg6/RDQgU
epV1MC5+r3cbZWguER7LdsAyDvMQXFctCWKHWESqYX9BTC+h+5+f88J6b5bp0kTegFkqbijRCUJy
seLpVAAEtdvUhKeVitkZeZRrO4mgdKcthM3B2NdWd9BQTOrz6V6ZF+2yBwukVxbDQLxHl8Ji8m68
66mBnDFaEUrZLcS5UgYDrpuOa3YN6Klxo1NHLo2Y24tudt0F+E96e3feKl3nbVp0lD1TyOHHtxn2
5euQvr7EWtzUDvaQMZQjkOxnWoXbcQy1boKupCvvodW/pGb62qGozNOv78aa+2LG4xpNnHRrLy1y
tQQhkyT3FSUhg2bA59NLJEFMWGxEGMjYWlzmAcwywCd62GPSJY/c/zvntYEvuQmJFxCmJejfeiq8
Q5ZVVvg+tdNdqzvvVdY9u3N7TxYCFdJEwVTe6cg7wy6rA5YDpibQO+RRFTjXtom8kRp57govxZol
P64/wI6MU1Vrr1owIrNUgBMT2ayiw0WClRpiYUV1GCb7NGDGhb+wwxtUgN7L6bgDW/li9PFHo8PE
Rst6wqIDWFsAe755L5z2GZNootFFeV2b+NoxctKn42Tr7XNzuJwQlIA7O5I88Xs3BlKn4n4ZMlGt
KyfzLUFzofN5c/R3EpquHy3e5QQkbVNo5vcsD28hC0dHNISOk7VIQvllhUAYE/f8wkYoMC2w7u5m
S/WBzeGtSuCnL+ydNk7hRdtV9TZs6zt4YL5q4WtTpeaxYVEadjWWzz3SA7lXd/TwEMmS9wjFNUgL
3cEoFH43coqmTRSH6S2LMDv0lXmEAhF5JyIb66ktxDgY4+juFA9R1dwYONJMiDpwGvFmhEe7cYmW
rxtifjaCuauadPk6ntHQc4z0IrHr2xCt25U+VWSsJpIYExY0IKd2OCIhUFJdd4uqodo8bGFNIK+W
Mimr2n1ZIPXRExOOC5R3uqnw3Wi5jNGvXuM8U/hq1R1DNzlgRQxQHcSRhgCjj37Nc8xiMZvguwwt
U4AuRAeOST8CEG8hCb06QVjBC5V4o8z6i93V16ba7XMMg/1OY76bdbBDmFcrWG6WaG2PN11ovFbm
KTToNad4dEiHfXhgHErTQrFy8N6duXsh+GXW7hMZlN1UhORK0pPBojQKmUZMoX7tJNM1ltXX8YiR
dq8dqjDLtxrhATu3byYdMhzhqWZX1SpebwbSZo3+3E7o3dQETK0cmZVuSNZeYV8Vi3EfGMmdSZ+y
dbHPS5tl51U4XTKSm26y7ksSZPii+ElCNBIKXAJFQq8nYwOMkpYbMtmpwMUIl3m1yw9xiVT1gGNk
1zErIdjoFRMQACW7MKfmLUiGt7QlV4EVlVbfZXXf89LMUGHKL+Du3+LJeu+H0sdubWOoWbVTlYl8
GdZqWs2q3Y5eCcmSsIdARvBMuTbKBcM+5ylxpr2K3y2kzHqjdPpFjMEU8rJgdHoGRKuFa3vxAZba
r9WKAaNt1oNnbq2aEVYdX4Gs32Tpq2kIgYP0QFD3FkqYzv0rn5fA2zRIH0B10h69sgGN5H2NeqDt
ZDovFGQSVgDteoCz04WVu/dwrQhw5+6j2gwXfVBeSyl/4TMQvpf/cT0Ad1ZsYlxq4u/dHz8MEYSH
gWMbtrxSnxdKeC782Ct8G/7xB2owZfPyVv7zZ37YHmiq/qdqGq7nWUSmDAzBfrE98P5UbVV1DNfS
LQw3+U8FuMHoH3+Y2p+qZtg2n1Q91dVV44//alnissuw//RwmUOD1LEsw9FU739je8Bp/PE31wMC
hOAm0G920EK18KTCe+Fvrgd5VKmBsignHFdZREMUFH7V9dH6WfvcRqyQFw8oGFI0si6P+qd9U4Be
YQOBc/XLfvF9sikLkeo+YlE2ov/j3SCDZC5+O2LUPjjdlsBPcUwlP6IFTrvOkemhGxNOOZK6IYpq
FguYz4OaAh0q+mo2y6PgJP966C9fdz7m/E2yNik5HLV+/DogmkCqUDBEfn7fuTkCyYS08XP3vzrm
88xaxQEygd3C5nxMobXP+NR6vpJ1h8pphl0boNBWLGNzVE0bdZsxDch9ya2ycOz2b23QB/i7iA8t
EcISioUBsPi03EQUOj9qD7J+PlA2ZXE+8vNw8cFf/sG/2v3bNnJb7rZNbbALdPS2imyaOJfs5ykY
nnPpqLW9jWKcHslQ1wtarVRlgePYj5ps6lPAbsy/f2zsDWBji4eUjbxk57v4202VzULef4TUF/zy
HPpSu2IBQ4SgOmJgVR8Tk6VZyTrYTyLEFVjn81CT1wJOrMFqlQfKbbL2+Tn5SOuQ+LesN6/kczrL
bXI32K9TbUTE7MQ/yUabuUMM5v+Xz8qqPpo3du+MW9n6fDnEGcnm55eKpoEGgqZcjSYEGTPWAYTL
qiyIkQ8HuJVFnOCZGjaEpvMWHk4qikKfOgQVqJHvgoUgvM1jDblE0uRRs5fVTkTnQ3iRWoRmOpx6
tOhcpBFl0bcTvgPcs40W9PEeWhyOq+yMfx6hpsFOL8D1slaC6yUIXwmUXjjvP9tGUxp+Zhdf9anB
X1UUhPx/1IxMrY4kwH80s2V+XuD++58WzmECqbAAOSM9pLCZ5ZVirgnspHE+yW+A3/CZcjrkkH6p
GvHtZM28HjO6iSl+XekKkdr8mMsqlJjiONYTccX8xg6RBakt9VL+sGLx+Bey6lo9bIMMLNO69IKE
QKGj59cKEz8HEOI+MWdP9c+n72iJQ/gLuKctnt1K/HzwWsgoiKYscGn7UUvz+tJlsQUIX5DsnIpZ
ik5QTNipcXnyHF/vZW5v5VVIflpay/9G+G3eT9gUk82ejrMXT0fcB0MooXPtT6Bf0eLop/EYxjVV
tOoQyU4LYAIkD4+EYIg4xxXiXknbgXgTpwSYWAAYEp7QUveYeImTkvfExBC+D1p9LzfJW3e+V8F2
qcCXQySik0+z/KlqIdV9NjNxzsRjFOI8wn0QJFUeB+GBSHF7DBzryROGu6O5HJIa1bpFQc1T7pM1
U9PBr2cZogsqXr/Co0vWvKnCnks6C9cRc1+Aum9uN4LO6iKH9yRV0DMlqlUjVEWBkfw9IsHV1hqQ
A2EtSlhWVtEFZcQSG8WMkIcphAKOY68GIemYdkJZRdr4usLLFy4tmpysrcH3hF/QomiPsyhk7dx0
Fw+K0BJ9yE1M47+CXLT9qOx5JBzFaY9gwoOtES6XvTA0l5uiEHZyjJs7YorPFfgL//xjXekidm5P
ajyxplCqzfkXfv5McHA8dcLjCzy/flDzC9Yf9fH8K2VT/t6KIN8RxN12cptgF2caPH5zQCVI/HL5
cx1l4DG0ZCk3lDXqdc6o7xNxifoJnFCvw2/+5XmVTwe8Fm9jYNdGJFsM/p9vsHjRoW7v8sjQUMmm
JQvoG1e1EOTRG1I/icEQfy5I8ACiteIFiSv+ZenWYHnU4QYsBHZyROqOphi2ZTORhnmybWHbgGDC
kPienBD0gjApC9XFXwCQ5rDNYhQT7AFn1EpHHMARz7w9IQCdOxiWJ/kwEq4sJqQY2BYU8zen7BKW
L+g1ygJk6bLqSjw8xiiHKrCwuu81RscpxJ9O1hw35CGFGDcdGudeG2dCKoVrr0ukBI4ISSJey7iH
K5wohmnC901FAyxUNcbvVLiyyQf8s23WBAYKMDbk67SNXUEa/3zAG3EjZbHMLhvrGRaaTtB0HS6O
thCCRe7YEHe1U1SsG0hneF0ZM+Jx+eTDLWvnZoevsI+QIwaIYOQcAjVHWYSh9mwNhLwW4Z+tiq5T
Fk5Mf3reJpvkVVlxyKo8Ru4+N+U2IwkjcCtoToivMhmh05U87rMqt/7yPZ9VF+NwoAbz3hZ8pqat
L3QhBTzN9Ax6O1kHtb0tdQzKAb6bqHMQpBoEVbi0CLqMBRoEMsWIzgddg5iHtPikZkSPefg+q3I/
nco1VC9cCvAcRU+eoWUU/PEmVDhLWZUbZVGJ3bKmMGtm0BCP2/kzsjncGr0Vf36J3CW3yi+abTFm
oTs9ECe1sTeSbUm6PX9TFCQ1NCyrGMUEJfzkAJdyPiOPPPOTz5Te3ym+8sDfd+dy3iy5z/I7/j3F
+Jfdv/03BAP+oiVbXlLuur76hTD9y1l+Hvj5L5y6IY5JQGzdpAz6kGXobdqRQU+2A90ciJl17ec2
uaMXe2VNFovL6CQPlrXzZ2WzX+roSAJQNkzChahuiQ+olg12Th5MooOtsvq59fw953/FiKiuQRFj
JPrz/53/vaydD/7lG8/f9dsp/vaR83FTTE/hxntdvKyaeG1lsfys/dY0ZvSFGOBB7olDdDGM1WK2
cS5MK2/8wJoRj2O72scM756Ymp0P+a0pd/zbbeiGA9TENGQljzPkfOG37/r8L/9yfz9YZJ5tpFc+
z/jnD5XnLrch70onJavnY+Tuxkj+2nM+XB5jaaF1GOq9V43GfowROxJfLAt58Ual45Y72phvldS+
ryoAoOhcDptSTvLyYbiMwtzZtmKWZomJkCOnfLJ9Lj43NoUGTrBGDOz3gwzxyc+vlF8i2/Ljnxtl
G4bO5GsF7CEXukjkKuO6GlV8qMbGO3akKEjqWp1fNzGqME0S+qbVGItPKNUhL4263SCHPYQ1x3tt
ajfOjBbQAKd0I7Kc9Fe8S6aYtkHhEY+8nGlHEb/fbXDFnTWVcFXvmUcPgOJR1qI6tz5rZjw4O5b6
e5Q+6BrF1MmTs6qksCuw7Dp2H1kYq2vlpOl02rmc8U0xy6SoyJhyIfmCs6co5EZbIVs/6AB1Ske7
0yMclTI1nAAzRe4REvy8G3rXOhIVxk7KRIEi7oDZhIQ3gQV39LbUEE86JAlzhkYt1GMnitEJFpCe
huaHpfVqYu92HMSS6FzIbTYzhI2hGcAB3BYGNIBsv2wN1LLaJcLF3rZILuIp17hIfMnh2BUjsSza
xRoOZfms0gXTRYgrYYl5lbwwsiYLuSOrwmFNmqggf2iPx89Cz6J9i6JBIPvGTgwJySLCD9IP97Mq
t6pFfAUZw8MjJxqOng13Et9tfm/YzPvfD5bmufJjco+sQdisDG4GEaLulyL/e1Puldti4KyQGCZr
UxT1cAy8eThChEWc3IjGtdx23iFrk7hUKFfjcCJm8/L+ytq5GMQzIO+53CabnSaCPuf2Z23pb6Nl
7pEpkqsF8YVyh/yw/FwcOledbWrbRQy5vRhdmRsWx3NTkUNkJBd7rdhPxo6B93xoFMN6DtTZW/9y
UIbLcByjfIbb3g6RqaDdw8lFbdTJuPC6A3UBbDarXhvrQhYYwonSKTeDAX1RFn0N47frgaCpE4i8
UGPSIYs+Jw61Mk13Ayai+uzA60E4R5z7MFQJJr8a+hiWmzsfMxLdo4EGpSGWaJoozs1+MeFinduy
Jo+RR8tmFcAq/U+wtujibn6YK2KuL/82WOt4RC//+1cP3N+CtUXx/r2Lv/d/j/HKj/2I1zran8JL
FuC8buBJ62r6z3itY/zp6JYDVNVxTc3xbAxi/4rXEuS1LM0gXAzH3DFM82e81lT/9FyP+IdhWY6G
v6z2v4nXusIm91eXWtN1DAN1PN10NcdSVV39e7wWioPt2WU87JtMBZUGBQMS3oUZO2AgmK2TZOm+
dMpH2hh3rjokK4xnO7/oJxhNCaipws1APoBiWA9u8VyV5rXauQ/u4KZH4CfBaag/pj67GFy81hwA
fDFJfETrDzgHou9BAHM99ybS1ShBCiTThFKXCQJJBGltXHGL5TH2+oTxabnSIuW28hSk2wznpZ3S
R8fTkXs3hOI69gQKGqPOjepbwQibqgLaUEPAxpwSK6IcJ40R7VftJdEQ/pvx01anR8gxONnE5q03
38G7eWiADSlL8dCwSI8a+8q2ktd+9K4RzLscm+Bi6oh6qc1VipM5WTSovj2By3U1YFMW4XkZoNYZ
1F/brNmhjO63agdNOHCeTCO66Z30Y2g4eduqvpCB/ijDzlhNJZfZsfVbu7JOjaWxauE6pSHnHOJ+
aOLsB7TfyCEZBS1e8wVYC8DPmslKGQSKl3xBD3cXamDUyTOqIHvfjBqz2QYfD5XLFrQs6ww+grkF
tFIvANqTA+bIUnCv86Wewu61be6qme5dE029CDSFWnMOcHBgQSTZXjWFYuWICLft4i7kHszJ/gaK
+3uA2vYqHhbACAkggzE/xUVuraMAxxlbPikKLpz28k2DyZOYwMJT/P9W6RQe7NqO10Nq3i4OMh2V
oe/FFycmCi7ybgcgmMzqOZy5DlWG/ms9uc9Jrwvt+wn8cpndtiEjLxG6dY7iiD0uK5Q10b8f6T2R
K4V+Td6sHa96ZFog3xYI7DXtxkCma6Mu4SORiGkVOAgweGXx0Rp4G2RJsS/j8Cp2eHT423Vua5GB
bLV1VzrPgDOGE/IF34MMHlLXeA+J05ACAnSCFWKLtLsTgcZs4R+vozxZ0HiB1Ks5840yaN/15ruW
xsqd3gYbLfMAlvWVujEiiMd2AA7uaC7ACRoA/ntvOo5uYxAj4VxHyzkMgXOIhoKgIi8LopuIAQNi
W2oNyoP6UTkDeqCzcZsD2sUs0Huop/A5RnAyjbm/UL1y1bod4kYHSBve1l0Rb9M5gNUvZMHrgp9J
Uj4BjTcH1XTQs+8TlEumwggJF/od0nPNKrxj1Q8iznOu9JJop8vUp8+8d2Szozi/q3SDmesMDU39
wDxwAtInXrw6PWQRwYsciQFAcx+TlxorXeeqQPt5tkbcINGgMVPeBPVZE2HhAK4tZATYO82FOfKI
IOyIciCZD5gwDZjEEQWHsnU3XYk5EnMyb00K9MuY2BDrD2R2hEw9r5jCSwdvBpwBdoEGj0NsPDge
kIGhSveQh49L+poSXUxdkGj4460gMXyoWvhhNhoyDFtziTGGmLaIQ98ggVMhhc9L0wzMASLUxNMy
P9QmJOEoD06d4aR+FrHfdpNXQ3Na0HkgMOBnfSkaFOp7bqFjOg96Q/7cRUeePdCRcWmESDqlG0ya
O6TFgxjxhRHdnTGDcdd+caDaEVWrDZybpl3UAqSi90xtJ1mP1U1R0QPlLY7XoMMw50rzV4WODD+V
+pBXdCwFPnjrktms3lp+FcJ8ICe4qtTI3jaZdte7IEWSsO73iA1Ua70ak9XYANH3dPHO9mTo59i5
Ao4BgqppXvTS+9CnLF0rbbZpoxoWPMKPZVoFUA2Vk9sq0w5MwE0aLccGdSjfqPlBXvTU4n6G1jmO
bPNokM5GEKHoURyqW/BAXmdumyQuGAxSuCQQqcg8I7WEmQssKy827hWz86dOwUAMIBtRm3KjJumH
UeZA9ZQC07rIuhoV7uBg4iFZhABssYNw0Pogcd1b+xIfxjXkhfpSzRtCJH3COirHPM1zSrq3nDUy
SRUfC1SgsogfrcGeI0+F2OEAhnk9mh5QMUF0vlZybgXkmQu9Cr4TKGeWp8F8qRJgSNm9MXK3UusL
YjUo5+OHsi3B9uzquXqtUtQkUQF6ABepr9HW4dXLXDQ89HBtoOgr+5Kw1W/nJgVN5XV3iMfcI3X2
hr/VY2Pjggathc7CDm8c9E7EUz55+w7BF6jxA8mq3WiOEU8DQvaVU16jyYP0yUh3W5ik+Q00EOSA
ZUXckkXhREulBUzawooPPFC8iRW/GkN1PYHZcPriIzLzXbL0X4nrglHQsjdV4V3MjQ5pST3f5aZu
+fFgHoJWHeAEsPbM1OhUJ16NSn+wsyaUNunt0Zk+KCHKA4FuX0FsuhxRVgwSlR4YmP66xnCuh2nG
5IhxalHfVbt7AmqBUEs23y4GaO0FEnvcL+AEQwYjKGh05ZMGBEnAf5ahaRicsiul9fhdBeBDJ8lf
kMt4bir1qEFfiifGSSA8laq+W6YQsA8mzKoANqRQCdd2+AJse1gP1YU1fo06ZNNB7CBGoNULmMmO
FKpNZ+OloOyE/D1YkGKrtcU+zGN104ztWmHRS4pb6/y+4raMjvLQDgtdhYvdUtDrt7ikgKifJhg0
dJA2yA/W6YzEKqiQdTac6imAewqKJMCvbg1Ckj45GsEkmQgPaVeGw33N1A4wfmas5HDIy2OsSmYc
mZh9kQVdTYq2A008wLlTHpa5+zJhx3OcQIysoV2voAfckhVDQkmNtl7PSBkZl1ZXivkb0wbFqu4V
IPWI318aLSEMkmGotuLTcNGKdbQSXYmpSwyJyGlbZeXo2tW8qF/kk+MZgqyH1ZirzKz0Fdt38EUn
3p3hxVjYqZ8uuI00Sns9DgEgpHwP7xO5mysPHBQPEotLa3JgwETBjb5gItklDvdfDUDQVhGOGzM6
bMW7O2pwfSxEdmo1eOl6y/IRsfOjHgCxsypr5wmT89JPFaZZttCtCoCrCrX3aki2nWbeccmLvW7b
3anTpx9FPZedsPQG9zU3BVMm354G72hoSEJ3lbZnBv41qpGdg6W+Qa5ITo7HY9NAwATR/JypE8pf
rfi2OytyXkLHwoy7qnSg/w2x8bCl+Gyr7ZJt8Gm2hRlDcIzK7DpJzGlDkvreFTZ10qFOetXhpgec
LxG6lXgkieCFJcIYlUjennO6vdgRbOewRRDRfMWD6Ue6yK6h4tgA1kkn62Awc/da+IZvZbLXcxtQ
TolmrxUDuKneuGAjheIQCnXktqfWvNJybF3UGN2VCDvAjWnWibZO0t7b5XoBWLJDDVEmkmXieMqz
R6vxsi2qweyoQV6suxj1Iq0Ou+PSaeERp7m4BimbaGHImxQs+MshidKDBYsKOJ6d6hd6iC3krIUX
jt0hxBT16wbHcibtbXgBhOFCKXV1Z0SGTYKst48eTIvINqe9Df69KYr7wHq3pyK4bxeYPK03fC9L
MEuRow4Xy20W2VdVDb3dyAgm8V8Q5PhWuaEtiJqrmEzMIeuSjMAaD4zbqhM52UCBeS+qqaMzxbGz
D9kiakEsoceKQCNvmIiYjsywyhqC7VbhhCcHAMEpKeN+O+nO10JZ+k3Nw4q8sf3FUe12W+oIeWMz
g5q3amBge27rgOJ8u4je8m7WjyTzEOj4rJqpuUbFnbljwP9Rmko/akqAhFMGJDEfW3S4DQhI8eQu
uzLXL8iYwppJiPuGFpwA0dLHmOWUh67UenKHajO4mXKSRSt2fzbH6smIsaCxy87xWaggI5F34wl8
t+brI0Eb1bEHPH7JBxL5mjZpEY8XdhA5eFpbECWa8CpfVOuEALV1qvPC/qwFZuNszA6hBrlNHgKB
iVzIctQIMflyC5gn62QXqC07DY4XfateaoZ1GYzJAAxWOVWT2nxNm6DAOEi1YXQgtIMR6nAa69G+
nBXlIkE92FnM8T7uWuWqy61TMeoAZY0xO9VOrz0oLX64emmHO9m0lujKAK/kOyNzM8Kt+kMWJ9oF
GuJCZz5DElzLq23muSE2jcb4DZLJzpmc9Da1dFiI6fQ1R23sqepBemcINoBJtZie29Eao2I0mB37
4Zf4wg/U3H8hDXBTxkXX/uMPTazGy2wOy0KgxyyxWjexbgLKxcPiEln9+2odcQiyqmXT77u8LXZw
eMRaNcYHB7U196EHSLEyUJeKYWgBU2b0+r/8f1ND2MR2AZqpv0ULvNnUZ9D+PYY106O11FeNw2SS
hSA0Gog6K73F+Li3o2OA/tj/+38L4Ng//XTH1mzd1FDyc3/710z+FTNeih5+HutEsWBsUcOZshnV
Q8T2F1Pdq1EbruV//Q9Q8f8T+9JMRwMk+O+DX4e3l+hvMMUfn/gLp6gBOQRpapgamEObsOzPuJem
OX/qhqFZpu7ZMiD1V9QL/KIKPpGAGdQGT9cIiP1AKQJgBGro2aBfLbhwDgDGv8JyP16b9rf2r68R
cTLxovzyNEGfY47FeXmuoZma8fvTlGpBzcossK+0ORn20JTWYxSj/a4L7m6F5jzR9gjXK1lUMT5g
dhjd2QKmkWkxLjKyKoukBYjfQmNd9zWQOlkwzyb7LArZLCc0zlYFynvZqMd71OsAo4gCwFpzlNmR
X7YpRb7DJO9UpAJtJqPg8c94ONlsNpqNW60DJ4CoKjI5VSLymLIa4Ae1HgeRFgL1W9t0Q0TG/BqJ
tJNjuXuEGm7QmJ98FKCvJm8E3RLlDMlwn9etzA3JNBFeJCNTkfwyanMk3Ca0Vr082RodfrPA7FWh
n3+A9fIK/rrd0PkNRwZlEGYiW0HIg5Wp3t4oFptQvAWWpjgWeqp1dTeHcD0Vh3MKE/exnz0If8hr
Ie16MHSA/nix45wlgCDT4pHZk9W2aanqIotlaAw8aADu5XkqImspa+hvOoeg29ZZuBxloZHq3amY
jU8DyvwxeZNQYLwwBa+JQh3rMIj3kz74WWUPmG4fsDeAsHmKoMupuOAdWBbjITlWh1CoTZjOdDBD
8x4KCZAx7CFllkXmFrQRyLUyAbBgllEczwW+CuUvzVmAPTfFmNxOLiKoqQCvyEIViUlZcwSiSNaw
zbGZL5NUFDgIeeaycERTblPg0+pTbtqrhLTlSp5PlyQD0gE7Xdln9wvzLsTkWKKg+YnG261xobUb
lDbqR926R4diesM+m/ArCZESrKy6RRQZ/ATGYt0KX/RdtFYwd1278wvuJ7VyX+PU2/d31Lx+5xnr
/GkoCPdsWns7q9fdAJO63Qb2qcWaXLskTFR8ST+0Dcup5/IyAj/Jes/AGuMwYPE06Wj9XRvTvYk2
j7V1030Dk7hJEYZFECHaaN0xYhK8ZlkJgV6F1LJCaHI/D4flVX1EnksYyTLruYPtgLeSB8ANmKyD
gBxOxIzCW0/fIBW5pBeOeREWG3zuzMK335MbMlZMMBHIIuMM53FCzfm+uDeSrf0EwZUpA5eNNaCw
HIBTN21iE4zmLsn5rcwHvT2sX2Ih0LVGZhfOmmlP5b1WbznLktVwPTzEt/aT4jHb8ruL7n5AYQ9I
zyZEkRDZQtLQnp/ql7OL18MqPpW3FdpDd2yvvk4rx38Bub+qTsoVtm6EZKuvPcQ7CNAs56DrTxui
oIm5VllbAT9Y4dpir6ZhN8c3KG8W6Pu8oyoyNt8TwNfQoYjFpoeyXi/fVRjw3R2ZRq5uh86KDaR4
rb4gAOnhBZH57dUU7dA3mXQooUcCMP2dMZ2KG/3ReM4boij0IWAA8SXatLcE3UHPVPfBcTkMRKQx
z3aJW29t3s27yt3DD62IDjNjxOVN9bN7+wKN3+65eHUeiyeirdeoQduj7/TQGL6iV+bsceNFHQUh
v4WgEqF1ZwOXsR2+O9hrpY+IQl9mYNFuZmwhug3zOPfBuFC+MNfix/DYmi/m+/QA+Tk82cfq0CFf
CC8QGa/NoG+yt7LdhrwOwS75ntesv1eQKfNL3aCn2JtPKZNI/OFW/W1a3g8X9dN0o39DM7r5Qm58
JFtI8Bxq9hU3tf+wM8K1mGpAsfF5oKxsi78bJk61c4IHCZAr/Nac/Pig2n75YMcrpIMcJt0bUnxa
7mt+d2tGm+XDO0LERdoA0onvrNOj/eF9jx6MU/tuvhlH6yV+827pd+bWt+8hv6DGBURyeQyy/YSR
2LhRy1N10xq7CfXx52CDfKN3tGZ/xPAU6ejrYh8chuu58CuGA5yPllX7or/kpV9me3yflnxbxX70
VrdbEUDcvA2XkJiGy2ry7WfzIoqhEm+HS29j+8KC2DdS5ERWwReIR4mfXY4iOLmqT92meagvu+UU
e/QZAEP37kexbOcnrB0RzTG6L63xlb4DPUzSqJP9ZuabzGHB7FNpLtTkoL8gMF4egS4yghGBeZhK
TtZvvhLowbjvrUMDZw3gLN2Xd1q04ZrjHfWQbLXX8t2jC8V8bj/b23Hi/+9rfPS+zI/WRYhcCK/B
DpzEYdxO/P5hbT3GX7HiHbeooPSr8RvBgeVQ3STdnrU2YEfuJWJWQXClqofqIThiRlR0++xG+Y56
I/d3VHxuPe8evMNowz/UidmGq+mif2JdC4FRRTJ0hEC5hVZHuFptyAtgSnuyehj/+4KBjn5HO2YP
CQ8lxHnFD1+AeGHTqzXgQFcGrNZknwa+fcvrfZtfJq+Enbzv4R0WP9a1Q1pmMd5dPUWMjMVFsJq+
lMNjUl9iMYfpU43D45avCSoYtmC5Lxzlm+QcTVtoz2Qg7vGauRS2y/NNOq+GcBM+jXC1yych3FY1
+5LYtrktYdVpT3O1VtXbdrp21A9W5Ig3h9FaoLlyPzBPdubn2Xue7PEbNLSVfjt9YbHoAohHNeZ+
uQ+GbzpOVnSyvL01rH/nf7g6r93GlW2LfhEBMVOvzMqWZFmyXwinZs6kGL7+DPpc4AD3pbe321ZL
ZLFqhbnGdGUeIVpFZP8UlRnxeuE1FMauaJQxh8tmAXqFP8POHECBLFBU7gwEuI/oeUfylWNZxozw
P9L1DQZDoxsglxld9v+VR2y2jb5DsInmq+Ao5zB7pMpBOuKOBlp/PgwbK3g0WybdYo4+eP1uJmAk
5Y/h91PbJ5mV5hs8KsjZoZ5LOYguF9NiMcK+BtSiI3aH5+Dx9pqFf2jH+QYTghS25Yk3K/abzq7N
PjRvdbEZSxeKAqiu9qynQDaqXfpOTWmbXLTd5CtH+TSfIG5uWdHMNO+EByPOSHqWAq1JI/HBW6Bx
1bQnZvEi0S3kY0XBPUscMfCf8bGQrhK+5yo6ZCu4ZM7wilG6LbtrjoeNWLjApYv4Le6O6bgflMME
53JXOKn7hkCZO6j+iNE3Q7CB5NO9kKkjlrRaEAARfg2I7lZA4HbaZY0DdrsLVlb91QGCAhwF+DIS
0NhbaekniQewySDVq70heZ1Lt1cP4hOtkW1kB7pZ/LxUOWF2LlInhJeIwpvVdWEjui0vNZj5KWpM
g+jWXG+qX0C0zU14UWqPwhRgEvC93CVy+wRjzrOUWHwZYeg+eV3qVNJOamGEQK6yU80TFBu3+pqx
Pnm3Tt/0wZckC2ZGCJThW7lXh/V7DlbszHenxgt20W6E6USkYRn3Gtd2p7pIu+dsTvvRM76UO+2F
fYZTqQ2THD7jP0G3m2O43tA0QbxoY55urz3ZKT66s+A9z7OzDFJu+w31zZ38XvvnBXX523yMR1y0
jBMYPv4b7RS/wArFjno7GQ65nT5Wfhy84hHGQKix4xpRiWcWHN1XfMXKjB6hRLi6JlfYFIbzTN8A
IVDqojMvOQVNQYyOvdXX+n11hzH8ZNb/Bh38ec7dLLXb67QjVuJdeMTs6uT1sLoiM9tmB0AGyVnZ
ZefpPtybG9effyzud9WZgeDmyMHxHB2r3LSvw6sG83Q3VfZcuVA16SYWW/1NvM2/0ejITGUXh/nW
UMFidsvueAYlJ/zuX6pPGjotR6upSawhG1E/qEI99aNLvwmvwqv+w8LBvPW26u4UvNU3UfbExSjT
IonQVndjvtJlwE/g+SmSz7xlvFjF+KzfPC9D5Kmlp0KC2OlM1VC/Tt3gae4bi0W6grqDe3LxkZw7
BvXB8vRO5vc4yeGqkl5izcGTUXuaLY71udtBP/wEWEO1RPx02vpU/nBOI7ACIi6/MRkaeeXP7Ahe
d4RaR9tVCm5kVfWpu62+cnteP7A9XNFgoUVo6nhctweaxsHs5gPR7cvz0lwaoFv0uC9y6a3TTYpn
pUnHy9hBiJKgXrv1Nf3mw9eyM5wWEYTGE4ND+7Z+kRCNIR7QHDqZTzquK1vA3BEA/olJYn601BzK
08VF6TaZziibg8saCz75mForOEJWu/OO+mngYaYjdnrCaC5wcndJm9b/VMJzhG65VSnndPCa+KpX
X2Pu9z914ZbDI2uANNsM+88u0YR4GjZcc7Txyn6YF6PeTibmjIyCqr48KzZpmUGFOjG28rBMF/Sb
pBSN7d8felSstwzFk1o2H9joPLfPaN0DIERa9ffV3/f+/ghBfiJ3V4gwDLiKzKu2u6rXLBmCut20
i/rgb/zrf/Ndf18NiwvV31c5lnnLUC9CywyfBw8Put2Ibx3IymUkbFTlDqrX8mW0/Mz/+22lqnob
rhtxpOrrCWPyqfComxB7FphEptqWlS0sxlX98g9Ki9w3lrnU67jFVGbaFk/AEQpe2X8TbOui5tj/
+1Je5ONTRstcetHYbjs613fmZ39jacc0wepAigZ9FpcCLDMbT228HEn60451NGvAmW38KAibyVKG
X2MDNceXlc2TIZ3KLL5oehv7xdO6M4XjikwCv4J3lZMCaf++lNw2sRm+J5k8PEHzjpaQuGvN40UV
7dgfnqZuSVftKh8mEY/MncCokQ7+FDSEk/8Wd3QLTkcsSoWaf4P4884MXLCPrPDQv0vvJEjzjk9/
TFDMmILV+Zq5Pk+R3bvKe3+oP8g6w8ExFDua7Tg1c4OJerOiQX+vE1t7D7erF/FDu3ZfwmSHvx2e
NrBa3ksYga6U2tx7Jj4zFYMhU/p9/iQvJKlVdlG/DFs9MwyBPVwaXdRjRvb2VbjFhsBDzKxq3+0X
cDxP4T9BsrpH6k+/kSt+gGYAcnxWmJBAsmROx+SHoJhMb9Cs4L39LT9qKPstDXQq25644+LVvwSX
aP3eQ2ofzyWZkt4acJQ2biHgA0p21z1oac6/My0jpgaJhw+5M+Aob0cut7vqTOyJMB/y1TOD+fQ/
TflItbLFJ4CKOdopsLw/dN4R6jAVoZy6xIf9lJoa1iMdyhQHF1R+iZeaL7XdPgIskBCj2B22JB1t
XFr4aFjdcM+qBE9VfGGPSk71vMMWWOGJcBec79Ea2cfiffDKKKSVbrTNjAbnAMpvclo33sp+08NL
NIEjf0ncgh9etZYt7DsLv9utW2v9BXVAgMzo5Py+zzcuwqVmMOGggI/WOd8v5M/yjjqKuBPZWK7J
KVTQccChtSGoJwb3lZ6ljojEYq3Q1FB+Kj+7N7QzlgaOyU+kkptxkN+YBBNtZRvuFCc8F4FdMvbr
1Rda3Xins4wMFMMLJtDCFxSLCdlaH1YbCcNXv78lJ7W09Xu9FXfG6GWn8iO6Lh1jENA/uiWfg6eD
eCK8MS8DkI/7snaeX7hWQrmL7mDtVy8aHlA/GKtAfxKhibGCFbpQJtO8wVXaNP54527U3tqtYKCa
xruEYOpWiU5+IHvplyDQjz9gXKxJBECu9gCQ5Y14ITg/V7nThja3vSrtDHIAbHU/jaltMQfkKyL1
LhPPCzwHNOXSU37i4MwhudD0Pveg7a9l5CSf+oF0IDf+wTmShQM8OIHc/Zvgj/RU86rNUiwTTYb4
8TxWyVDqv4oBNYLYIiH7Bx79uSePXIXW8DHvg+fnYgSm4FmKSxFvAtaotaB2OEpbt/9Uv3Jfz+ms
AyTaUhvRJQi+1yJ7Ve/u6m3cVKeYMhPtDtGnXYIlzBBaAJegvsAtl+/FO1Op4ezBE0LqBI5k/BIr
W9xNyl+9pbXaj2UVfRi/VBHwXL2yMP5IzBYFIG54f6YqIDxIvlXABmb0mDta3Vb9Ic+2+tVO5zw7
RokLuiV59L9scdF7VdtopsqMWG33fGmPAggdwX7eK0bTGjZJ3hfFiY12HjSmf9zkZfiAu0UpA9MW
6liTemcUEMJIUTur36xx2o+pcnsu2nBAtzJzfCMaiC3jX0v9K3NpVecf6NUjC8GEQNknZJDnsCaZ
xgThC5g2VkPKAWpN/jbbvZecdEAxMCHv+cf6Mqn4wjhDb4siBr3nLH3FlaO4h6UVpdaz8VA0tuNS
ZmEL1ZLjGHD2UhyiIyq40hU2P65mF2zPl8SBogN1AniW9R7DoJdy+/SDK/xmbieiqTNlLWuEtF5b
zU965iEJ5auucggeQOXJhptPDN9t17HLDi3b7Q1U7nkZOPdr3Blu+RkOWn2AUk3Vi5MoUF+ixYXY
4chpvnQHTTZ51U6GrwyEwpwO1Ul7mV7KtYnYATcgdAQECwxIbmVXtllNy8ud4+rCfayHzXRbdgo0
c1c24EVgdO8PmXGOE8yQed55GL84NVosChO2GxG1KDvvrrylh+FF/1Dsfs0MoL36HRUfVm2f7oSv
HpsYGVdSf4ow/wWl5WexOyIUIIxYvwREMXBzKuLFTSn8/l1vbozirM5PNgHj3QbRGHUenVl1R54d
eNWpZUIUuM3IiJ65xtmNMKL0c0yKJQd/bk1BzzRtV5NHCcv4XUCZA2PnnpA9tGTHCcUuysIC+qqL
pJpm9zpcpN+O23zlcdM0EMPOgj9EzyPYkuQGqi0NDv+ggqWOju2xuUwcS8ASzOgIeJHcHzoc1q2x
WXyiBwduFTwYZMgf08dw4Eljw15R6+p5VTMWD1lyoyeLj2q2aTayXU3oG1lO5YYMlWuFzzzRwqA7
s89TC3w+8RTh8lw2epn8lvfO9Vau7eDzXGjlHlI0MOMPFRhmYWe5U82Qsq3U8ABgG/mpZzX+xA7p
saumLm5Zae5o4iu+snrjQxOXW6fprdVgs4Ncl8/MzoIXBPfuMJssMRxKcl/9yohTlOWGBwzhVH6o
v6TMJsKPb8kqObYxLwRAFVhxiTkSMjesfq1loYBvW7tddga407Yca8OBY6NZfOdtGa4sJMQj2685
ONobPGnAXIa0Q63Cczf8iu11DZPgSXZ5XN04FCkK9mRJPyVy003pJW6svnBT5LtyC8/hTfnB6lo/
PnfPjtImqlOa1mbor0/iUvu1xe/kJdzBnHiWmzz1eEaVhUdnlh51kUAzV7eSBzOhFMdvD7/EXjUc
aZpDVkfV5wIdtzmJX9PToTA5f41cCsK5c/eqMgH0NgGkthe2/7llI1nK0SnZYrmBb+MOl/ambfPP
9LJytI+6tLXIJblv/gr6/bBhXtMd/uEvEs6W6EYWbZ1iI4zfVem3Xugbn2y/CsvyxiE5Q6O9cmGD
fnl2219icaA7oBoblJnVQfjkSE+3OClvjUP1EOnF/gNZOjXubNy6bjATTBRWHhUblJe6FWxTCmF8
S1kKq2BWMVTAHOtIzv+hI3mKiPYkHJMru8bH4jY44VvOE0CAN3DwuXkBVdDKdwWCkX8RO/CakRgT
yhU1UiI19A0YeG3HvfSPXXfF2NFsCadwxyrrrsWPgrMxThT2yEowq/10RuQQ/GINwQ7OGFNFHSjZ
zjQ/hl/ZnrbJS30JfVbrN28yqN2221MsraoTN5nZ6Y1C6Oap6UEibf8w3uqj4oy72MtcKIXtjCKC
5UlRp//HsbxG7fUq3Qi91F1KUrLN9uJJnTGmR9/FD8GddhfCNlmVL4luRoOstEd1CTMCcRfitMbk
ZIyWyVqVe1K759f6i4cTONDzzmKRgG/aXD+zPUDw3RYnnt72Nt6nxOaBsrl8Px/Z67xvru2NTTGh
fkL95jUmTHCkjfI+f63vc+tNN6ym8g/OJVU5Zf0xmr45aAj/g738EWBeo+2Mb6ITAdPYwmuSTXTJ
CR9e1TNMSuOKF+GIFpDltpdeGbvJ7k+//0W4RlJ2Sg/jefUANFdustnM98VO0Z0RfjRZeAyJDBkk
/RZT2oC6PYQvuLpE/ugop7IgAled5E1yZYdnZx87sr92i5f1bvTHy/BgaHwPg7IiWToCU2bpdidK
4jQqIpe70SA/JJByiC5A14lfKuHJlT0SLi5WXNmXyOja0yd8DwXSJ2rORo1lFD4ipkg0WTlNjXuD
iVAt3qve2qNMMLyuYptkGicHivqyYRuza1Dh7a0SIwi3EZwUuRTuXfhLXnuYdTsDcXBh8Q+kMpJm
O0ODcmLuzu91kGu3io01pRZFtWHbEyJj6SU6BIiAwL5FzGa7j+H1icf3YEuP0dJsbjoRMx5UKsnh
iayPwPRSypb4oTrapryR8e1oCGxILPRbzU50yI5VhMYWbLY584zA6nwHYRmy6Yd+SZIL6O8z8IfH
+G/Fx2MI7FA/UIb1391bIJlriMjoxoGrMR5gqm/GbvVF4UoFn3sXto3oRZfxbWgcsPeULvBAJELi
XVHNx9ykWvkdSqcZF1/GlGkAUNzkhjsVpl6RA8iwpY2HQhNLzD2CS6WnnPKBKfFqT91nuk7zXnZ0
z7jWD0RiqEVrgnF9YizPAn/bXRQcB/hE8WZ4xMN1ASFPDHdQL7SlPZX0b78VqHl1F25bHZjWM6Pw
ZvaQSDEWp0TONuIzzC38dJb+T36j6RGETh56Ki020Y9f5PkgondmWVhhb9XGre29qnVnVj5pcGaJ
iY8oCid79JWCp/jY5azwgi/sidaqZ3xXJqDBB6oxwLEzlWn8CfCJbACOmONFnOAkEmmYPAXk8PNl
OmXMty1FqfLF+B4anx8mL8jwYc+c9MCunZHtkO/9TK7CQ01v8aU+IjkLTVxMXaggPDyEyhwk4QHV
twuM/U396vYJTre5HWKhYGfNsv2iuZ/M/F/3biyTN2ibSB/abbuLDvRYw3/ya+KtX9vtYCGjs6YP
5R+eHjQ75njpjUZWj1Um7p5oWTfpJRBeZtJ+nBmZKg22zeplno+8YtRvx0dQ7EYJPRAPk8lmnfSe
EGwZDQIovpgAUe6ZAfAybGKJGKfiMbWcWTfxazVbheGLa4+mpRx6gQ5VzxYMb24fCtY58+JXQJsI
VniPQRt8GeIIeqJw8XsLw436wjwDODr+1fVDZpJvtGF4lqPdCg7HAq6qxifBcXDE1goJtbphyA4n
IosOFq1vHoDv4h2+XCFgUbot1mdVhYTxpvrNVWQe0yCAMZPviIEljiwbt7RPxlPDBhm0ndINzk40
OIY1RWm6nz6JS+0sQtVj4jYkX4fwAyBqSXTvSC0dLu4eEXCKUYw9i8s7mA0zP0t4rZjwUqPc5Thz
+kN0StRD+9zoTsOBqFtPKjEeW/aRj0tknDyIlvNqX4z0iEqfGG39qd9y2Sre0p9Qc1jq+T611o7x
TiVANyc2ow/KTPl53IdH2qfda4KYW7cxIXy+ksPTUFy/NwMrgxe/1+mRR3oo+QSO8Dt8G+8ccpJq
LwfS018TbHzgV8HxzQkHi53N9Xkdjspvfq4JcTb6d6mZtZNGQDU3QbDHFU/z1IdssyYKTlieJCi8
ixmui/NS19gYBLFol72am0/Y+2rXjUs3mX6ZzsC22X1zgIKe/JlupeEg1yRMKw9QHFZvgzOeBLYj
ic4U47xJPZhr2UlQLsvMdds9TxrrmuGNW+y21xSat+hAX4X6H31klVW/VLey9HXBp7lAxwH3rK4E
n70RkxcgkOsEj3hiZzYKgg3eitt/pdR5PI3yDjpmKlekEu1hOhQb4Js+pSPWApEdissbddkphm1r
plf9hfFc9SQx72kqb7LbuO0dw6RK8MvWet4k0WoS6rb7mKIxpMEEC0BisWv4Nl9F5lXkDwzzOt4g
bQhaWTgWL405vUPLj1c79DHemrbBqGlunAFBSvTBNJvTbrGd7uEtP5iFr5JbvbzX+HPMrMAC1hjI
/qR4z+mFhjkNI6iMmm5TsiTcgCLsKHuap/MblQuHNtajp015E1+YuznVr9mFQ33d0DMQ7MSTf2gY
waWAsShvaDjEFnvxdaWcku1w0qCd4uj5G9xX94ncl8B7U78XXrKV7IWxasoA9s3ug/o/9AfB6kVL
2jUfhRM4wqa7xVc+Dj7JIuN1vHq0iREYsF0zeHYIT+MBUSRudhSVlg5dHAGfZQUTfDWvPJrjK4uM
DU+qXfUqP5YpjBP8KnGz7ixZ2j/L9xUljDfkz13nDaMzFi5GB6tF+m/T7q5+C3nXLI4hZk6vjCOa
a0+4k/vt5EfkVx09F+YeHJXtZcAY1S3TbWJs9Ooghnakb/rKi3SnV4B+0stwUZEB/MGVmi4CaFL6
D6PkGb2VYbqV3rOKUEbfPYWjeOBgaSbm0y2uHq4gy+VVbbhpqU4/2pTfm9/4mn+NhVX80hA+8/Ks
mOWnGNaH2MpWZ8X3dtf8NvgtqBzppr5PsAA0DYY6l08nP/86S5S2apMWIIJO3H+FV+4OnxHvDfww
hru0g/5+0E7IhKzVzrjQO4Qpqv+oiYMrJv1uC3hapJiwcODJfk7fqcgzaCb/6HNsumMzmh3kz8Qb
hrewP4qyIxOkpU5xDh/P2iyp7OoH3VvRG1kR24JpUT3k03itEm7gTWJ0ZLPm9BXfSSqCHL8DGyUE
Q2CAlbcqzymSni9jV4VWdK5uGQOArrBhd1hh7oQh+H5duvPg15EpOjwGtY1eV3pVXsJf8TLRb/4G
jN5ZyCJu2S9SZZjjvKZ0598Dw3qX0AgdQO758o2WomCXV+Fdu4zvYeKLG0n1ILl/t4QoP73NSUEh
7iaEG2zUPHqLN33y2DLaa7ONRlO5h1c2BW21CNFUxan6JUk5GofBp89QadY6MXn+ccV6Eb3hO33p
aL4JL/2K4UKzusnvCk2e+JopdnUzvoCzqRR/dv0rzZMZz/vUaTxcYnBmFK3u3JxXX8ouPWGuCqSh
pcH5p0cZ3+aPxpPDpdXaUmigLnqlyayaauCgfpMeElakeKJQAr2uKDZbxomWD06T+f7zk7Q6pcLg
j15KDParD2Z3qykKWQwcnHiP8VVhw7smt/mKNqAgqmUHh/XLOBAeMDydX2t+Z73/l3FB1/vMCxl9
s3u0C/RGr3lg01amcYtuysl+pysAwHO7WyLkkYMXIYCJhORGwXLXHfOTdhRsbmnyUfFg7WK3uVTn
9UZ9wZH1ZfSUL5mG4WAiC9nBKIOl73SP+M6jG20BDZ+zI96vnY+R3Sp20L1QlifsPNvipvAgGkmu
gKRD99HhUWahMH/BS0RifhhD1Hv38TxqfFratz9LyZapnT1dytmOdoxEMYwVk65HZnFT/OwCQ3iv
/qsjUMzEnJj5xvXiXftDLSYCL9x6vWoi70DoxvJFeEPVgSaivp3PsrTRToSYaf263q52OdsnR0+9
Z11CDryVsa1/al98rxdNKNnUIIA5vifIaYjs781BshmB62MiIruWXobOSejUTAxWo6ez2LL5hEro
yWS2TP5KOOEsS2T12pzRfQoI7Mioc6rln0Tvlfz6JEiaHVHyZHJ3jCa+6z2vhFjWkLEysZq34Ypx
EK8TF0sn2NgpO+ZI1M/+NX9NdqxPmtdlbwpUthFiXruDsE1f+w0qKjxg6PKTNV6kPd5Pw4ZIvWLr
4y1yYpIgRr5xp4UNt7g4iO/UdX9Hoqp9+FbsF4kYJi/jRzBt1qf6M9rwaM3UUx9oQujbVNazNxkk
4bhHPudUayBOTo0e7q15LAbgAyN5Nvv2+Kjp7lKd2oZvKDqEvXamKtBRgP/gpHtN061xRlh2RuZ6
7t7rO1NgxNGZW32yYwsmYoWnzPKRT8sAzZOSJ6ohZcHTUwgHi8xczCGsrelMlK2/QFYbI6skPG7O
02t7VV+GXeNl6YY5Tp3I9q3x2GBOveIKu/VrxtT0cYWAhJOZ8sf8LcQeBpfbYJfgeol4zUXzSJmF
qHdi/MDwJg/gr2c8GL0Y3+h1N2/J2/pGUtoZVPzN9Q0AuEH45YR2v31gE4FRvE5cS8WY765N4hNa
qtM/zCnXj+SVhAFDNTX0mEfUnPqlOSbEHKQ1tcVkeikRKTv5T/dJporHd3JcfwRXAFpsiasGEx07
WvlYMhFPBsOuqI7Jyte+NQYpTTadiIu413VbTX3a6PGDnKp/KBPtEEejcbU6MQYX5lb6MvysOr+8
Jn5xhN5CBqd/CvjdOrl8ysP3Gg2LzOLCxSYZ/NW07wZ/XVzi7Az+J4jcxeiTwPS3pv93J4YASU6Y
gekJ1SZqK7fwewRaF1DmsHh8WI0Z/JfSH/DLE60x9foGmzqWqM3RVFNOE1HL+qyypqS6TN+V4hW9
JrgDCKIO5a7zrOyD15oIq/g+W8vT0bSt/p6LTuUNX8y9tnil+9pO1axoXBJqDDwUTDxFksUloglz
J+ewjpYDOLxOfvc7ehJT9sz/Lb0F9bW9Y1s5h35U7rEHwUQ2UuxS9svsEKPMCE12PoG2PiI+naTN
Er+Z0ttX1DLmJYQlu6FuGVpt7UScVTgPnf9c6fA2OOkbg7bp05dlZKh7zmna0m7IhhPCnrmEsy2P
2xoRhLaVepeIhDecZw8xQDIKSA8LgQToaGmLHCo0I4itpeXy15KTnqphkzNwNJ678hKnJyk/5JUP
d1QcLUSGs/AmDJvh+VJMW4NuFz3IksbEdsRrO/uatK2CSWnyNhmUawqfsIS4bPFO7NFcQWJFPuzg
+5lKjhG77JXcDqxuh3G/FrwAUd1kSZOPN7Gm2cjusodyWb8gT2K6HXPwjoZ16QuCSWBUVK5YfobK
poWHPaLheGNjjrXN86Z9PV/+Gvv9Hydu+eN//yvK7OoYqAn/1QL8/UVkhEt1pEEPx8/iug6cN2+C
wcME5L/Q2ynQFFDj+sszyNcbw1g5eU9hLGl5EiqBohw8vm4bhwPjfstXeoWifphEdVM3zIUr5Ip/
3/r7S2kuEGx2lLb/vscgLH+9Xn7j7/9xvnEN4N9et6Bn80RqndUY/4jDorX/+16z/EW9wNf+/vhD
4P599b+/+Pu5//4KI+1QM4X4iXmgQnvr74egx8n/R9D9+9EOIJMVJ1K6fapZcwqfm7EiG2dsp5/6
wJd5s6IWGx5DtaUbhB38DEbzk67DGgfTIK1w4lvaT4cmnM5jAL4phCbPcJqsnrQiPkFh+8Qc7iIr
wqe0enaukin4aNPeYDQKs+7EaXhe++A0FqPsRSW+kVX2CIT1MjOcjW6Gni4NnyOmXW3o5gkorJIK
wrqg1YizvT3JycrGf5aUxtBJk3t0opmcHIU4feTPctg8Y+JTJk44+jTOTQ2rFrNqe1xdsMnO4uGz
XJXSTgmQRbWhPxmKw13ZJAXXSF093VY0QE10lEaHl7yTxB3w78VeQ/0xVvTiDdmtdPqTaWsbzfTB
VAh8jpmAo38yAxggSRNCAqMspmUZo+9kit5pn3XoTD2yxnbgIExbis3DatzgVvZ4JtK2RJ26DJIE
tAd6/FGA5YL5ZczU5YIwlluGWOyoOHtik9CbaozIC+cbxHRA0UJN+m3BudHhQ+HfAmSa6ZfjSrOy
pFn/SXL1s1hTz8hisG6lipOTjjJhNNC+NJRvEtQU4IZJMbA1sTGfZMMTVpVh4tRUkLGe8gixHYLA
qfgxxiJxmE6Ox/gCfqFrUYs1T9KAZArtBXZmq/Xy69E628XRW9w8i0tQpgieIuksrjg4VFmd9npU
Fl6Rz1Ti2izfturXOPlqIeApxx44lUlsc8mdFuasKcbZ7MR5/whWUbWp8n+rBOVD0CBY18dsMOdU
hX62r58MPcQiNQcsYZNjgm1S3y17TYZfMDPdlnhMqhqRQmkgWpg7MvJU/4h07DukQPta49wwSRlF
KUNEebxS3SlGXpvyiUKF2iY2AuMxVxnAz8rAVyODoJdHbaPLvVM+sQfvphk1d7SmHkxPUdbKt5qV
6IiDSB2y3jARhTgyZTPD8OlfM0TNrjKm0zxTEzHiiQ264PkIhmiFTmMxjM+IXfUPtsDqn5KHP4nW
UFrLONtSkRKVxJLtqKFJtcBULZwqHVd5ylpEA0rSvgsGZ8ECza47GkSNoi32Y8AYoE1/qnVOqatJ
HnosEcjh+uro1XWVkhI8hYK68pOu6oq6YQgKgn7R+torIWW/KlXthq0sqXL1JJL9S8NLwELC5I9i
hBQadl2FqHMz1N/FP8x++r2YsnMrkmyv+5qIPAbdq61pdfeENEkQjl4wY8RXI7otJQWdIdSHsctW
3mwFKgcqBt6lO6naTuMCPBccWt6zzJ4zVfBwiBTfkJD4z02y72MCFSYwseWr0vMQfsbtuBUVdF8r
RAZssaGvqIaFXR9DEOnwk2dYGqZx+IjwoAZ6l4nM/abehP26FTfp7C1mbW5rTDwmKFXDZ0Hxv5mV
mAQYnsE8vynpy1jRmsKUGYPECfFzzwqOGPDPBIpYJY3PeC3YOaZCZzyWulPJwHacjt8rffU+jtxr
UKcTRiapgyz7qy3J7bdBBAtBmuSToVByFBTc80TO6j8J0ETDJVkhts0LNLhqcxlzQXnH99uUZHqV
OrXgMIKXqwjbgSBCGjUOnNYALP6MP7LeYIY9k3dyG+moIme61guWZwwZSwhQicQTRm4idtF9ku1K
mTZxUhM5dKIMegNre7cQppOEZZKk6XhgGwFpTyNfoUYXiN+pGeqgkwgZ4tnt54bxGz06FWIoHVdS
/2ik/saMrFP2OCl2IwxECTIgiVYbHfOKBFSlaT+rKxMPH4rtZHP6gGmUpLK/SUJwERan6qYWQFiZ
WY3BYKQSX4DiG/T1PmCLLI3HKqVMGeQJDXwmFMRk6vx2HBwM3W/rcRlX0PqPzoiCzUonHB60r0zL
f6dOW8PHGJ6WtqIGnzNbrks2U/GEjlIe2Yy/iae+RGq+FkFUGQr5Uj9Q0pJCzZvD/hxjwISP5/pN
KQFINBl1Ch4zlHLtiFDEmCGjhovSz2pD5nvoOA9Fom0yw32G6A2LFT4+nEZvq/4yDe1bW16Wtwhu
O2JRRZrgyRNm94mssk6ytxjwnxsVqriVYno0TTENtHHQeIhrKiNGx6OY4V8KVIJguqDx8dSEHgn0
ymrFSbDmKAzc51M9pQHRqK5CaFg386YXGbjW2uwMWnHyC9o8g9F6ugJ8fxXNCBvmAUJ9PgUI7TNq
jDr4gjxtGRDhRUYynD6xxbw5FSFLXk/apz0tZeqWQFyJuadr7FsYS0C7IlSiqTUUl4HlYPM4UfuS
ghVNiE6F3kDRIDf2c4dxu1KjniihQqJcmv0KagTY2QrzmDBzSuy6zHXOaF8SUuWv1ADETGCEbkAW
lgpxTAeNFAbhyYBkITSoGsqQXFy9OctiJTiRuqJJOJLYJwpVj1Yj93tywuKhR/FLX0NqlzJ6mAJa
bJQj9fR8mrXWVl5YIOHTNfU44fuAZhUcI73Ynv5+rCuWxNbvRhi6QL0Ap7PAJ3z8lhFTZ24cIJBv
IukuGlSXBda301FQKzHbIEkUbuusNewA9hH9eZXyB77LUpG8CXXo4+rV0epqB+rwJCOrQrL7kKGX
ok2YW+IwyRv93jL9/pYrx0lejC/1yhfglSNgT5nY6sofrjgpu7G+a4Y6PKbeAJmVX0epwwSvf2IQ
Gm7kkX6ApMXDTsX/0NTWJPXPnCpUszb26yL/VIMgsp4ruvhl8jJGhr6V5/42sQJZrIQ1RHcVTllM
tlJ6pdOYBCsd0BW+6U9itqak/5RryiPPaWQJiNgSPSDxjalhAV7JUKOJPzJu8WVTixAdV844TPs4
QPT5H/bOpMdtJt3Sf6VR6xsFTkEyFnejeUrl6Jw2hDNtc55n/vp+SH/odH1dF4XeN2ALokRJTIlD
xPue85yO+ctGdkTJFkDWshjpQlA/TI5zDMkT00NEDYZe7l0AF0SJ4PkxffvdrPty5uRtk3CgiCWy
awHJyq4mDGM0D4rU2Cmhi9uW7d800q+u+VhdPRG8jYMbHGzyL0meiFLr3mq0gw97cpUahNeXDjCi
Cv2PVtPZtrRkPww18U7hRK5pf1eCkdtnZrAPQqpX0PHoHUYlNqSwxaw4T4EEgaEBY4G6m0PL1NXv
9fHotFRfqigne7BTO62gSZ8E0SazbmwBTM32aa9KGyOjpv+SffPpag2r+XfIoMcz4zu+sOIbEGz3
WF7U0FiPk2Hju9VXRYolbWJwsp+egyi0djjAp4PSZ3oJhQmPvVaf5IWAWJoppHDpDlohx6iOoaRK
P9RGyTznrvBTDLcjVlKC3xwXFqxbpPAzJgfdVX8zKK4SPb2furT1tRpRQ/bts2ma0TFJ0juECINR
YbhEUF/q/NRhM5hbTVTbDLfvqnNK5zg65dkaLP+hiGLQdsEaZCzaPsALO6ts3h1wwZdUqfOomK4o
Wey74T2TN0YREtlboMt3XFpAY8g82nkJdPnYJENKgK9LGLEfoSZMvZgBZPw0+u5HKDt5MEdT7eqs
edAJfLikFqeybIzfZCx+xg1fqKROqgDLBrJ4q8ClMKarX1MDdhL0+mvolRIRMFw4jtxNalersWn4
FkIpmJSQtl2aj1pKaGLY3foFtT19X/pkr7s5PK+GkVOZTZdeBj+cPiVU3v/wYio7XjxKAqq40jbF
CGlIv6aBsFaiQaWws/QCyXFBUa1l1svJX5X3mqKj0oR5vS9mZW9UtkfllGJNcHXZYtiUU0cRw2fs
WeMQKeX4bAGIOQxu2GA+BiakZHkutXQLwe0tN7gO94nYxzq1ozyLUQrVFN/GUdxVWAueNJpmfViT
Bh/BJjJ7dJN97Owlwvz4bHcGU2ijO9uwk6lLEcLtZCn3RrRzmm9WGydEnybNahuGSDWq0OIE86lN
8B5Fk/GX3jclHugeS1mgj/7WlphD+y5Epjj60c4DAYWIPH70AjvcJC29Wn6NfN0SF98lWr3VUzpG
zKKp57uglZh2HE1h3+lz2pZG2qE2ngS6iSGlPeTSpDCZpSJhTgkmQqDGRP7IkaweauLpk10wtnPF
Da0gBw8apyLdqKA/mrmxD7yKtvIYNPfUFL6JRMe3kYqD6fEDCr2iBjK073FLJLpNni2jebGuG+3i
jXRrNZmigqTcOCKWlva9zWzopMv7XqMhFo3Pkd8eliAWJ9CTXeoLvjAOdsOFM/kidaBrgafPMbOz
X7Z+xtw9nI0CvdWtlWXqLPPpUCZWiyJWBnvTHu67TmfmDZBkRRYbpdDSvZo2tVdf+DeTNw+WdXZO
xqUIcuob9vN0Q+4a/V314VZtRTUqOuuiuyNG4oY/fALHw4SNREQ87F15dbToPTaJ/4bmlBIWycmP
7MKN5cQPoOnKbWc2SEtGvl9t/t099KSm7p0NTyUvJDZTZhTNOWpmn2IK4jAZk2yVloT1NpJen0bf
ZVDUpvkprYbGhoyr5GaY63x1Ia5V8NEO8lSNTXxWbs3e4Vq0dSoflw+SVpdphT+aNK0n3La9CbEx
egCkhUU7aD5JOPplVhQHyoZJj6KvPljNRnPw9mc93y60xXbntwh2mpCGt8iZXNiEH+LUHqoDVwEM
0JWJThc9IujM/iYAE1Uo2c+lDDzeBqK40PDarT2YCFYnIzu2M9SbIKyM2ba17k3U5JpXuOSBAolE
+Chzy8ZUVf0aOfVKFYyXtAXFGY2VjYgR9VGvpLexPK+/1nFw6LrpZtKM+Jy56P6GifC5tqk3ReWh
HfTCrYy8+7hCfC0mYtnn9o4EcreCMflsJw4tOG1j9y+T72tQleVzZxFHX3Q1YY4eSiB+z+BgiQlV
zEDLPZPp2cxajFIN2ulxZL9Oxc6U+BrGZzCBWFE1SD9RgbKq5nLgs9f3U67thizwNsyCX5BmFFpl
fE7lY2CQ0zif9R1+UAym6zq8GmGIN9gM73OEHYWBwrAYy0MdJ5sSrBLsPRwiE31h/rBEh/Rlm7tu
OgLkZHxvhmeGhYRQFxNii36fkUzNifJHMJXl2smY3WVtr3MEpBuvtsSqakzaa0aylpmbb+1QMaF1
1VM2Sg5Cmx3VoVnYM4e/NTjZYM5yPqcwRBOC8B0EErMdu3/DQdXwI1bVZZT8sQGK6pIQkp0oI/oc
ognuR/vD9R+wOBTUpFa+atWWRJZ3raGZ0s/do/HV6Zm5JHb9bmhM64pd7VmvXo63FAvWSWvQeSRt
8L3RKApFMAOinLRho2dYFdGkrMvylUOOApOn4xfRrLfKbPsVse5IngCFInPXPky7f5wqehoNpMoq
RwpQu8j5dARkffwjcMLsbkKqb+S0yvJ5HiuZwumM4YrevxCRsHN7SiBDol+8KXQfZUVDpKd5NVL8
8s2QkOVc3+QSG1XdIdWMiyF7nEztwy304IO5zQ8JWTPV7adMSaqaZv2D69tbalN7kY3PKOs2L9vq
AFlcDv6w88vwzdIIU7SObc8FNbQw89YtZTVODZd0DpueYVmNsQnNtNxLn0GMA6uhMvsdly5aExaJ
AD157pnefXjGDNJEKZ57jE5Gr/JwXXeHwEp0snQ4vWWj/j3x1DdCh/CvJMvJiuaTN1zDIXlz9brf
T3ZaX8rBcul3CdJcQi1HkFN+73prP08zYHHKiYR6azor1SHlYNyST1W263TvhhNddHYNZa38Am6z
5upPBXkEBFQNAqknpjjZvnLxCu/joRnX0lWPruOrrTd5qP7L+ptLqLM9lhaxtSW21Nx8tBrOf8Sx
VpuEEE/yZMUejapRYH/yXMI6Y40az8C5L4PNBXWks3dpRc5qntkHB+WBmTjt3hMMQl2cnKaXcRZK
NfwIjJK0kChRhu5pB5GSb9k6CquF3eoD0swidTAZW5z83PokfFvdhsR1Txqmzt4wh51Kme1NLo6X
FOBxbNlbO5I7r9R23UhmlaWy5mp+9AhPUk78a2aEJdreeJM6NV0H74XYmy0B9oj0O/oZQfS9KnLn
zqUczaxhXNmd86wQ36VY/fC8WONWFuIXaUv73nZtZm7i1mkrolORtoOaA51amOSNosSYCor1pcew
e67a51qa73xQh6s+8J1D741XdxggQzr0SKU3MpCDYIxHBUWxJ9AgjAZnDJ36lT9VBlLWQaydtn3z
ffEc5Y6EFcssOSiyV2Oc0oMh4zNYaA20KvZDs51Flk2zSUd8/KLnRJrrFJvN+q4SLigGn6xWxw/k
rn5vRXuuiD7bA13E1GFX8ArqtuZiRcp2p+PlIdy73siQWJlmohwxcIVbR0QQHCJDc7alwbcqBu3T
buWDWafyTQk0Vm5UvEf28F1rxNWo7AvX2rueX/a58Ahz0EDOBlmNYqXmGEwTaxdlrwOz4oNXwZER
qBmyS9xj5I+Qvqc9J/8GWxYXkmHFfITrs11+Jn7GgHSh+ucz4P/f3w3G6r5vZkPVnBQwKJlHt8vq
fklCHY3qeRLR9eOGiX+GO3Reab75WkxLwn9Xy/Lvu8vL/+3zXy8HSYrs+WvZcekw9ntd9L/4yACP
xL8k4y2LYg5NquaAka/F5d7y2PLssvjvHvt3q3jQZoruU6+87RhjFVbpkJ68GPA1/ib+xN93l0eX
5ckceAq6bbozVP7I/OSvVDr2LhIVv5bFNCcsLstLTB0+mvDVSSd5iCexVkKrjbVFKfOUxM1E/p9o
jpYHobAY3QNx2tByZhRr2pXyFGiBJHTSczfKZUizLDbl9NcT8byKY1t0HoR5+HrBstqyKCgK7e0+
OC8PhdKyToPh4mRrtdjCvwy3Z1lveWa5ydOKD2fS+RCFJsZtO8PQFc2bsTzdGFIec+MTup1EMKw6
3K02WoEQitiZgQOUrZlW5JQ0872Ea3FZ0P21ouaxiWjQdNVYre2cZJLlxhhmGmaQVxP6xgmFCNQZ
eKQ/BoHWInMl1c9ID88xF3CromMWwFVFmSrWMbCxw1ca05IHtSwuN+QMIt1uHbC3FUjSXO+wNyzP
dH6mT1uvyH4mPVX5r9f9TlQaW5vcRWxxfwQ/Ff4cWBWIjpjWJtwv6U/L635/yvK2v9dZnhoaOil6
n+EKXY66OXZjCaH62rzliWXl36/7H5/+eofCjeq9auvj17p/fGYeuocwrs6JzgAYZhanPzcFpECU
1Cbw1WNvIVw0dHx2hE1fYkrP4KSgZ5BDQDNMhJQuyW7Xy4NTenQF8uDoxGN2tIOouoi2p6sU08dv
/EMHTj1qEmDF6FbKHJQXiJWNp8T3roJoTuTGqSMKZ1UlDPUrRi7MOCWzbEgFwrapidGzNDxmnioz
BwgwMIg6Ve89eh/CphRQkxK8i9UTA7D8Gvec0lSpIZ3VNGj8QD2JiSkxK9Gs77IK4afLXMQagBrU
MDyy9Gfnh2JbFWigGAts2ni8aynRbbDLoy6y86eGjPF9GUAG0VFSdFTJNgy66XdDkkX/aPnHctAf
DSe7ZXhbr4dEQ4gQRoeES/Chs/Vq1WQweHTmZZoXIqdy8XPl7V2i51zMQq+9DjqNpZYOpm7Spmtn
NXjiq1OXD+PGizFtRQItsZyKiUMLKI6DVhnux4hQ0i1EdZfTW/Si28CbknU6KSQ0evND+rG7naKS
UEyln/Ogb5GfeojRa48UcwwgmqNeYmSVDX2Qje+HOIhaFD1ZTfFefG/bONlVWf2hObs4SRoajZKO
fhzfAbZGEy0LNNQBfl0PNahBc+1syXdHmt+NuMU8W1NMs0b9IAGucqwiDMhvuxi5oZOUL7gM0pVy
4ZxUje+vSpc6Kfx+ySWwngBycH4QVj4cS4e5g08PNgZ7e3Z6caVPUHXNU6kxLtaZmTYZDJORSEGa
wdc+1i894c3ox9po27j5jWjMctdL71YY1kdWznVbNkewC1McMcRKRC3IwAxjTOxlv5wkPCdej3Hc
L8VNkFFD43IGU4j8jR2g8KsPZcTUumpd1ZQDSiQwY+Eb6yzWX7XG/GnH4pD5mCt46Q3lAA6YYLpL
hf3Y2dVwR+3R8BmsxRIFmC0ddXDg0ZQUQ07C0kZcU3F81F1mQZkSZ8d7jK1O3jeJ8UsauPjD5JvP
AAVHPZlDtIo6Mj03qplegoPwdaYJkxEdrHjW9drNJ83AeeLXi61bMtdrckx8Zptsi4izmpnqE80V
xqxmRksbCWydOdqGNpaxzWPn0++q4DmnvOV5qtgEfbgre8BtHnXdnZd6Jy0OjxQzvxml5R1LviGh
TEGpM5ff9Ly5JKlCA+dyErXSHludJQ+dGbiHpvBu6iCsToCpOY/k6YmSwI2GCWuou7cyqd61gi1I
C0SwqXdf5PpdHQxM/fi+O7Ht5MxBbccfemyLmyrEJ2DUlPBEoKOmQYcVh8jAI+m9BiGi6inTYOoE
KYNOPMBN4N3kEwh8jeMDeoT4ZLqGokI7ZgqDr9+eLRR2PcaeugKpxOl8Z/bQ+AqR+mhq0/IjtSkb
1BASN6YNfM9C36ZT2kP8Ete7BYubNhUqwwihDN8tAuYmEFfG9AD8dES3Y3ZunNC/c1quyT5tIcsK
/d1g6u9upDTUMBn6SyP+Nlphuye4OeF048hrF3ifDSW0VpcgMQzkXUPLdpVtdBc2BfjAycQ967Uc
3UPXIYsZV6qjMiV9RFNd7+3kNBjbwmn6pzbvaVv2T2Vda2hLg5+G2ZrrkmLBrpFofgfd0BnD86Z0
idG4tLMTsVekQOCZTuq0gXcSGVvR3bKJxoawjQbFKKUPa6jL/RxZRRsfJeww5ufM7xvQeahJEXIQ
LyvkFtAwTQfMaTFKY7uW6dEwAQtJEdxCFu3RaM0kBLp3Oy9ym2Pja7flhC6MZtW3lkRSKhr3fV0T
relS+xgLHXuh5lvEebSfEaTUFUSUH0MEkrCvgoxRmvYstLLmWwdnLySkzLIZz5p0Mba1zq4j8AQ9
kkmBx3RmDGiG2aIcHofGQA9uhVSLxWaCKH5uENck0k9vZpEZe66Td+ElLqZ0WxF8Q530VpBugQA9
tLZ5ZJPtUDrVvm3Q//cDrPix4odWU321/BA4TdF5lBGGNydGA5IMw21M3f7UFzRWUhcb1xCZmIZz
ddSG+K1H8OoMw1ti00zX7OimnQT66BGrhW1gYdIqc+1LpPBjN17aKkpOJYlm6X1S6JxTM/Wd0D2K
+Q0WX7t6jl0tRDNTPNo0tbIphCJqc2VOhfPDng9VmyRpyAiXiqAFfE42o71p+PC08tprYwE0h78+
wvGua1iy3RQLchk86aqWOlJdVR7R5aQlQgQooLxdeupt4Ha0mbFBzY8tT0wubLzSsZ7yuvHPKpCv
YQLZMKrgsLczwaafb/Q+xkzhZ98CEQSnICWlb7SG10AAqqgzczzpjPaQl3BTEa2+lSlygggd1Dku
M/1YqmljzNVDspP3wxKc6jA5KJlHunUOg32GfC43xv+5tyz+3sT5BTWhjadsuzzQNQbDOfDfKTUU
/UnECZAfp9c2BEFs0UW+pGDvi2zM9gwfJwpOkNdPruFyl0Z6vsrtzNzoSgAgqdQ+g4mYVm+mj/Zf
V+g8lyH9ckOK1AQBh5tlMRAuFXQmbOC9QdLH3rtPtPT0e6PMuu6nbUNKdTDv4bHF9aCJiMe1OVqY
XNLUXNIgcwN+yXLvb491ruK6aWMwqoyI4uQ8fRKioEbkmy3qy1he/bZlQpfNv+XXzRL9RraEv9bo
OK+tkmbn4Ssiz4995iyZth/myMRuvokciZRpWQ5nKOtUUo1RiQljfg47XtIiFzJrWj10jasfbQdi
0RIQN80RyaIpk3Wv9TOpCljsqS1wnVW5vAmcnBOEbRiQ8HPztNyrNGGcit7OKWZQivVnRmxpmvNY
TDLlYGnZhuWezVR3Y1tIuILwUshSPzWkvpzQsXeB7R3lnP5rxIh+/SLABJ/o1ngMzIclUjLT3XIf
RC5Qtvpt6hnnMddL17QNSn7CXNt4vsCy49TmqTCA0tdmVG2IR8VeZaM+cAxOlTM6GdalcjJoARBv
Eg+aQoGgtKBbN9aWsTY75jL0Me8Kzwv3euqwOymmvNsmFL+WNMLlpp3Rt3rvIaYnIOOLkOtkobup
EgoiVeVm54z8H/x3XNCgehUKIW4UonDmhvrqMW8mfT/M2XzTfLN8/8uiSUkxSSnm8HX7APTm34CR
2183aoCh4qIVWJPriQJ3ThEwAvIEqN/mLYqXkgGvmkHCXzvgsjhGeMrzcfI2be0+mmb/VhR46rpp
1kpGU1TvAm34MLHHc953jv1QnP8rtbo6AHY/XA1ghJM6UtwBvulz5aVmDXwy3ucEY2zh+B+09+lH
wAQioky4RV4Nz3FLgNOHeMrPtKY0RKooteexIMzliAExAZlr5xJ8m97Ai/0YbulYeN+CpxStx94Z
IZyu019AFOeDkkAeGpSAdPEl0QoYV6ZF4isDd5rl1Fh3zWs2A8dAkOw4qU+P8KSrHtDrrtX2UB2D
7qA9TLfNZ87iiGxwZSGGAHFED/DN4PDVNwhzmlc+igg0vPlhtdIeMKPRJExxgyO8sS/hh84sBnuq
4kUTcgb8xoL8gFUTbRk5V8MeR4hh7QL5iRgGvG0BaPRJf7sHYLUN71racStsxggtngSVUrHDdh7N
oCn3Mn76d8YFdRrggi3+WIgEhIvZPwouZ8nafrR/yKvxKN7Nk/dIPZ6xXo0dy4S9u/KCC2MGTivG
W/Qy3no/BrzhLz0M7GbvX/TwaGHgb9c9J22bieTOKjeCLhZy8gvw2alg0r3KX9kPcMBPdCfoGl2S
c/SB47JYZ95Wt3Z+haMARyx6C4y9AB5asSpDWlhr5HGAovo7RmKcN5DEq/sLaov98OET/vTwUzW7
ZkQqfxnxebslF8ODRYKt8yiS/8DTN1x47v/CQHc1Av+kKx0Xaaoupc3zn98fQqQzRA/8V1EOhNab
OkZN7VQIJCvb+Jc454f4oz35D1BOE3QLO827C53NmO4pKzoX92b6ZA9hXItGL5nZLqO90XdkNqf8
FMnMSY38feAevewOZmdfwFDdmGIvlEGPnXHD3kDy9wrRBGXg8/QLut8u3aVvUDhu8IAeiufuPnpI
n4rnhorD2thUP6MTxNrX5LuFwWXfXZMT1350mBo7LMb6g7kf6UjsnXtOZmgNDshmsFMjn8a3b2Js
GvdGv7Y2HB1rMG8oSycLd1Tz7NyAYR6oZl/sbqva3c+q+2E/pRdwvMEvjAkYGpxfOKDktLbPzNI2
ANPeog/EkNoP6tbIX/tHGgtPJT86VhtYxTzDUQ2vgaCvA1KyI4ZZ7yLv2WUb2o8PiM3KFyQW7jXf
XTFK4NWlNpzw/Z2QRL05IYPsQ/KBVn8n7s1nKJg7tfV/Th82xm5zHz4lM6fReHXNbXhpjyTS7K0r
vlDrvS7W2Ke2WO+bezCACJ7TlxyyCK4XlE1b5M6YIzlOHdwAH9F2HR4zCa51xRE23s4IgCdTW/8E
TBY6W0YHm2Ydbg7ALIF90sEOMBCe29l4ccanAE59qz/QrNQDRjoXSuTQxWd6A7stMr7ruGGUsRHl
ASLDkT/R35l3+o+UzLTD8J0pOJvKBXwvT+XbeFZvzCv3jNx2jM0PAsfQZgYtXN/kO0pCFKLbU7R3
t38EFdz9pvz/if83/paioS07vm1oumU7tlIG6Zp/7viA7GsUXUZ/NdzuimeJpBvOMexeREq+GrPC
lGSYTfaObQZlE0ajbziS6pn4PWuV/8PGEITwfx2FOkFTjqtZZB/8/SiUUTPYler6a2hQK+R/ox2D
bDvyFYFow2HD9WODzy6CjkEf7LZobn0auNgsv+EfCW+Xzfn/eRf/Ie/C0KVGRsT/nHdxEzJs5F9R
hP/4KwV2jmT563V/pV647j91zdJ1xEIOka9LpGv/s27++x9C6f+0LQslj0EC61+BF6acAy9Mx7El
n64M5fzjf/0VeGFq/9QZVunz3qkQuUr3/yXwwjD0v8enKMpfat4ym7xXS5N/S44hz7WUcQF6P+ly
Uib75r0FBKlSqphWNkBl0KnWiG7ap0PsHuZUPp/URhqnOLcqY0YDFjC5ZnR0ZWLKUdOt8nAs2KL4
nswtQF9vfw7pfDH0J5oZsyi99/tfHXqPSz0Wt4kDGdnxicarM9p/nJlHTs2jg06XMvTVjF61kcu5
gYdqGhAoapWT7BFdY0oxf6Ejn2jmwAXs0+QsKYCifNSK+j0t6esObensxgijBmOMoP30AxMqvGs9
2hkBobP4B5keAfWUH3e95k00FXBqt0W8V1pFB9UNxcHWc3UbxUiYJpFluyjAHCk8UjSFRHktGQ9Y
U1fv8SHQeUzQ9+ip/ykqXZ0QW5tPTYPmqSm9t8CMwqvKu+DqeH44V3kxaA7eeImcCVJv1wFIgCBt
paYVUqmnSFlFAguEKkywDr52iIeaGmLosHElYl9p4nv0wBuEY9IQ6MkkX8G2knF3gzEHZndc7FMv
7O+SgDGc7cwuxDh+dLWPAexUF2TdzwoxzlR7b73VMlJTSCeE7rX7MUL8iE29DBFR9zliDPKjcODa
xnPmQZ0z9PFJZ864V3XFGyHSL8XoYCVHnxbJ7uz2/XC3ZB0WZjDu8yGGTVbSWJ5EclEIqPKKNzZd
OoNhXn03g3y9rD02wRXxEPye8CH1krPrWeVJFFQNNN6Q+bmEGKXAHHsQhEeFIREXlTogqiWT3MDS
aPJHMp5hnGcHZ8f1/V3fhJ9EQUZnCvPRWQv6v24o5sV/LC7PLustq/y7xeUJz4qYHAIoWZao8cOc
6gZwb1HLBfNvn7G8X7E8s9ydUgu6r28//G0zMM9g3Zzal5KGKQDcf9nQ5T0le/XKa0oTITR/wf+4
ectrl2etmKx7SiYBCCte8fXEsuhHPiyT5e4f2/d7TQHIwUYA5fsxI7mvFf+4u6y4fMxUQ/0gQJho
CKB3AVPHy3JT66CDkonGi92P2qVHALCyupQkgLm8QIxPvDP94SlLL3bcxX/ciNEilMNIeEyUOTEW
KAyIloovQ0+8u0m7rOzfltcsj7buxPTFNSi9U06Tff1SaUlOF9pgnG1GZU0myCUQJRjOHIa/YlfS
tVQQHteLy3LPDLBETR6ep4bu3DlxZjElroQqMpioziIHQl0hgRxsypUX5brmBUsL92RoXAD++4ZZ
UG9MXmgImvvleaMxZpFDd/EcAWVdQGXTbMPfdUVP2ohvW5flXpMAHavH8UFBnqhxrXpU+i6UwiWR
JMx+PI3v8OsxJ4Da12rYBOc1xsr7rFTgbpLYPIR9b5+LOVQtmKPY9CDGGDl/76SVATmNCre6oOPP
FPrFiPF4UTNynRJXI0uXtZYbzUZcs9wzXarrRR+/GjbckTFKvvdeme7NlB6jp8bsNDntgfRxea4N
/o8aU5EAPJ3umzvPyj5jjzIMWdMpqTF6cZM68XNWkEValfC165JJ60gS3VZrGY6bUz4Q7ucMlzEK
3L1K86c0G4cL2vrhMuBAXBV6pZhtsYZR3fVEaJ5TzvQnRKvX4C7sLahXs8JY63J5HML8GIxZcInm
m45q5AmJ2lobpL5NTLFxaxMrq8MbdlhrVnYY5zdm9m6j/L4QLaL1FmboWla7nnS+iyBZ/KKhNrzU
ETOYqSCfceKh5XEyx0rYTW4EB4DHonnPX+59lNbJVC4stuTYC6yyoU/Dyiz5CTLVw5iJC+M2s7Tu
WDSpjRan2unhXF3uquTiKbbEnyi2IcvOZPPYWRQ1OW9cxmHSj2PaAwhAj7WRKgY2X/Ts/MJHqWbK
52XHqkwx7PDeUehwveSmtPL0Zqq7eoWhstoti5ao6x3ttAoZ95jekBqeb3oHc7SogIjU4ALCyL9P
/PSuahPsUI4LbDfGexD7NSyUqEiONBppFpKuyizB128dyQzQNJOXUGQJCtTo1rAD/WDMgUeDjBjT
B3PpapjrPGj/stPooXPyK8rlU4/EvmxmdHg0r9MvJbel7LU8+LW8vBDNM8W4Zc2/rb4sYpIBTm62
t8tHOwbT6QJBH1wT3vrrBb8/b3nr33cz0iprzwh2+deWLJ+3rDOlKZtX9YRn+DZ4nD824o/16Tcy
J501KL6mwyQQZV2dlhtXcNB+LcZGVJ3+9tjybNtZzNqsIElcMpp0Y115JBVlvkPrsJxtN8M29yIO
OPujzPyPxvPLjUZ3x56cd32oSGmJomaDxyoho/dVWngX+F6PyWBzAFlzr0NJOHyRtbcMrNeVhyuj
GGxeYeD4bijiDFOI+C9JRpKi9RehqqPN1Dysp401EQ1lBLq/lk7x0NlYwbLxodHRCHl9x99MJ0QU
dIJpnMfSnG0psxiwSxGV0xW0/RSUiDvj/AjIhEYsLzL0SFABA+BATdL1E8VkqJW9Wx7J6aaD3cGK
anj7HGCC7ZQFXELjFc9SvhFBhHEMFnmVajeOUSqshfWTDnE5816Crh1WXJehjucmHS6rJERkcq8R
xrE4ZroapOIdpxdmoVCqtT+4YF/AE9IHSDd5DcfM7cL20qZcajkRrjTNBteJooKf/SgqF2hfV6tj
zu1aOXD0Ze4d4waAoNZLJGHlcAxC6ClGSJqzURJ6YdJ4YiAJkEh2ADU0Uk30krjcfAKL5tYNKis1
lBsi6V8SnRGYlxAUGZsULfgdqrCODh6VUGooPgYlWc+KsYAvoU++I5M9ItXft35QI83/EUqcP6n2
aOsDcdFWQfKlqe0NDAO2T3KE7VndNhxpGI9KnXDeVMeiQtkaCoFcoYufCgMM1TBFxa6Z7Hd/6nxk
NBUpQOyejMVg98oWPGMMcunZaSlOTAm0AkxG+Gva1xpBw0YNzkfvaDC2MMvggwv3hT2sTAX10u0z
OIU9Qhd/ICtTA8Dt1gWSU8xi6sZx+7vCKbyt1yoCS0hCQNR/6PoYQhMq07XbvEwTSM6W1nNelxvH
o+cZtvZRQSrmGzNvqswfVtpZn7rkpmF3bEIFeLpXTBoS4idzShGJLE7Y46pvAeVZRXe0yX85JLsT
0NBqZxD1fZ99zwlc39Rafqhktw7GtLmoyL5opM/eZPhsVMU3iKZ93ZBiTG+owxhUqbMZIg43aNKW
uvk+TON4b4Nxp/tY3YQ9+5JrewcH695KNuygbqHdVqJ7TNuTM1uWFRe4dT7BwJSe4pey5nOy+qYC
0W5Li3SViMqsixoX2ByNZJMVqd5BM4xSsck46Wxif0Ah55gIdNU+QEgUwavVDf+bXjrPVlRxSHno
WSrNPLSk+gatHZ4cGFoyc278MSs3SjtVRkMhV89hyrCNsjvUGTBQ3cUDnPpRe2jN/qDH29b0GGUn
FuY17dBF3visZPMNv8X3wcY/RBa8jxXFMIlSupZYZzCOcFqRITWuzA18AAsJfIlROphv1LehNp+j
GN9+VySUtKoy3hdYJClpqCkDzmP0e5mZM9WJOWDt+9Y5im9t+uirMgjglSBHhO4r1oPV5UyOqOQr
/9VrE3CI9fDal3m5dfvmGoSOe2mH4s1tsluMd9q2SSir631jHOwBQc8Q4LfIMKR4ExlM6ch2RwX9
RzzK4TZVPWLnQKM1HYNwcvAwB3lImA2Sa2S11q5Fiw4KQNAZQtGjYQ/fhC6ZvZlX38xDnASuvC2T
ZJ85APjyprZPIVza3CfaY9BG4HOF+N/sncdy49q2ZX+lovq4AbPhuiQBkBQpyqWkVAchk4L3duPr
a4B56+Wp8+67r6pfHQWNRFIAuM1ac455XujxgCRtcV/5Wo9Iup8QbpNTeVMNyLdzxE6xYjnbUZqI
5jVixsrIucMeuClnG6zkuxNBPrYUx92bjCFKqicspICEaCpL+VKvjzVN7oOjfuvkQ+4Tu8BZEeGy
Exn1aAyEFw17G5twDq2uBSV+eF9ChtgpnI3UBOJO8+grMk9p/+EYa9QkAsFdmcxv7FjJpxuBJ5QL
Y5WD+WBd2oUwUMhyESFd6NQYzy2UfT0tOjApFq/aqcZZw/SoudZ46Fc93JRND/Fi/yxH/IOJcOAd
riNed5UeNumrVrZY6cL86LB+WqIV+BOJ2FNEXzCwA6sj09MzW8f2R0V8RcPRWULSnznom+iusMrw
JsR5BfpDfMeUMDZ6nwx7I6WiH5MMZ80T9tqfiOkPbR6zTVfEm660KdnQHhtkQq7y5mdbMimJvv+u
E8CfBQd6w7iKJHfdjsY6DgwlHhlykqfWpijI4uHOGCmJJmrxGWrMgK6BTbZFQt6YdHemEjCq43jo
ou4jVzkYZKyIfGoDOYIzd7ELD2SQb4uO8AGtVG+5Ck4GLG01cR7KKTtH6gPsjzMKmBwxkxKDg2n7
m5L4l0oVPyM9f0ZDtF8sui0ubtE0j55xY1lBaU0jFMGHmp1nY+J/K03yB+oEpW/m+Km2WkPsMCVn
wnoTBRCUanT3aJyIFYg/9ZTS7yAmIGZNchPaDX7Qzk3gY8JgMrbTYN11HSJ0BRF6mzow1aVW+3c1
kgU0PdZj6aj3WcnXjwb5RFR095WXqK0RpAX9bH5aS6w+COUXZpz90EXQjxu85Qu7IWs2A6PR9rU5
vrYpCwtH3k16xMq/iN7LgctLybD3F3HEEpnsOKT7eo3bsEpILtBbCE518mtqxE+rp27CILJ6RdDh
AWcwuVJuMC0jF1lNRopi710HTDMTI9r3kWG3Nqv3vnBAvQPx2FZpTFnefDdKaFTGTGFLN8onqrNt
Gv2oC7p3KL69TMjBHyzndbFqbV8RlRXqy6WqOK9xhEiAbcMWP9pbX0LqLhyZ7rEa9/H8kIDV1aLy
01pNq9S5ARr8AAEpVRKmsJ/vzF5hTBxpCKct6QVpcujiccHkL2jECbncjiE2HzWr3kpqNCVBR3Iq
3xSzxgzc1zskF+RWSVpNUxT9cFKkRtcll54hzBMtE7SWsjvN173vgijRT1znaDdRIDQH4rZ5NtwR
A2yjAMDEMt9YVuO7UeKT4874Ae7PrbLEa7vlpSoR5I80cY0Zb0ne1+5FOhI1kmncjOQ/JUaGpnFy
w02DnzWYx9DddW145+bzRU7fptG3/oxxdotsHTzN0tDAKOKXYYhQFrTisRzUZxm3RoCOiubhAJa3
Mm4i42ga6nR4yzLoo66FwTtpBZ5k50afpxU9axYbKZpX12ZSLUz7F3bcX5HOsAmJhaCGONG2cVel
XlyQ45KHt5UrpossKHUoLrR4IDB3SezQEXQOonZo6qAd2IQOMGMWvP2pvU+7RcX/l2q73KmWu2Gh
IdOg0LMbR+6qeqFzVMc/9oZaveEcjZbcOCgTyigRaZ5auDMgoHXLbptBRakD3gQIUubJkPV1uNdt
EV0mw9hl9bjtitZ6TAbxrZO/vpkTGspX4QpDMf4wSA0n1nVVpn3ELJqGEJRVbbemj74SRASbUh9/
y7ych4gmFN/+Y0JqQUijKJbpHEyD/ZKFWEcyvRjRAGB4zIyTRp5Y4ZgmuN529spiShBuGmdViX6U
FfREc3GIdnBzwGFW8VMx5WM/dgkzbaN6JrGeFMOtA55swqdEpn8inlF2pr4kh97Qn8mLumkXiWi1
NZytqV7QLkB31EpmXUJB04FJEeNgH9W0yka5tRVYawLfmmfUzUl3zP2QhsTaLu5OwlSCs0Ib0MxS
rsPmbtTjB9UlYtJJgbKVc/+kRifYFuNRdPDdOiQqhQ5wqtAVTMYumcZRQRSIAOgNFYh4ATG8dHDN
tH5aTwU7nNC0bu2OSuBUpxeroNG3kOOSReadKTBDFv1Zi/k4LKrOHCfIBOFFj4XuW73zIufOxFTT
Pdfu9ACi5LkxBla8vTvuSiV7yDV80HGNHTf3tDWIDxDtFI+4i/Nxl6VNUFluSGkjkPP0gJicdFUl
PqsOeaPLkFo7cFV0WjuQb8To4HrC/Wfrk29o7GOsFkaUNqa3w1De5t08e+toUdeS3ZwB8LWjyh/7
06i/ulED52MqYq829Nu5VOfNGGcGS+nIAW6nf9WWQqovYR8ipPhft6ySF3Olpx3amZezYzJrM1oH
xWrpi0z3eaR2/WLFPUHOq4iEhmlJaf3LyB+HJqPtF0VO0DuEs+Gs9mRrQ1tjckAO/auoh+nU4IjE
TIfLCVSUahem59SrHwcZtjdpJVmMc1n4VZlgs2VStFJEq8pawur36LfRvmW5tc1YE4sCfUxjub03
zNU+7CguWAwdYUNG1RjrwIjCS2SLc5Y6o8+VbB7CeXrS0/GudTpnG0p4GrlLeJ0brSF1FZvp7lAh
M3Hpr4q5h7ROZmQsb5wqBiGB64GpVT8tOWgypcMhK7sWR+Ckgy8XlEgjZ7EDtpX4TKPvUB2Bkpf2
jpE8Qb0HP5geIYuPxT02oE02wmIMHpkL6VETKtSgqKUg0z+lXadDd2XTA8NLuynG9kCvgTaFqrAv
tCGD9Ih3ZfqkWZAc3KYnXiCJvGiccNYPFrU4Dcc0n3W0nRJZJtP7YB/HoSsJtpEsgkui+nIuKDTf
e1sv0YS6NCTREBaenGqmwDpFAgThaXQXVIPMlk2OBMPRzF+2qic3mPp+ojJ3+gz1RyxSPx5o6uYV
40c+ssWAyJLY9ruMQCw6OZ35ifzGoZW3KBEpwnSpAOWeMmPl7pYjxtbGIMYVgus4W09tCJxbG2zg
Hr0KCp+hv1YLnFIzS5XSeSY+nYBqG8mk7irN1hjYPEOzOGZD3QRwYO5rDSYNLBRUhHikl+bNoGSt
dc9tjmVODF11XhJFcopeM4mqPmqVj5YihabOxqnTiJxkR2LXEYknjf2g5Ci0qb4f+3ImpaaRIWUI
8ctdomfZAT8s4hn2tgJCUzdggdWkEMZq+rxAb0cSeEYNWt0hMmz8hbW5V7bP5UrUrBYKORj8AT3D
K85V5o9VgZoVKeijRQ2DcSqejAjf79yzLNXV8qUzqAGvetolW77YCi6mrgL2Lc61zO9jzhg17nQl
yxoTS+hepQYxz8gAXOteNOl3NovLWIxPrUIcjG3R8kBBTH5bDprDJQ7PeO/CmayjBteDhYxktxhW
uxUSZQI7s4Mm3Idh0Y+lPQeJo59blSwZ+n81K3n2qskzRaPCpzn5TFUUQZHoH/r1S0o9cifZLxJm
iFq2j5KbiVyxD+xU66VGzI02AUaqjNCFAU7o2UAy4hCLYFaWvWPoa/I54ie358p0aakGKiFyUyqe
JytCa2927Mri5XuZiJ7pFcEXH+Zx8xlGY2DE06MDamKI5i9zGeYglkQaOM1rOEeDV1Yo0GIDLnMX
ut/FYM9+3Zhvi5Fre6ZN4lByDJw0Ty5cFr1XyBKgsgH8PSlQ2Xfr7OjAM1BpzAJQ+Mi76NQ69ZMx
qoSZhSB7Bgg1bZfdq6p4mvKZy6uDHrfkpJjphEumgoQ4aJG2itYmWT40UWne3LQ3cQvlbTHZKgJU
0zch8du5sNKTjMlP0GZ2OlN1qblE+F7Dis+nKKZ6nL+2hlF7cY0/lcm2w2lI1ZYaC6lapevui6HG
lol8PrLlwWhtltbqLo1IuVHspzYfLrmiA6/K5vfSQfKmSYc8IBIt0r47U57cKVGX7xW4vd1H2sTT
DZrGt6InZHWm96qtJHND7dSDNX+xxkwfbYtuozmMN4tTHYYROjSHm005AXZxignBZNOWQP+OqILh
hx27tSv6a0GgjTkMcZfNihylOJUXMspdGs+xwIUQtxMfjRG7dkbn1jUqLB4p/36uGl8Z/hFfa/Ov
PqMFHjdDuEOOQZNxQPAhWF5ubAZPUsYAsOQMaDulV6hLEh3fLhVu1yU6q5ZsDxUeeEWbnKB2ooAv
EMgkyIxuniQHJS59JxHJPssTLo1G/pB9h0RTB7EgW+fQJ016FGO6c6GAHGHDodCE8ASca8E1VGrJ
SSjnLiUNSm2Li0i7kywpHuIrrAKb0vHRGKm+dMZLFU4mfHKT/oPVIh2pGCFojw9gG3plulMSzd7z
jaFq0Gf37pAyZ05t62F0HnYdorYm1dY8IrcPQAjcAUH7aUEi3GpxBbOpck+G9SNPwDXk3bo9SpH5
lSrSKW0MCrV8Z2cFD+Cgo/W+TI17O8s6pCyovPU1tbCRSkGA+cfA5tydFSuOtrNL6AxotdGvYhVC
YXk7ll+JBMZgTge9Y97sDJdwlEFnOsHzCyZpF1ePRn43DZLkklBhPQsY0qsVG55ACeO1MbFnK1QZ
FOXBMfZTJ9iHaiDYzAw8xEwYnKreOVRLg1JxSUE2yVZB0ntOhEUCAmmbTj8ErczbXT0uNlK8XN0P
MbWB+WSFlDvHgag0o9buS0femCkxHPVsj4ckn886npVdjZoHFTMxnipkQgXfZTcTTpOU90umv9Ob
In3uoFdyXj3RBLVl+NmaCbd/on60sRs9MDZ/2zA21sop2q1Uh6bGRslrtQOYyfwuKapTpSFM6qPy
VA7REVcI2dNL1u51g5g31Bx0cVbFe6qxaggtCjnAAg9jA4chKnGuzCATIBV5S59xgLOBMGHERlTS
42dWIsZO56LWVeLOmjw5LB0lVam8hTYZsZ0YX21JwrI6TndJh5hRWL3iS7WCWowhDSMF1u7KiTEG
KBFlhDEaAmZxyp/d/G5zJdCQ2PdqPHJ9dOgdRA7FVD+ZxirGlNWPqx64X32Ew+ooNK/mxj/3r7cQ
KpfHP49d/8S5Ghevf3O9f731t99J6GJvFzNR+SrwCqW+OiWLJc19xdEf//Iyv9/1X76kk0PgVGWn
737/0vV9mA1pQv95899/aac4ZyrCoGj4sqcMw/2YOUhx//b5fr9O2Wsn1VVd/y8v27bDDXumJPj7
K1/v//7F63/SOeZ7PEF5uL50TOkJQ+jacPv9h+uBvP7e9cBdH4uLEsVwGQJaXZ/9c0RVU4MPaGg3
Sav8CMcV0ulSq8Rn/5brrbKLVbxkiGtaineI1MdcYecyMmPOOnBvkTHp6tA7i5FNMWvm+1vLsLAb
zLp7SDHUWCqhllFPJUwC7soZ4VI4CkKLPtnywzwHH7RhiiUe1JIM88ipJ5f2PZR9JQTwNmOZIzOp
/AHIcS8B8Thm+pCPH2NerrxKnD7mkN3Cb6RlIvFcS8UuNw7i3VLejE36ubYwWokcNR3qM+b896wD
Ujs00Kd0EbhoSTYsMWzTV0o8ewUm/Hwhl9BIowm2BIlaFCg20JLuVIMBNbVRCBgmOZkhUGVnqdF6
xiwA3YsVMUSWsB0XwgKb1D22TVx4iSEQUFrBQC9+U+bxGUwhyD+roNFd6DdTX3wsLYe3osVlwK2P
VHhwrtH96Eu93UQZ7RpIIlCD8vnAxLZXALdQSNPI/ZPvBrU8OSmv6HRgL+nzCWnO1qBmi/EVJqCZ
tEGddZMXx3isOvkTWQ47h94PHQJIcXj4mKFCwuPgdKiifi5y66uajHk3NvJrsoueDSJOM+wII0Je
5kBt6Ne43dc40p+qnOVtzUi2G8eapM2XAaX4MkP8sTRP11XYMkpi7qeMcJBSS1FUtzTQcfTV6I6c
oFFrXm+FFiTarpVUBoSBCB0jUrkbc7Ybg61ph34SLlCT4bWZEEPaInuaQtYVFuwWmj0/F5CjFNJW
3Fv7QXbwABWaSc1TkHj4fYljJbGmkw0/IRHmY0OJs5lbwKU2XfliKW8Zxjx3RrxgwrPbwqrlwzeQ
9RcMfd2KNRiBRs6d9YyVGi4FxPlSyRtE2QBTmBAWHCUbd6gu/eI+Ax08mln/XszJ3SLpWop4+AmS
yfJMLRdoeWzbv2qerNruNn9RH/4rEesq2PutbV11h1QVTEs3DUM4wmCphK6P5/+i3o5DIfNkoDgl
JU2XYlTco53RWUi0/C5XUXckInwyaxLGlQJWIZSY0HciqsLFUEHMNQ4YCQN6KGRhRNgLNTAb92KW
gCDt4pJxIVR298hQEP03H1z7m/r2+sEtlcsBq6thUff/Pz/4AobPktRoDzSC0YxbJnINynmb2aZz
NqQ9pcHUoaefxxczjUl9NIi4/fcHT/sXB4/6h2VoqxTS+U+i26RJAFXEBcFhQy8vda4fMi2NCdQl
i8ldSP+p8snxQ3YHSsOSYVCP1mWJy/rnv/8cBtrPv59EpKLCFZoOkMWyVtXmX05iVkkJNMGOiIYJ
pR87LSyanva8yiA4denruERVUOXWk+ZEzdnJtHmfUGwZa3Gow045j27fnFjQQ+d0pnOEYIb5iqi3
WIsnT0QM0yhCtXNoRzfYXI9OPxFVr4BqqG364a1CT7rMw8qrEu3dcsZxD/slyNzKPl1/JOutPl9e
//2/rf/nw7+6h4Rm25qjOra9Pv+Xf3tQ4Y72I9R5SyNdYupqNOpuJj0tAmxl6ttYLO1pbNDtS5K+
TR3Sy1zS388Xlu3zqSyicV+okyAOshgPocAmM0axSyhlOAb5AkZh0KfHIawM//rJ/788+r+RR2u0
4ThJ/7U8+sBy/b18/6s0+p9/87+l0eIftisMkxPvonRnxPqf/+Of0mhU0yx5bCFUOOfm76f+qZAW
2j9s07VV1bZN1PoMdn8U0vY/bJ5wXQullavjYvl/UUijgV5V/38dUKldaw4vB+lbtxxd/9t3cWAb
kiwwdw4kgSzAfuB+UcBLk+ISyhghmatu83iwb7uUdb6VztTmpIPtQcPNCuILyiuimxz9Q6wC8IIz
aJHnSN9hsKCOte892y7g4fqHZePKFqV231q6OI5Z8t7YMUXYCTZbJZz+pqqGiGTdAa5CAYJhsmL1
1CmJt1R0SJqy6w79/NoDIzypkB/qwRhv5BTBXNGJFiwIOixsOo8G2wc3L8HEoo4cgVn6aoWdDUHg
maWevlN0sIFNk37AWWu2CssCNjAQ6cKOcLB+eFDQELYuZQI7QaYTFiYTBVb63qBcH+oYymJoazT4
3yqFErIsWO9RFL5pgEjyK1StoylQIpLvGFOrs0bMW7vG1AswXZb5M82LrV2oNbqd+nt8cVXNN+Fn
3wwV1S3Wl+5Oj03PTQs7oP4KllSBpQ6LiUM8s04FhrWfWgR/LoWs0KQ7XtXFQSXSfHB/YR3fNLp9
KvKM7qd2UaNcDxro5IuYmmdz3bvVGdTTPj6H2tzfinQ4tQOruCSJ79is5Z5eiQ96zv0lFhT97Mxq
9lWkPiqPBeoon/1QCaOA5I+eVAUn1ojXK91bN5zV+2b4TvuLizT1ZYJ4TzkjQ31u0/0Qto3feNga
bL8Iok6WW1quQbHYDzKpdZgQwro0+X2W8oY02YkyzyevW+zorst7+1D0yoNiUNBsquzLathHjstA
C46+3TZVpiig0/9QjRWLa01jmExSSm4NlB7NNu47h31qDnZrFWB8hpWbY3mtA6ukYKtNE8ooW+n2
QHt+JBjY3LI17uM4Hzh1hfSZcMqb0eJDlyQvds/VXFkHPUcZhvdzZ1RTdwhtrdvpVn1Coua5XYgD
3GhAg9H30E053Uh1im5L+I/eEMoBHLH1OGVV/UIOkuwAXefkF9R5JfxQpSSFypf8R6QbuwU2GELU
HBQ23bFqmPa9Qhmxrh5ZepU7qnRr9aDzldzutrpqWnvLRVWkZSVFTnRdJnEqpaEMGLRFjqh/ubVw
IEGOeRpGsM4hueRLpMtDSlHFGRR1J3Ul6GCYekXVXGxHjNu5XJEnRdNudds+geVmVZ3DFCvyaTep
RXxK1O49WayXAZHslube2k96o3twSSU5w86aZJ719YPioKnIm3soMM5tllKpS1OSQc0RPPlo/8qi
JD1MNN/CZdQDTZBWqPTRh5LHftbJOHCX4pP2ym1sKDIowULqnG8g+zEjDWorxEKkMVElJEEpY6NG
GZ5IBkNLLW+WAi/+BPPApGUvS4LRK1FRbUJj6k8JLVc6hEvTv6Z05NIBIHHesQ5zls+SxIEd8qsz
VlwCw2cY6VPU3w/m8CtTI+Rkei8wl0qqaAotVRuVR09nmr6HeGjO2F5OAtoaZa0BSiEKuU1/0vXu
NtJU5EySRumIySozfbVY9pkNDiquFoyxNQOQMOk6adC42YydFQNIr2HVsQdG/wg3R7AJQdak0Ibb
0ilCvCQPRHvs04iC0qpF3KVlcx+XttyOcOpYVOIRMY2zyBnawZor9JDj3agZD2pt/wROQXxnUdxM
ykuuD+TGwNxXhI7DKqENJyfqTEsm7hWXdIjekNFr1mNCnSm/qH3JGAGDJ1bd13iaTbY9Yw2VYXSC
uW3eo0a/HROWYmNWPTuytvfdCLUhzso90PJfWlVN967LFl0szhNL+NAXSu88VvQloqSYAnzNd+Ey
PMygY2k5q5Wntf10dBnHtQE9V4bQczMspH0635GWhMcK9D3FdXFvJr+cfu4DsAmbejIbEjCRVaRi
eEWsAi3denXr9AxF/gGO20OvNl/CwdyQjEXv25NzCnOmvEQO/VHOlLc739EIhInqGdWjUo+e49Ad
iIcgWtTMT0HW1erthHvqMmj2jzLWlrOjYRJdEE8h5vhZqgIft6acjAxLaVYt73OT1gGb7l9XdXhq
f2tLBKrePUD+b3Ys3Q8QNLwy1YZ7uvdoTpYLouPlgRAVwpazkGbeQHrUkMp9u5BXBZutCpLJvKSu
JMfOhukA6hvMCk08rzM3RkQnbp7tx2iSBx0iKUmUq6bDxPKSD3gVB4UurLo0p85Z3pG4r4DJ7Nmy
1enWrc1DVBcUK+u5fmC3t6fRmSPjZTSwQnXr0I0HaFveTzqBT0WH5h3EHLXXFpxOp9a/ardUT21G
RrQBqBX0+fButVZ7lCZu0EJPz01opQgL9CEwByy0KGXomodQfUyDCLPQrW4QOnwshnmrQjF7pu3i
DcL9GO1o9vrGMQM71ZHfwVDflFV5p5jWUYuYbxN3+crG4SOVgwiQFxFdDuzphkHpmEZoS0gdgOlq
PsrUndHYA48BwgjoeNGmneybJzRljOUFDlnTWLxaS8x1f9js9HLB+JopZJ7kd3XBXKhI8lD0ip5D
pD3FVPKBczOc9fWcnlsCZlNLsQ5zS15KnMZyS40Ca2NKc2zWvvW5rcF8W2d75Z8PtrWTbGniBWVP
BrniFgP0osl9ZiCwK2uL1Zeh2gEgf+gJMdr/vCefUKEjp8nXro2KHUgsyg5RBucpRqYYo/u0CRiR
ZA3ry4hGY0R2a4/6e9jg2rXswT5HI8Bd0SlaAK0EfKbov7TInE8N7XxSgAosl/wnBKE1bg0Orv2a
7aHyEVL+sERD3dsY91nHNBIJw/J6aCBVnz8mfUvIrXhw6BbsQPW8xElD0tNIDrDMaz8e6RjNYFQ2
sEyRGyrLR9JRzkGWcws9AuShScKulohnvdd0nz456zd/dNvn+k4NFeqvOP+TnjQircZ17vRwo9Ix
94ZojeOslk9cQfpGZ6VHLPtwQ/5StKttYLt5XWLNzpqgBttPWYQ8PXi+LOJaBrYMSx1kThzQegQh
QG75osC90xjXNJAxFWZ4pIoINubGZ9/uEIFoDYfRTOizUWiYB5UQaYU1SLWkz47RqJe0QGvlPiZZ
j/Yt6Ynf0iSpC/R1lu6GduZy7CUa22UhbmimIOPK54WBfsZTM7vV5MPT8UcNXXqJ3NFvq1QBbs4q
0J6bQ982+qEPYSIX9S2Mkbd4BYtIVvmbtXJK7IKVSEIIzYZ+IZmbdvmo21he2E+CPjZa6B+2DMlX
0FVcCqCYO28u4q9C0aqjRf4NkdLhUyLipySkTCjHlgB3VECY89Hven1Fx8AJE4K51h/mCgH0sQL8
8/71QdbYGoGED8Y1YusvIVoVfa4I8ggZDQlxWaaYc2SslEevaVvIVOnCD+qlGUR9ZBZpEARw61/d
/VePzSOedDcDzHb925xYhm0NW2f7X77K9ffCRtNxvM/Em7MigqT/H+9JX4Ui6p/7PWv4HWRX0O9/
nvnLzT8fKrKIgcUcA2D5P15NUeCbRVEFdM5hMfX7df9v/0stQotv1pOFrLJ4kw3lxz/v9vs/uL5U
VqMALAzF/f3G18eqtrRAsGbOthM4RlyTPVVfGXvzeim0q0vl+kS1XgHXW13eEJ8eMp39eaJtVwHA
epXlCD7ok5NVZmkLl1R8haq3K9Tm+iOkPVCxmA802FzHdaj7y4/rY65BcHRUwhwga2cJ+iH/basZ
1u5Fls+rWDABYIFjbtmqZQMSDi+Lvp5QwEPVtl9L+1ekp2qC+Lze+ttjQjh7NR1xfdqsW270xiwD
MLnHtYa4ncxabq9kT2v97uhX8ifgJnsTA7TmPUhNTMg5BdyM1GwFiv75cYWIVit/589j6JX83F7M
IFzZRVeGKT4DhXJadkpWiM+fx8dxJlG9glKdwl8a7Jodd8F7Xv/Ija2HWCtX9aHAlhZFDWXb6zOG
TS6wPrb76weu12N9vfW3u7pEmLmIG67ok+mSl7p+grwDeHn14lxNOtdbV6fO9W5cY8rCG5fsrE42
x5bJ7tiKujle7/5+jOtuRwxMkB3upL8c7+hy3KW0FIoeUJ7/orqbIJ9YZMUPpG/72Ymwl/PLfMRt
eZB+swOsG4xY+yECD7iW/Lvl+DL5AZrnjQWbDA34RqYnJF9IVMLHYMyOxQnIdECgpmfe08bwT2BR
ttDhtr3cBMsRVdKm9X6ub3ZicMaJhkl795I62xMCj8ML6qIXR/Gti/zkgWHHG5L/8EjW71J9aQWs
4ke+2EFxegnJsqB8QHbtgM9zC8f1wCr4ns+mBSwB7gNeG5fUN3CuDXEox2ULK2IzYiKOdxWNVPeR
jLVtzLGQq0J4O5E0fhblhcOyFAEZdJX5yeGRmeoty8E1X0kmnN9meUGg6C1Jv4/1Y4NKI/Qq6auK
j+16RNQhAa3dWfYhjHAvHVTdYpFzy3uH57yPvJyV+nQ3+ZwSwi4miHHpKcdWgvftuySEy93YK6tu
q2o7Bwh9EWSnwQn4GHBe0BRiT5p8i0nhkE78W0iuMAQM9C4ijxvcdYVfIxa6xrWi0aIdIi4xsLPp
xoXdhyFYEq+4tdyzw4b500CXCagGF4y1195AqfEoetJ6Are0a7PHqcdIDRO+OyY5yZm3LP7XN5tv
tZxS7KZ6XQAjr7i3Le9edSRK7YAZRogU6Aft1MvCvIaK03OTA5cFYMBtSUxqw/hEzEbnOY/OpTk4
ziUH2xLO6OjvxEvl6QHjnX4Py8psdiEJOH2QPUu5TZ6Ni7EBpRISCL8RD+VZ17bjOT6SbLQ5AiKf
nthhas12cj7UT3XYw51A+ABu/Q6LAwds/NXE2/KNo1PI5/CBUXHj6rfkMQ7e4sdP4y7JtvJj3z2p
vjczsp6qQ9Ke1x5M8Qstuk5+/NZ4QI/9URbndAIgnj0TStJi88mas/qAFH2HrWXjfoMZRC/C+Vq2
t/U51ol/Ln/k9Uk5fAu+ODiGx8Oc32P1sP2qOGCe3NThltB3rugxnncNNMACMS1LHDM/Gt/zN5QA
lBen9H3FuZiQbuyDADyZesPjeFt81bSznrX0ABYIKUNNyjgpcs9Wfe8iMsjqJ60Ioua+K3/y5/BP
In09HuKCYRJbMmedWCgu3nl+U0gTkheuR07ZsH1ZjupnwJMElXnum4YNdDuyec8R/npcSNS4y283
30Ei6B40OmflhfdOJRfkLv/m9Nd0PddET7Dz9/i/uLiIz44JX+JC48w6j+Vyjp/553hJvhAxJ9bu
HshSa+D4G7jOtlLxufCX5VwKUoqJViG1oPW76UYoPoOB1L8VJK/98M6VjLAc6qKrnOLozEWZ22gi
tqbweRDTAh/mxumO+fUolRkQ6x9N/eTWn4PxFTdbvL5eswpmDirKJApbrc9LJulJaT/AvGJX3ZiA
tVq/0E8ji/sRTHypBei99trwboR3I6kZfOWL5j6TJE7Pb035U1X7bV7d6fXZeVw0oIlQGTkjE4wq
vt+0gKmsHEb24rEW8BJx9fVCe7V67jqcRyzESIpl4OJ/bvlOZj6mPvsAZxId6KeDAtnP2sOw3Llv
zoUzrLd7juu4fU/IQO83t0n8YAbyk2+wpaGjXKOUSXGe2j3dRXtfuJdJeO/GPUybDRwqhvLsBIdR
C7jF6bCD8UimE2MwY+xPLiXeI9COwyfj6symCH9Rzqhbfpvc8fgop/KZOpP0CZBwMKSgnXDf63gL
2eoXhG+uHk4bPfZP1a+9egNYXWSsyW+lD/ziYp9RLnKdwOs0KBgUnnHkIuSTzEf52m/iW44BdTeq
GMEiXgcCByIvvEh/Iu7wiZETY1F7INaNo2UPP/gIiHPZWW9Hr+fidWZf+qhi5CejD0PpzHdtIKqP
aTHca0dSLZk5BPGJXrIFtw7f65nBctixuceGzP4sZtYKPZu0+pN1cTJmUq565Yfog/JbeauY3BV/
FWyzPt/quMF2IvIKModYl6J5ffspHpXzrzn01E8O3bDjU0htxzeJr+P68ukLlRSGXZNGY8g3f8uz
DNXXtzcQMWKeOQEjerffPI6+8sO+7zfTq7Nx3+x7pj/Oox1wgOL36ZMbAbmc7TqLQPQCPNxvSuZh
JnaVE73OhGLH6AAo93+xd17LjWNZFv0iTMCbV4Ig6J1EuReEpJTgvcfXzwKrurMye6Yq5n2iO1ik
UqRIELjmnL3XvnXka9IOR8p7LmTOyFNkLJnMpgsONodTi/eaLUI73bOx53RAIsjXoXC4WErG4FQA
IYmf75x5TBeG7S2abbln/jJPfEsWuSP2xExcryYbgsIFdyeqQc19Nt7Yhu1RHtp4bfh1BgXFFU/C
QbhJW74k/v8cPQ32JwdBfxhsvhcOk3bgiHOXz8/H4uRnCu2283Wq7RAKEu66QP404sxfavlT8iQ/
8DXme6Zn78E4IBVIbIUxiugDhiyOlXFg9sPiVDE18bLRe5DtZL4/LNNYm2cj8OQyldHcHXnTENfm
5QmfkxiwA0MlddYVo2j98sqTWaOknNJWumOo9DfZtA73fPEMPskTw6C05cqjX7LnkzEGvDC5a4dX
PoXyxqfxAUBT0YXFv2icWljxp4y316reh0yob9xQ8RxtBlT/kdM+3cCvNS4t+iYuI76XDFjeKnjP
AB8wT24aR10ySnKy0vPhDRguRxhbnXJh/OdZw3yS6sOK0yz55m0x+fMn2IpP6JnXhXeuP7msPcPl
W8mmDVM2aH7eGH/aOnSOQBd62Qh7njnq5GU9zGepCsuRVFCC0XH3euWGovHAYkFdQXr5phZvstrz
r0hfJnechgfqBwGF1/bGvNkwppZvSH0WmtbDrmGKC8/RaIO0bDs73cwmfyfbee1mrulz1tNxn0GO
qFMI3DYgurUH4YrxEGU9h1iDTmbVcBoOHbUSYPX8XtWu8G7vkiBcTwpb+E1D35Y4BVTYxE1UdqM/
FrQPkjlMSrK1w7v5wCYdc9WCoWGYBzkZP6zdD0ffuJ3H8iVLXZyG4VvPFy9SDUD1qRCvmOObIpm7
2ZDfuZ8PvpTdl2irsH94TtD6lyuWTQVx2bbZ7eQHWdrr6YkhyqAs0X8OWxh7VjgXAQqbjsgr02nP
y/RhRChPt6iY1YbSIanFOhT5k3bQLdyTTkJDRHI9D9zg0RoctZtPA2jdBa5P/tLNr1HfmsegWo3j
mZW52LtyfkD4U7AiVncqpnKHDNWClSvfz9U/aLmjpLsg/TLZ6z8xtRq3iB0lJ7DvKFyn2GVPJWua
+QTbl4wjrPU/OWeZzllnc+6m68FaAg1UV/UrXhiPlT9iYbxZ2qokYnEjbrwVX3TbriN1Nagr5sAs
2wXmseHhZTCPkmjH8OUBdyqO67oMck11FW7VjItw8hfGK86AAW0VNe1h1VoHJKK8rbA4wF6Hk+fC
554YBRhWRhs5jyRvaAqyw2C1MtjiDzN0FdERxMe+2/GG2XFwbhFPRbAM+9ZNy9oNk97CfCRMlroj
i3RmjLpdS0fCIlkbkPQZsBDumaBs5TCMkMiX6b7+HOrvlIx34UJ3D2TddG20rfwovZVLLkrD9QIG
Y/YbO4gbJktjBmTAHOqEXUdYJuJwLqlIN566Nj6sSmLDH7yWsu5E73OWD1uZ0HpIoq3WPMUkkG59
tqirML1O1Y5DYW7StyLfDMZW1ZZR5QQkNRD6CFF/N8Wn8CI4rC3xOdlAc9kTOZyATUWeTbhH4Coo
h/q14XJPXSZSVq3NVYd9SQ8Ow6QtLoqjuag/ueQwn3ERRwa5pbw2fjXYhbAsCaDE2JRlc3brsLCe
qTfhZA0x51Id+my+maaMHarWmUFxYDDhy0UQ38QHUpt8EK2SnR76A8VHmp31BWHWlL7R3C23dFro
ngQrkQIiS5eUnFawhUA2dSewx8rRaYn1lGv1zSgsMODgua5o1B5N5Sy+ApznFBq4lMGjtz9MXMdn
EtQCrOMC5dgfZnBuRDtrn3o63do2QqXGaVPZGPeFcsdPRnbeTznpYMcxWxE7pDLyI2IdXgZEH4Ah
66XYwsL60nVGoddWs6XCjXJkK3ZN9yiy0W/jJFDbSxOcLPGdhjofRYc/kK19Vs/60iBji3wP23y8
wg5eBcf7wgTjBZujN+vIhWNcLc1Nv/zbeGbCI1zTDHequIuo7MolI+O621KIabYkSCzabB8pLENc
sgx++BTpry3ki13GNLjInoWWIKKF9wi3EDQSDtAZw5OTlioiGKT/39PsuWhXQqDgZWDjShuupEZc
1OUbHlaKxh3xdo3PzilYsrwXaoKjbe3qXXTyvH8kip0+eW+qwJAxg14W0YN/oL6rXa0WouqHieAv
2+Bm6WlGPkiwLjusxAfpzdtb16aU8MWiDq2cbh1FIHje+JqxaISuKcNFYnwZtow/nArGglfiuwZ2
XBp7rTlWNNqr3dhdQu3s949T8gJRIofwFQSvCm+Aiu4iLBepWkJIQHSwl2q7OiWfk7JsL9lr/1Ym
bOWXzMCMkjvwsBAdxyXBwta23jMry5ndwef84L/BKTnJt+ZMI6a2bIhxFKP17mR1R2QPHtbP3h4Y
LyJHOKTo+RqnpNKG8OCdEaMG8wnwtSexw0a6kMkOVLR9sdHdccuxA8W88N6Axu21fcDo5jR7X2Ik
xHLH8uDddA+4Yx7x7vbsLTH0+hyRblMbyznP1SyXOHxCY7uOCtbK7PdIM36vBfMsGlxTxUa18zdr
Ja0YM5nMnfKJNHI4yzeKLI5MaVg8qBo7jK3MWfvcAIyXEPTPwMyEPippqviM2V+tgxXAlQEUBDlx
ySGEBbqKdz4Leusk7HZjuqGNoV/8HZalm9yuy2gZuzEuZgpzJ0ZT4rgPw05Dm7pOY0dZK8v0CtFu
EewDhrMlbnBhp52kJRVvRgWAFuuZuUSv850IGpHTx65esk1G82fpvZauWFIBcHMo6tvCVQGMEtVQ
nh+8o7YM9sZJoKSwME5oxXYiKsGHcN0SbzxzvPbp98D27lQOy+GRzLyVDvhnetFf/bf21hAmFWyj
ZXkjFJ3R58CXFYFcQo9Ajg6mj0PxLF1BUOSHMT6SMZKbWIof+KJr22T0WJDemy2ykLgdcvLWVY4S
g8WWmx96QPaMibltMeYfiwbgquHUL9Ezoyh2hsrB38xRVjZhxPi9y1V0GIsS8XT5VoSPBHtyFUvX
Uj2PxULCz6nibv2es5grKOgLsdqAU81YdacAi6mGiotXtk5Mf6wQhG7exKQ5oo8KBgMt4fm/c8yJ
wKJoGe1NB4KW46d2vSGNI2bMBJ26SKir8F78TaorbOcJGbKB4e57pPabiDWt+ZzuQ4zKJmbJ0a2e
0SjkvoP4vhMXPtaHHc0sdlW0dGi1mQiDFmO9aC9AOsaDDOeGxgzGbrwAGZawTQbAa7aOuEjuaQze
WG6yQx9fEP7N2OJ2UTiGdZ6kC6V+YibmPTtKEifkj+QL5n+qGcJhXL1zFiAfZdmburRtxuhtNj7Z
jRMcgzXR9gR4vzAsxAZ9k4V/Szr2nobTPFs68enWInwiy4DYd/WQL7zXefT2bw2toYWyGl7i7/C5
/SCaKaf8vpQ+NaonS2sNyMKzMF5ucDXH41v9nRTY6lBMMI5bB4GPQ1Twxf/W4cWigKdEt8j2Ukmu
AgCMhVyT00ufb50FDvF3G9pM6IMoH6AAYoXAKI+ioyCd8KV4IDiidns6GGsc3uyMpnIL6OYacmaA
USve8wuASKNAjLND/0RxyDoGJ5Xgw2ydPJvMVb1NnotlLLwfUSY58SY1232taGTLBUtyiIZt+NoS
5+v6yrx7CZ46yW3xFECzvwrImNg+W+Vr8URJ9bOJLqy0BDdVz20D2geMJI5ESsIFbaZpzdARb6HI
Ydq2u01/lJ7N11ZYuKXL9n7PJUlK5UPzrL8GjKK0xFc57jdmJW1Y+9E5hv2YaC5SgfaLI8Au8Ds9
yvmXBnShUfcK7tCddTNI9+sO8bvMvtd3Jk4RjCsrRPb4PRyaBDnt5efio/jIP62Dtq3Y2VPXOCEX
QC2glA8JF3Q72PjTHZYqX5E110f68GwdlR1nR7jWqGO42mkoLrOlbduQcfDt7ZuP8FY8F5hTF+rJ
e8yUtQ/ktiRFcyENMUyjr5Lc3AnwDlj4/jEJV5l8M8G4fDUzSHRa+ztKAwYQZoc0Rwa3BSsABuB1
6HYfzWJaYLp1eNWg2Da7Yd2sB7QIoFPsDrO6619Y3h6sI8bPR+Ibj7HxMlFGW4nqcoJJjnjj4Up2
NpQQAtvpq76KD9TYnt5pAOnzaPsUPLOEiviW+bMGrombeU6sFcBMtNMM+92zAfBySV38pDCSw7yh
+LmIVjL7eDc9aM/DD6js+ZtyzW/epsU7/hxuh0fOxK8yOndZSUH7SfW3xvVRFfhsn6Ud3qSFcSSY
ZgL2fIy3wrFlRuZU8M7JspmWpQv6CrDiW4pkcXGaE1xlRxZfph1uyy2LM6obsXzB3b6Oe6gsj1CC
9o3gn/25AeSnA3v/+12SY0l9q8hwQKJprfwehLrYYJzu507T2AqkN2kdrY9+TtO4d5+AhRToeNx4
hsAFszsFiQQFGZmUbUb+fiTn7F//ks73fj5UfShjkfjYiCRFNnN37v78+839Vxt1Bs2NMTJnZSCo
4LfnxzLeKaj/oQh9rRH08o8bf354/5lX9CzRA2w0FpohR2c7bLTBX371t2feX0PLgbz9fLW88mBF
xPWDppmI/6rAoVG79kq6Rfcbv5z/xv2uRsNeAhfGP5lGTAS2IUKwr4dg9/PXu3+/zZ8/s3wBbNjP
x/ffSYEOrZlqyLn815+6//znwz/uBWT72L/9S6xChixrpqaf/2AqhFYs7o8xLwGULMh1uL/EX/78
/WOjCAWZKIxcVrXPApJrOi2sDm8uM2c513DDbFx1BalKVZluoq5ca5oRrOjsQyZTyoMPDUjDWkSK
u/IoxQLr0f6hlqx1W7D9ixV1I3SNtrwH04NYaBqmdj0wr6EvfJhxc6hV+c0yGnfM0FE2ImU0wUJX
qzwHSkWWKi0Li4QndkDUf0aBrG+0vNBqrGii1my6XSpJVIw7FWujtBYrZAWxR7yVoiGTDeLnpI8G
TMjaBlYKGjzxsbhrfeKOGAV1uCkz0UvKoweybnapx/JMxP7djctIWsuR5RDmvIdSBLr2hZSylUqV
o2fzRsDqRqgHloqEWQR9Uq2sihDwIDwF+L/RxjN2Kf55ehdNdWu0RAFAUYQmXN2KUHgX9elC7tfK
8z/6joAcPPw+GgHdkk8EvkJSji2TLqkmO3rbHIxWogA6UdTxjLcBuejsXDkjNfOJjC00NkeoI9kB
0H2deRYWRnnEeoVKQSfvO7LEkiPRHF9jM8jARuQfKEkOom+8+DESVrmF2BJ/gu/z++Qz6yvIzhCg
6G/W6Ffb7yAzP2gjZ7tWVDo3F6fADcJwBchmghhMEYrtdCMj022yZ2OM6JVL+KQgKJc6Aa70WSZv
P4Tyta668zjiLusr1FEAJPGtR1WGKKtZpQ25uz3elZTh3qtQNaryrbXcznwkDTda5IbstNrkSjrJ
tdQ8G2zaVfZRI/ojtfQkydGHymorGYB7TJLvyFgWC6oeOIJ2SiR9Acj9qH2RZIxJZbXHHF8hcuGI
jToGCIPsFKHSgl0wAeVvoBCOSGfxdCs6cMVL6Rfq5xTTLvK0a9qML2lRUQe1WqqpSoLOKPuC8kPI
RCvs+jpfDmqerePScAcgJAutZU+lzn1qFpZRBHQgKKMfOSRHmcwzP+1vhcnsOjZaMWMJhw3Zx/sB
PRA4w4HcyKpYpGJSHMMac1RBcmEpmwK8OvaTqfw0tFK+qdPpLdYnhhQZfxUJYktkAMISbeAre326
T74N6wW2QxVB1lS/OJMcSWqevN58b0b95NGVngykGpM43Iah23UwOCodn6nZpZATRZKn/Afirbap
pDRUrCh/kE52HZ4quBTAMzqZPOnaKYDm2n6o3pTWhIioye/lp6hY32WMiyPOOVwDYKfAGHeyJnmr
vuTFrXFk8uq8XaPBdxJK0C2AFiSiy/C3r1D4ekfErwBjmi+pxz/usXlICv2GmrxCiIn6dizJn++0
dz1DvjDkrKPpiE2pBW6zgoBgjPmPaIQ04MEUjcXcJFPqiPj5JIG5AuI1WivV9749pY/2ffuiYWha
lOKw1RJddySF7nYwSiZqdIu0rPS7Mjy7sXpmcdO8VF7NIgMjadZ9Q555QO0comNgW4gHDixVHu10
vX4OW3YXqdw3CxSAlGEsmh2JWWJ5fkqkVHMbbToWgvAUcG1ydEmk0q1iJQlUZEJxY/ojvUpyF9s2
eht76ZlINmK6qsZ3RYEdcxhomBNGhfLQGNhe3c9R5gfNlHZ6KBNBMYrHNEhYqfb+Of/qquKH19Dn
gZI0pVslAHBUqqFhBwaQF9mzW92oHRknJl0CeV4S0nHxxnBrme1bPtH91ATKngJjz7pKPCpmmOOC
pHzTivpWZv2RY36cKnldsqAd2oiuqSA++yZFLzIyvb48p9PkCkUBJAmymJAxMcAiEEGVhN/q8KDk
AwnXsBkXUR6cZVWJkQYnVOTFmORWjNAyClNb0DoUXbpITkLc2DBWPoXcJNhhar4xMneLMik3vhp/
QLxo7EYJPswKZCnS4IFgQ7b8jN9JSZJRQbg0ovDFaDQPdRt+N6E8nqWGs3/yUaurVk8JglkQ2UO+
SqGKUh4k2zGqy5d4KHq7BkSonBUqIUKBgiX90lJZtn/oKu2CMnhNmg/QFFzqotwTNCRmtpRODkL9
rZxeBK86+kNZH1FXz6pSCupSPrKz8aq11yd0a5r0SQjaD02GTg3yhzl2rtUB0+5SOBl9jhuyHPtb
qBPmLNCbRPYJLQLhHDg06vUI2EnLS4qtMBiGK+ZgcrJYgKRExbxoKIKYaHuHIj8rGb0vpLhABL3+
WRwwvYYgsarcm6O/5RpNtfYsViIrdjHjrG2xiutV/Ejk42feBU5eg0cI7MGnWAtgbZUkiEsMCVN6
NOrantyp1diw+wRuRmp1SlBA5yXdJoN3gTkMM+pWaPeG4tFuEmkz+J6F1mRIgMho3sGn5AjmM10a
yoi7mOqUWFMySlNKtB0F/dg84nj0SDRqLd4tfZIsG8gtLSUK7UV2beuS9BFVJJespgRgylsiAhgQ
w2GA1AjopIJ4GCIOc+q2+AQnt/5/S1nWhM34D5YyRTNVslD+d0vZ8zuGqwyTePZXV9mfT/vTVSZJ
+n9ZkqLB4DctBfMYCRp/usokGccZaRcyyRU/IzdUi8gNWTUxHsrQM6XZhvZn5Iaq/ZemapJiKZKM
GQ3c2P/FUCbNNtafdjLVxERlSpakiroE+B0z3K8exwn0bytAWrrEohYusyoeNwQKzrGRVMfaNKMl
PaPqZIr9lhS7ek8opSgiKZ63UnVhwtqroDEmrXgQkvj7L0fy/Mfb+CUC59fsp/u7Iw5kdtZZKiZL
7TcHJspmNTGCRr3oLG7LKVcPIK7gu5uCBuJCuuSqd9WkfFZakUM65njpDV2S1q2PbttIAXHFvkRs
PfootlPRHpeChaiZSGICpYJT69EqA8uVT+yxlNz7+Ie3Px+83w6uBUNTFE0yLXS+/18PLgHYcV/l
knqZ8GG8gmeJjiVZwnZsFGitJlVGhR5YZ1JOW6V/HX2RIrMk71LdCPZKoIZ72SeJEr300aBTZ0IX
acxGullFtQlzwVxmqZeuQhntStfVV9mQ653nS4vcSyP0LyLeMiG5/MNnmg/5r5/JkFVZEk3sjJyD
v38mWQmBdhDIdeFEz9yqxtzSVYa/wju1IVKVCmsgafuY82NVxMAIvbwUthqZz/uBYRniEoWHAQ+P
QboquBXpqJqP7NVwS0Sxep21zAsfftRgQQT5+7c+XzT/+da5dti1SFxVym9nU1ZkXuuj+b9IBe1Q
XYiuo+T2mKYWSRoiwvI7bAZTCWZ8jA9dmwxvRW03Zr/SNIEGRYgxLJ9zyAd/GlZKSxUTSGzozhS8
ko+wQ/Z9EGbsyGiwwJAJST7NuSJQN8RdoFr10jDq0Y7CGOR1bpDyUrGYJLmbKqMpEzcoATRsUtly
ynCK6IRityz1nGZUX+RrQzlpfk55DNTdevIm4GCeN8vFikVLrA8Bwj6yH/R99xvq70anp66mBy2V
XZa+QxlutFBoVlJaM0HiTur9fHyz0IIjSAqfOyFvD5GArZChYnBrQGYLM6K+qFJJOd3v9XF3jqMm
duBN1FeFEJyjWHob0DxAQcnlIfph0evxoz6xL6mGWHIESW2QiVblZqhFEmWF4scI4niThvWLTLjt
YhpM9RJIxVpLkQX9/ff9m397Hj0MciEMbUYQSKKizhb/v/i3zd5U2sEI5Isgt/vOaE1spVXlerMw
rk2YRQ352CssEfKxvgWhpjjxHB0Lnhswi+xJqPULt2WdJsUkLyStdOkFOhQwoBQLTvJUWQd02dbz
P7ztX8kDf75tHJE6WVu8c+u3UUMXRCMatEq6TJrAmksPrn6snxQDYJCsg48oMxolpeejxwSKd1AD
RJro4WrrHf+yvNPF8Nv0ESb1MBnYVJErTTi8o5TgW0Fvhf8Q0PcbpOD+dnEkK/BTRIth4fcxusMZ
FpfxIF1SzyzPwGhsc4zfwj7ZB22O4sHEARZlFKEydS9NWbyX/OgWkl68+fvjpvzqjP7zjcwObTht
wBLul/9fvm6P1S9TE99Sm3UPZSyp++o5CQCm41tgey60T2n3GueZ+hBO0IrlwSKXWZZP90M51s0q
HPvkWGUNFdWxtX1bECOZ3iWotKqWAGJHAkkwuKaCLFt3Q2ps5LC7drGaHzMKBb0nUXr05j4jJJa9
IGQjfZTkJYohc//9R5X/h1NEUYDTKJpkaMp/jGSyKuRWKXriBZjTp9qSqtOboowqWDGWMOqv2FW/
9dy8CAKM2sIbkrdIp8YwdjT+MHGsigiq1GhO1SYw5J3czLDWSRjcyQJYWArZP9E09P+cyIEoqPOc
wf/Ycf2WZScVkRgKSidfqroxITqFncsg7U5G+1mMjXEyNQri8J0C6Cqx5rSGmO/SKlI3tSIv21g7
S8EE+TofPjWIaXtiZUABmfkbZn2UaCJfimIq8SaQo1M/4ZyU9U7ZmOqz3vhYCijAEdMXUJngL8Bx
VraBpavLtKiDFRj6ctFJRkrQwpgC1+fiJv/YkIdrLMrmvok7yzGjSlqz/6B2DvRsMrtjaXYbZgWE
c8PULIE2nrPa174FAN5ZCI5LAFMJzdvf5pH0IFm+ckuHOfoRz/ZWw7lKAvZw8HRF2KZB5ajzh6L0
3K3+/kRR57Hit9nakLkkRIlQN4sB5dchEMa215qjJeHfLJAkG1N3HYMp301GNSsX9eEqEOpnh6wv
9iMQpEWA71DPR2JphLSCXqF6q7ZWt5OJUhIKUdsqUI3UYY4e8bsNBL0l4OhxBxK6JYbCU0xrVZQY
FXUFkqrXsDbMRvXBzzBbdFF0ioVMfzRNJCaZvJuUVj6YOTw/WJQ9sWHo70lagM2dPHTlpNjAEldp
gJxiYB5c9JjBnVSLLXhlVbv4+yMl/co4uY8ehoLBRBVVjheRo78eKWGQ245YCukyFNmzWiI7MNvg
JU44EWv4PHg9qRJ6fYXHLMSFq41IU1tsq7FKnu7oIQlWivGQKca4/Pt3dqer/PU71EWNMY2NgyiR
BoBx+Nd3ljZUYnA41pe+UPJd1Mf1mRg9xMLxzSsFc18Zwn4QVOiyFPKXEoFZSPEmkjP1QrDvp2+h
xN1amxHbjUzRqzJRFYWY4/ajZx0mGcWP71GdUGXyVdUmDjFzT/GyaYNx7kf5rSpee+WZLGjGxH6i
TFDoKl7o5p2QnX4jgWMQJjrCCQbeXMUUOhDGMZYTsMOSzptaz4qt+eRXdOrdHVm/aVgsBy8AzxVa
yAuMvLIzNcbE41MxUlJxWPaaslQkaTzG8XsUj+0+bLGcMDSz9oAklctPMfXyVWeiGe6ohIP87jEa
WapPwqmMyCJXJ0cJc+SpWZj80/hrqdZvFxbbJWp+hsKoJquQjX4b0CYztowS5sBFiPv8mAoTDWX8
/bRuAyS7wl7Tyh84G7ApTyNAxYjKk5IFj80kULzXZjmY8WEOVXzU8LyqC9mYSLYpEKWx9N4A/jOR
azdjQ8qDihJBn7Gc7G0inBqj1YvHvA5XbRPHZ1F6bdDRXGNvuDWdLh7a/Ayk5iR2AorVpBHJ1q4+
8T666ezhXIA2Ca59J+sPaSNs8apimILp52SqM3ThsDK5pBdKHraHbOQjdarEWhVQXWv5SCQ8MdoR
7eMvh+RqhAnyr4BVEvWLtW7SEzNxjRUBzW7dJMRdrAoRp6Qq26Qe9LAa42H/xz25vQwp7QRvUBw/
9DzijGuIXkN80soeqAF5LIqAJMBIgGD4NA1rDbFAYQ4SPQL5ak29dxkpqLX7TAd93ZTRs9Qb1Toi
FH2orBywrKfSXcbekyZT7QaUtZPSCIkkNfFgR0WHE7k2XF5WwY4S1WB9PTZjLWqhGAPtEoAg5DcW
vccyeRkreF9tRp7hVIu+ow/ytqNlsLcKxOoVtm2L9UDl9cPFMwtKMlFLvKxJE3rwLN1RhvRzIqVq
nVUBn1NTj4Pa7gWNd5PYaetXJwXTpC3SeKMc3s+AKT2jVk4lZ5BMUh26L4JHkp3Y18e0S0RXN71h
WbUYXsGPXdSes4evN3GL1PghRYLnVuBhD1Nf2hrY5mPUWcoZPsFbDWAuMyGtRNBsLyPiS+YMadOZ
+lmtvJcK7sQ5xMZKTle4rCROiGg2WhR1vi5jPVnRYPyhJrKM1pBWRgXH7ZFy0yavxWnH1xbagplv
WRhLdKxIHUrq+BgK1MGjgmRpMU6KXTLq54JLZT0UVnMoEELkngtXYG/m7Zcp5Sa1hDo6JBJJ5Czs
EcZ5dX2kalujv7SWU9pWiF/MdCdbQJhEvbQTj/nWKqn0TXWfHryiPrShQWtENYcLIHR8A/DnuoyP
pVMLOpkJqoLUDIoVEBW0B1qOtK9P0dqOrb7sPHZh/rQxRCk+9sl3nnCBDQk9OEksjxbv2WPJlfv1
cACa4S9bKEHLUAYSRGw2HV8rrkyyo/Vdo3etS6kdTWRcVadg8uuTmqBqmBSZwxqIya5KCt/JNbVY
Am/hVBOHJxjanBjgAikNCObzQFayB1eqqC10ozR88DI14nmcxv4cbbQsJcij4SDVEZjbNlXwZVpF
ZsdB6B+Lzts2VEr3aaC/tx75B5qBzgCs5klKutJN8jqb1acasQ/oZHUD4q5cWZ9jACqjUxBhmoLb
RbXXLweMnguDMx+PUDxtlclnrA2aL6OJhqM13xiFiP7XpCjE3s7AxOwBtBmSH2Pq0zhs+mYjyN45
Nz1bKCf1Mc/qQ1V5/iEEfAaBoAKzHVRPaRnLD7qPAkkgMiIUXYPaA50pmSo9p+1HOE0/Rk8w3HxK
ycsAS7+fCmnBYowEbqkadoV2Cwr2QvGEXCaF0q+CSDvf1zJ+FJ7qQQiPnkGxOvCCNZwED5EDPEZK
GazvulKdYd7IS2uCLHoD0qruGWS74+XBLI1iJHhQ4zmbXq+dTiHTLBiJBC8NqrNw4pdlZ+SPvXoq
0MgyfEknxqlg2RJxQTChT02k9lZG3C0VPUUzoOs8rQOPEnTCV9BIyqYlZkLJ82BRW616kyT5JkDI
dgYTNu4YarTqW7Z0KFP/fZfdO49dwi7RJrRJife6LXFFmMUfD+V6IBbn/i9mZJ0YlaeVOrtLQaZP
GBtnh+8fj0UsLqSYmrZV6Pm2nG2q9xsgUwfZqI3VIHBY21Kr/nJTWVsxBDhhZCrnx8Ao6xim/MMT
rWqrKqyLdMMjAQ7CxTacbwx/GrfebJzV5W5dSnDYme62QQ+tU5Zpx/vCCJu6e//jx0G4D3SZ/KWZ
XXQHGKWK12zbMJWpmGgRfY+03qYqbGS29Guq4LQcRqGtt/ebQFLqrSBy0yTBJx3EaqUnGDs8qx4d
8A+4h7Lk5iPyqvSWsFaCVRYW0XtONBt/kzFhAgoCa6l0UrgzMi6WqerQQ0/jgxwwUKcyCT9Cv83a
Qdt0Ne78cM71u9/89nDqo2w5CSW+E4vo8l4tiCyosydZ6GHYT3j67zcTuIU/7t0fggVV1x1tOSsK
yJ2db5iLC6Lp/nXP75W5uTs/joZ8VUkCLQgjO1WD9BAlqr8B0UIrjIAoFzTMCKhqJANMtpatDo4r
hwYDvgdkqt/Wyy4ezyLpLUsBrldV5ojGpS8R0kXf05lUIBaxp4U5GJsoWZtygnyDy5kOsU52VdmL
y6RHYdZH+TGxHpsGA4JvEGUjyOR1WrU79SGNZppJkJpiTMl9QYABPYsA52MbIDuvx1xFrRdmC5qp
HCjqFdu+Er8FwrAsesWhYHB5Buxw4ybZVFHv0DZcDzWKZb/rHYMlzt6Mx2yj5cHGLJn7E1UqCSx4
z4Rw1ZtI3Jqpxuus4WrBmr2XB6RP7NWxHibCg04g2DKg8e9WfqEtU8mAp4NhhNLQGroQJ8Sd+xvO
KqF4vmH62lh+RdDy/Ci643vn37vfu//s5+/+8dz7y/xP//zzFbSA4mDTobf7/W+mNUMqDciZEjz/
mWKm8FrjsPvLa8f335HLDgd/ZmyLceQpP1+8mFdFXlB+VYQ5T0Tv8b5zhicMWh3Jrv3EXu/+Cvd/
+fm8+9+7P4z9QmbNTx/dHwlIqSLsENmwiiKukByEJlcfGyQzb34QEOcKA71i1mnTEui5gmX83/CJ
SZYr0jJE4syihgF/RJ88dg02UbMEwE3WpImzH8e5Ie5EPTaXsdWx41BlimGF/InnXd+EIs31rCu1
bdxrs+5Ws8QV6NCH3jS5ku//fL9p2QcharIQlpSFaluZEqrktPFsZkGE/lG0qyJgBvffu//ofnN/
mGqZuhY0bVnPL3L/uZaYf94rEtqIQLFowM4vdH8CK3nazeyWSRsZzbXmIZ8zhWaTxs201SomT08Q
gVomkwBOZ9LW0YvfY3BHSetQfsq3nq81Ezkc3M1SoZ7smigRhrX5B/ebXhehf0Q+y1xSe2DWlQpi
qBlfcL8h0PvPe/eH/83eeSzJjWRZ9IvQBi22oXVGarGBMUkmhEM7lOPr5yDYM6yq6e6y2c+GlpkM
MkMA7s/fu/fcG6zAu0EJfj/G/59H//7Z7d/dHv2X/2aElQ8ozWeNGfQJ86A3sx3MmxzOtnzCzcX4
FLVDgkoQ+Ds2uD9RF4ranXMJ/+eHNwrDv/329he/gRC3byMV+3ij/t3/cPsLyoGePAFRr+KOXsev
R+eonv/55WQRDbf4/bslgJetw5bj4LqwYjPchT5B5r+e5++H/f6lWgL04fe3t6/+8rjbNOz3z/7w
wn9DJ37/9RDU2nqyzoFVXRvap63965ePnWfh/bo9sAon2T7eSBkhKfX57vbOVKIvSHHRvYXMPWd3
+8x+f6K3b4PW5ACWlxl//vr69uPfD719dfugk7IHAP7rQWjONCyFXj5trTTZ9bpJ3T9MQcU8GbEo
B/Eb56NRgzOtb1fAOJmpfBvnlQQyPKsNyVYReaIEzI2475yiyPdCUjwVhFn/+qORPhrS39+HToQI
Qsa4xQ0XnffkcMJggbv9p7egXsc0CPoyiUPTZrCV1mwSHb397V29fS4Nhe/GrMunilPdnlAfyCDz
Bzy1JAPg/byJPefr5/fbf/vZHz6i6naZ/nrXf38ZiorLJum6D7+LvntawhQLjv5RlRPirA47SlB7
xX03hscx1AYSxp3xoRSC6K2KE5fub3xN+ij7Km/rhiFUr3mGaYsBBRNqznXVtnLbB12xxLUCftqc
iOdECDbWZv3qXDU3RItd3IeGE+1FoPYRSjcA3hH86dj4nAxpX+pSf3KGPtmb7aUTOvKi3L4HYGPu
aLR8kt4hHXWxPZGhNkaQMWZMiWTdrLEQudCC46epwV/sZfZTOtTQ0Gv/s2SxWnQZnpVkQBKhJez1
YxJ81E1hXCAbItmzrXCvKxwEYUVrzNU/gth3N72Jj7T1jXdHRBOaS2xJJratMmqrOzHVm6YrBmLE
wxHoBAd6zVbgCMcPwsVLOF90oHSdwxMTJpPaIHA3jRSc8IUHqQktzT4wxu8TA+DNAAAa07GMrrpc
gxOQhU2+WaQIii+9vSq8HwXxnBtddsEudIYB73PwQEZx8uDJCZJUnz73ud2uGQ6D21BVhOYIL0ea
D843s6dhZkF4A66I25Wb4S4q6VaRn0uuXIL6OtVfHWU7bLEo/5N8JOxUby6F8rHYN8V3rdCLcw9L
jK0x3dEHvbIg1Uc0ffE+S7JLmpIumbninlCGfIY7kk5m25+jqXQifXa65ZTHkuiITaDp5co31bZz
e5/apU/3IaSPQQm2whQQuLToGfB5fJ8869IHlXNMQvZBAtUQnadfeUmfUuhzqLcExunU4ILwitnx
Ke/84sUXnMWsp1E2/rcsSiAcmZ25M8oIhdKMVR27k3BZPxxD1ldTzpFl0thmaGFPdekv/FZDfKSF
E5b0/q5X0O/Jc1EPSdzsQEEtNM/p7s12pIViKWaUuY9fqE0kl1rKQY+NTvO9y2SHGKZThphpQf5g
nG279r7tUrEifdo/ZX31EvWesbfLZF+jtNl0ih6i7lT+irzoHCutco7joH10u0zY92oUwSmL824B
7rI/JsanpmmEafSME5SMSGWbWtwabu3sLdfZBtcefjsaRJaL6hLQxF6HpS9/5EQHXlBovTC/oYLl
hL4xjGHN3V1expoLSw2gQPKmOBqN9xiTQnbKv02MnF/a4NOsFJjUIrwHhvZh1fZ4jcaQYDqlzozw
8ovj4Q2hVukRJeHdVIStNWPjPJq1OGdmk56kPn4vGnpUURe7ZCbnw4rcFXUIdCijDNeffFB9g57O
OXcEbBSyBADvV3vOp3tEEfo2sUDt21A0weHuK+Ymblk0x96YAsj3Kc+ONxiLuI35Uk3PKcLmJ4FG
LTTHq7A2EeHM936ORLREf584Ga1ipqIGmKRtl5no4tW4bRIbnIBqSfnqM6zWWqSffOiSAMCZH9SF
io4BQeeFY420NTF5CLRxqJ/tYzsFr2NvZidEhtOyR7G70id6hEqfspUV2taROmrEjWqmOwN2xUCE
QWgQrkY66ZsaeOac9rUFCKw3rSQZAXlfeCZTAUVw8RZX3oaHFBvLDLm69a461mPXPSA9gA9v0k/g
W6R1lcW0RWuZxX8GxClcAKdeupisNOVpUPGb6tJWLQLtGPq4RTKxyKYcu7b/3dTLp2CUT3gh/U0E
JJM0nHOaV2+l1gBsbcatHjJrDcZ3vRUGoCFI4WnQkFjP+NGwfuqQU42g+Wa8mSHsEy3WYA3vK0TR
T4n6SDzL2iP+/hjMziU0sMdDnH6RFIjNK2NugjWjAu+HZm5oniQT6gWTBggG6sFPan1N2hjRlSR0
Pg6AA0drDgSwXLn1OLUi1ENrbOo7UKdmlppPseWvRsYBJ6fGu8/kgZgCDReI8nsQhJG+LzGN9456
nWwwR1Uk24vTF+m6hCq4DrxHfbCbU1S0NPoh1owpGFEt5ARIvkW0TelHLVzwcEUynEip1s5Ot7Lb
rno0JXin2KruyBIi8zAxulM+fZaDau592nWdOTxSyrnrgenBmA3qzZLibFkZTqU0fgwiN94acQpf
TjZATYshftassL/38CkmU4D8Z3K7+159T0y7+dQkpI2qnvANCS5aupEwvlKYIZ4H26Lpo4EekKju
FYFuBLvJatnNgz5uiGbXTfd9a3eH209CK2qO1lj8FGmQ7VzwnKQ/u1vCME6+7aAel9RQxEXGpFhx
w1QlkQYVvwfnfgWSFsft4AzcF10uaA2LlKglDAhRiYDWz1Ns3xjDiiln4oE5bzWMxd2YQ/5pkqxZ
c00spWseO8nG4LmVXFWt+uFif1WlMSfUJN+g+Hn7qJiX7ZxetCowIDYUlZReDXyzFhJqpxA9dO1u
ooa6em67PRD0SU6trxF73RPuquu29pgJF4G3/VWobnipHLiiuov1NsySB5kRWC4ThLplOl0hx32z
YlWeZY9tSDKnPrT3mscQ0IUambLQbxm7cJTH+V6rIqLfnbOH0RU13X1fusMzrRUuX42IwAYLWgnz
9OATOkCtNHyjOQ8wIOUI79eErdiklTjGZALgEuOlGe6j6p1fOZEn5bQbZZD44TYI3Um5XpJVLZnc
431E8YqvlneGOG7vuS0F5YWGdS9vQo+II/EaZYSX+i4IwXgw5YakB1pzOrPdKozRQct4OVGpvtl2
9twPNsUrLdYgrNuVSqD5JfH4JBy8vAJx7mYYoruxofuZujyJVLO8ZeJnu8FSZIkkaNxFVB509xvD
O+Oie92WN9LKEbVbBV4b14l+Rg2TuZI50/04apSVLUbW4DpGsAvMInssIy7lPsEULA2Wf0oYrgo1
3RmTlR4CzsqwkeXdZDhYy6PxJeHUTAd5Sp5CtztHEWkhtaOmLSmmSx/IgJUGP5J6zLY6XNZti4Bo
nXryoom2WY3KQhVse686qdS+m+0Cc/BWhVNwuXTVT4Y5D05n6j8sLaGRHLiv7F7wYpS3Mmx0VSRC
P8dTPn2LIzeEZzzbL6yampGooaMtsMtXJk580u+QTDtDsJfRgS1Uf9Hr4tOrKnBhcjiQuzIRiDtp
tNnC7jQRmXCqAGYYLuYabBHpGvVyspOCk0ZDLX3iKN4FwrvHx0LlRQxLF3Y4uwz/fqoLmEdzu0Sf
EqZsRjXLemsI0aO7imHt0hYGARHnAwKIVIhFKFL3PYiyDz/Oc8gWbn0ajH41wLs86i35fgIr9q4V
NViQyLr6Re5fnWLYhh4djGxIjowEd7Sy6avY03sd5OWxZjGQjGPIqKENV1oGjZGoDQ91Zz2kaGYw
PLrtrtYk1TIAxj3DKv71yMAuo9iPMwtyRWCeECXQL7ZHfZE+Vx5xZ63eZuvW0xEiBf61Qu4MEkB/
H/OsWmUGG4rHULUYe3IoqOkhkVu7yht/1I5xN0KQGVzW6twLj7UIrqhA70yDZotRF3sxkeDeYoZK
CCO+1mn5TpjOMekqbasbSPG1iVC7lOnbVg48HcqqFE1E2+9jI39IldbvEdljJtb8Lwoe66g18sbo
n/ajMexd9rY70w32TT1QVfTEenr++M2VDGBsrUueHV3c5aBqxjGkbHIl7qgGk4FoYQCUlsNNP4vh
MxcmnYWJXSDZV97PQobf7PI9sfTxAYL8XdZZ72SWB3deUL0WgTAOrWmDIq8kjqiC+No6dZydZnTH
UgxQhBKkfnFh5Ge35gTMxoLcss8vaLEO8fx/5k4LDmbp1oHx1GfVztLCnEnb5B/aGBAk+SEPgvU3
U51DdHfbLFOFdg5xYb7VgTXCSh9JYC+nL3rjD3Fc8GaV+I89iBFu5ardFBnvJahAyiN5IEZnS3b3
dAGJESbNeO0xsEf5e20PxtWMA5zgdU2seFlOdyOfxKKywP74Gn18/Mel0VrbULVX1frdHvH5obQf
3Tqzz/A/HfTtRnk24/4+S92FKN3kHIQZfnFUU5vMgJ4dwI/CFgLNfZZnRklmruE7YPqHs0q/RDLk
cBqmQTh9yhiOeDMX40IbL5+9xfymS7GMe2yjOYxgH0PmZVDyu+GXS5sB9an3h53uy2nfuSVsbrwC
jIAnkgpiEC7zNY5MdgW5ttoPyfCFDHEbG8ATGL4w7WdYsxhNxtXJSE2p28e6y36SHQcOb8QB0jM6
PrioR90wNx7ALr/EvnZiSlNiUfjQKoSaPp3IK4JoUAM1+/3tD4HY9Vzn6nUQXrej8suhoTm73K85
nxUxxocUJVIG3yO2Vb7jePMkfdBIAoyzjVQyMIjbdiuw6OhGSDDkDHIbO5Vmf0iH0DqnYf3yz9ZA
RqRRJLRjyQ9HceJxPXwecZ6cKjgVnEcWKQfnlWCz2WGe+8HEf8di0B1rKe5rIYxjlLp4OlJ1VCQu
scs52hmDx7QMYcasjFF7sAf1k/O1xIbpfJpjka1SrcAEH5cQXzQO7o7zxoDP3/siDhDk6j/KCROI
NxXQdGxHHrsubplWVLuqLwUTMTxaTFXClQ77xATOvrYKm75QSQ/ebsi9Ja8CKESQ13tawOa+bvk2
rjDAWJhFDpoXJOxuBHzJouyXKYOPLSfiBvM+2mHaNtmxKPV0rXLomVmO4Ys+ctcwuymSGktjMCJG
Wheor9ay73YMIqxXp/yhT9RHqhxOLaexPXX4K9eMPErroaWrcS9EcCGRDKSbrudAT6DsKDNetC3o
cy7T2d9k2/dOoB3pL0DMTQsondamiHJQKiTCskb78WaqAkqEsMsxJlb6wUw1UJ+ZpJ5H1gUvAFiK
tJNXSU/x7DRFuHSiFuiaSfRKFnsBQa34fdBhkjHiUWdWqH6P/GfKDrnFVK12rnRRuzXQ1rW5QZK1
EpNUH57HKrqaRLbGSRi8YKNDolzoxpF9FzdK5UOj4bSoIww8FLZBSZrZ+S5AKLi2vAydnNMRYSHq
S54RlNQK3OeaAvSkWekI5m3haq35YKv0ZzkwY41kMW5F6HSnIBcB5ndcOUVrfGlSt86ezHHYN/Xd
MAwQXJPkMHGVgtvxu13hMj4nb1TexWFmXLQctngZnypGXgxX4GszHxoPpRcM13hKD6BRlRYPd4N0
n6tKO7uWwofqGS1QOvxho6HObRrYQPii7uxF2R1hKvrSnQ8kUe2kl3zqXqcuBkwuzB9D7y3yPMAo
ZHfm88CSGLRu8tQ30Aft3rvU0qw/grzfEJTy3TSDiPO4+Vg7WrITISoKgp/wB1tdft9BzgngCm9C
DWtjSa4zlTmRuohPrsgvrX3YcDdk5DpQjMlF2rrAkOg9LFHrpCu0lPORYeiShpGnNBHQef3ZHMm3
KUpz7YVuuCPvyaaXxeB8aCCPtrritD4XJalhpHNaQbdhfMmkvWp2dYz4ckoQO1bW8GQ5uLpCxvwM
DEJzPaZ4MVpxCMdYbkyiKGyzC0EaGR0TDCwMsiW/oKn1bwEVlFM3vMeieuuF0A6dY6YPhsUwpFr7
dgMea7Yk+HMCJNnVLvcrAbJ9FH3ajsCUlj5ELBeXWCu+cqJKyCIiI1uMSHliYJmqR3ApO+zv/kSM
V8NRb8kcBSpglhyiVAIYKPAh+upOU1BryhKujkvawtaXz1pawI/wE23PCN5CzTR5izY024NfMrOX
ue0dRKtm73pnbohmNBg42Rvu6AKhJDdqwywv1O7MAipf39jrKNW7oy4AbYMu8bNr1I7xvpqX2UHZ
xMyS+L4t+/pRZJ6PCPxsMcLfofMmGB1O3a/+mi4fyGOY7poKiK+aOC4QiZBupiJ8VVUD8cEEg2Jn
lbyzhiu7UXLSpPd2a8Fk5LQsndg0duLdKjODGS6CIGjX3G4TaUVHq9dXkoizrdb8TBrIEmMy2Nei
7384uXsMsnBYy1RHqZ+BSPJG59GRBVHHUFr2GsHo7CTBfR8Yai+qhjOrBYhnENUXL/veqpPnvIjm
XBw3WOIv5SRZORRHPV2UYZZwxKH+0RppuvIjoSO7nVO+rZFrJy7cO5O8uESBXpuamU3FAAVH7bTR
4rDemV5J+8+jsiaMOXsgGPgZ2+BDMEb2Hvv4jJujAHH1Pt/oAYk4Ze5cRul1R/AbhX6xy1AdnMr6
2SGxOGEOJT8hBSwVoJ5IdNi26G8HYg21kSBJdriESmU1JR52284AQeHPBUaPxlFWzjkWfX5MRXg3
FPrG90rn21CdzSn2TxYmzGWe4j5xUhIktCZa5nrH9dRM9b5LkpCau/x5E8OHo/9JKIN8XdCrShex
44ckcM/bGzf8He7IlWM+O+M4fE0kKipOTIjj7H7XG58UXAlBiiZ9v2bMzpZfXns3odlYZtYmLZGn
Cu7mJd3mZT50zbkc/JMTGcUDfVtSfhIX6K0fP7dpnUBX11APJI5/QnD0bldVc6wjPBKdZ+PWzEJ8
pjJr16rGi5j7I6OPxiXo110qPUeTlJbHsO90JtsBs/0gip8UIwmkuuhDCmyIae06K1TF3U7qxmnK
KvscIosGajLY6lFlcbV3YnImaSs5y1vrMY3qCQrY1RQjXXpNCQSg6VvNYfhEFsZLHzJ/8dF8HiNR
3clkFi8G2gpcAgPYwYgOQ/BQeal3vP2REXO8hRvwkJHXjXLT/hlzRkU4jHpuMWjFN5VeqJLLUyHc
8VVg141CIkqNGHtDga+2siHdcSNAlwrWrgzmu1rQjBszWlwibu9QwkmYUv42CPWMNX6t+7RdNUw2
XpB91UGvE8wzsZHJ6myJXD8yZGn3agL1HZdxe3DQ/EN2ONVZlz0nYyruIXzJelskpXhmdzZOhSKl
r6m3tmamjzrK+nVuKEY2hq3OgdEstUnI7SgzHxFHAwV/7i0YzQNHFG2nD1WynRIUhjHzD92HhKH/
GGMtPtY9q72wtMei5Tuzc4gtMYKzykmWLBMPyX0Du90wP5K6I1GIdK9N6QO6InpyFreYoAxAqdiE
B+FxoIcVmxCSzXpJwybZKfLXWIIMEn1tSDhK5fSWct9f9mTTrjiMuGSm1I+6tMbtAN2rjS3vgdSh
rdWi1St945IX4qOdZgVNX8mHQnh014YS2WmXQklx/H1a0Cg0krIlOC3elqOpwxYvX3gLqrU9UYIr
y7haMS+/YEK5RNyeb2o/BSNYgPiyqIi3aHSbg0+HJSaSJ6hJWVaZ9qkNRH0S1D5tPBIPNlXy0sJ1
2cXhoMhPdXsaq8k5LEhPibK+BTAfVYtw7PJLIz6DsliRJpd/S1lNIeyAsx786FyJdlgXppVuHAOe
aOEm5cohH2uhDYb15vQ0h0X7KsosPGRSe7KqtrrIiHXLs41wWzfGKh6D6b4Z++Iajl8FQ/l1H3O6
oOWjrm4cpnejSMExF2+NXslDiWUMaZ6OjIYAXTSyRXvuispc9w7nB9NfGEPvnDEdOYA7xfc8qrN9
6SvtjmH/Y5Ax+qBd11xG4kwgO0w0gx7ZcwKAALl3lOY6lGBuNFyauz54oO8tHjXtK1NtuWVmCA56
PuoMlTiNdEbOmZ6hxIkSrrY0iU+usO5SuyzvAgM6Yiaff31j9lwXSLKXWoJgz7UL76hZCFa1AuJO
Ytu8yRzOnhJz4CIxov5ktUDD+g4L+dBM3u5muDAHKihTcqJkVFRufR15Y+r6p7pnZGVGWnkaVPra
wRjwdUO/lgysZEzoLIEs2tKrjIZOlLm7nRR5Cah+U23nyZbPN2W9950Wga3rbc1k6paeTiRWTEiI
Mabj1Yk4cUYh0CtjvOMZUKH7QJ4HM1uLsBzXaH63JR/WkprGWKEO9c7uVH+bchLrxw4JRx0Z7oZE
0/doXk88L5zDNbT7SPYp+nQ1wlvytBVlpLfrFeRVq7vPCms4MzfQtvWAObuex46VZNsfAjR7drVg
iEXFWlAWI4mBnNexOdDs8hca/os5356yVAKl04gzG9mH6zmLLvaKdRrKY+10wVpWyOb6Hr8ZrwlN
Yttv/Y6GXDQaL33JsawevtPAFDtlq5iYitxfGlXjAaRFzm+ZrXWqBuNY6VN6xzkZRLAHltaPHWYR
BRB74khpuLaO8URDv6fTTY9153iDerJTO72PWLIipRC1eOpxkA6P0BMfXRmk/WouzxIYQZN5ormA
0SiFO6lK5QOy6NDlYKFRRmw+eRavFAlvbpvYayzavINf/XQtYe816uJLMUDXSaBTagkAQzyKngva
orNaFqbOP5JMEixyD4A/oORaq81lUymX4s8QqyZNmp1ZevTvcnL+OKMIj+zFEWPQAgV1cGKIdSij
mUVFP2PpjrR6ZZu2hwq5BTNN91L5bbKaOHCdGtd8Dd2PMXLbFz6s52TwB+YVDchPq0Nd4I6cO3WA
obFtPgN3/7TNeriE/tbMA8n5mQNQFQbUHy4Y1hhD8thsC6er3k1PWw958pibQ7HWOre9TkD+7TqF
uhcDyJsnc0SlEHZG1NKuNRSfnkkMZ1ObxsW006OnnjobAboqs4AFMlN3ZTwi0HKHd8e3eJFBuDKJ
gdE4KZ0y+1NDjruNCOJkKFGzbXbeiglmtFSZGx9bgtMWmiHClzxu1z7gz2NhtIyJ62lYJ01CNyRC
wZxNgKylsqptkdOCbYdjp/rh+hQhVjo6dgzG/IXSqV4hZk7ZkBt93bnTzg8tRiUaEWhmkT8jlR6P
gT2SosikiEhF69ANoj43CFa2gT99ehb5jLoJYfj2VenA5B+E8RLVTQVktZwOkc0ft6/GycIZqil6
SZk8E/q4dl2Mtq2DTqAxiIk3TWRj5JmhnO7KhwH7EJNkPuYCqAgDqUAHtVPgVxCT8aSaqFnWHjb2
JvIJsiri8dwwvr/ZywrGq49T+h0h1l1NaNu75LwSB8Z7RXDWg5Ul1dEb5kC9gUhxV/OOlphNBQnN
QFlOZ7Nvh3sr/UCW6DyCAtvaKugRmIGxy49lJbuVUULSEO1XmeRvMZX/lvEDXV3U62zKk7ehtj0w
MqP+ypNDEo1vtp6zzMX+uArAIC2QeX+76SPGCIxkOCT1mXxQ0sAiqInBACez9n1iyeL+KQ5S86TF
rJS0ob51PJEUrd4CNcWX0TozZ5vbuNHdWa/SHnvbfsmN8QF5XrCK0vI7AeigE0MNkAgwbWdyznYI
V0m2uHcDu1ulieJgCD+4YVx0DML8VHWRWA0VNl67pOq22g67BjhAZsbPEb73A2WSu2qZctM9ZXdo
4dL9ksg25iWplLVJZuFyofkV40BAm1mXS9jckbNG3+1vZE73JBksuLZFzCy5eurgzawjn1Wi0EOM
50yn4G6qdim6PFrIkYZ5AweLqU4bYksX6Vrm0MQ7UTr3SeJm6FOdfXpGAxk+W3KGWbHaLwMXRUri
kZc5Fuob0vB6pztwljX3TCuLst+ENyl1YH6Z9zOv0UWxb25zJi85WA5U736C65Ke7uQ47AMK+Oc8
XxyQIBQxjee631mDru+0/BOjS7ntS+haNGQXOEvkTkp3Ld1hK7rU+w6Nt4SZPg3dQ2k2d348NKvG
IZpj6Oh/ApYgSU30FtmMgUGlbRp3dd+eUxvbcl6+5bTUFtiJPNYXWJRm5bWbIeSU5yGaUEFRr3cB
2K2tdL1xM0aE6XVenp3Hovs+kv4ViVDsLeU91wYjktqDsjLOYXx2mw/rtiICjLkFFsHSXLl+YJw5
oMAOMppD5TTvkaVDapT5tXXMjQWl5yx946q6eKJRC0SHhVAd4ghDvV7ozMOYP3H+mzWPw0WzPX3f
ECRy8xO0tvGERLPcty11kW2nj2lT9rupcF8I7oTpWXkKl4r2wxnYKfJYgEhSAZj+cMCmx9Rp6WaG
dSra9lvU1O0x6dUsIHV+GZ//P2T7b4ko+uy0//dElJefTV4W7Z9xKLd/808cimf8w2Z0TSQ28yLC
xywAK//EoXjWP2yi5nXPtQ0Xv6PLb/rvkG3nH7rBj5mqezrwEwyc/41EMf/hmcxy+Bt4UMC0vP8L
EuXPllnHDBzgWIHHE7Qtz8YO+me7pW/03ZSgaN5FbvDdn9e15J6gSVQyEfX8H96Y6y8T5x8BJ3/x
rDu278Le4lWxlgc678df8Cth19cm8anhjqVAbEyfsFCvH60l8pdkPTMt9R9S6vtOrGudA2jhv9Xa
uM9AqS0IQf3IvfxQZsTkNoOEk9QOKzGqaGWLGQ5QJM8094k4gPLsutYxyZwAP1SNpqjBpG6TtTSO
pOqmDhEq2KQHljiYwarE+9tc//ML9SDc/MGI/OuFOi4heQGfFGXdX97VmIJttIQf7FRk78aWDraV
+ki9Elj+5CgLg4LOSczvtp59ZQmjyrHBkjADNsOiWidVS0c538V6/pXbJEplpHmhYqPOa5y1KOjN
KDep1yaWFxahYdHkxqvoYsSgrKugHkzfIgoAKyVALHNdtjS2yd3M0opYKQROXWkdNAQ+m8BLXxJE
HoeM/hIMziIflhUDwKUNlTJraKsyzuCZMiZZtL0Pvgp2DS4vDc5Y1L6R8Sdh0ta72Deei0QBRJ7n
Rz7RI6kPxjCwKEMGL/niZLorqoFGEh9ALC2xIiVWTT8hfl1JLf5yBYNWYH2PVYd1Yxj7JS+LNdwW
72WN+CcM+m8Iz0nCcEne+ZvP6s+clF+flWfzOSFFc7hD/3JR6iTJWTlirV0cc34x6vAptcRH0JbA
uBn4FoKqoyk6EAl26qz6WmeMSErR5Do7iRCEfJaWRhcmK0EIuydinaGNuw5hLazMZMAhWrhrp/bf
RukyU7VNUNAghtMYAmXIVLqpIGw0ZKZtfHUPJ07PyOeOki8nDagOEptsAQ/mWlpy3dc9KqphCOi1
Bp8Z4/GD1dRvWVycOPVy9kqwCvmEAiImPuZm9UK5d81LLjxvJM5U9afEEB/S4aQvldwg1euHvWKO
RsPzktJm7sz2RFBHhoDY0iWBFn0VL3gAVhY+RbvQHcBCwb1uDKDfFKihGJN7EBA2bWfoK8WX3wjc
ogAXA66Yv/mc/sUtBXUjgA7ls/HfIBF/4F1I2+o65Q3BLrEIEGoQ0UHrdtTG4DjYmnM5+vaff6Hx
r25i30eGil0euspfCRtOb8ickwtM0tE6Vq57nfyE6eh8M7hF91olxcXSBPwcv3sTiis4IWgA2LAp
1l0BiS2JvpC8RDXxBd37f35u/+qahf3hc7WgNAn+yvYxDYneXMuCHaD3gCnU1ot5auxK8CUdD8R0
yXwEndXffAb/4tfObAXL8SCgmP8LMRM0pulng+bv0Gx9jY7/xJhQR6eQfsm6Czm6o0OR/tN/fq2G
Plv+fyMBbncoyndm5zgzrf+9R6WRYQYDN+5Ob+FfJNFdNAfGgG89hZVOekRlYLvvYQraz6H0nkRq
g0cfzX5ZevqXYQTHvKd1hOud1T9G80BfuU5ZZEI4A9sZ3ZLB9FGBh4ovpS3IE5lTwlyxytz8assk
WWYqeSU4+r6wXZw4vNWwNbOVcMt1ze+lyYOpMLPdTVoNLdfm1bVKIp9csshERjyWywYQWaDEYHeV
H5HCFuAxe0UFMNZMojnVlLNryG++t/ozCddkoHXDHRKscOGAM1lMtffRov/BYMgaLDyxEjVSijAQ
jKN9+2tEhmGEWMfSBHRolY9rn/zsBawk9+ao4bLMxon4JzYD3Qa4qfjYKhrg+NhJ+gDva2XqyepL
ePTzY9layftVD17LnlNrqCq7JHiiUcYTC3hzafW9udiWEQaxO8B/wslGqIlJigJY1F1Dg77skEaP
NlK6rMn/BkhgmGDf/nJJIKUwAMJ4pue7QeDM9+4fVoPQDDNq7QaMemCCA2cyUfR3nZoplaEEVRjc
4zEmlcKgM25hTYpbD5P4RKRGHe3VaAernuB6fyblFA0h3/rO8NEtZnnagUhmI6JWWSKoJzAT/y36
2uhUmsZzl0pjac5nIQTaLOhQI/A7xjbq6oKeJTKv75ysahrSs7MpZ5Tok56U0y/liO6sQ8ODGgyv
VpRRvIlz9UXX9+CZib6yneCz5FgQDw+kK9ebpDcQnJBxBCeEIctkM/CRzjIM1dNY4SZkzWLS6C4k
fsFqerT0+JQ5xYNfg/13/4u9M9uNXFmz86v4BXhABmfA8EXOk4aUlJKqbghVlcQxOASHIPn0/qi9
26ePjYa7AV/6RtjaVaUhk2RErH+tb43KhhKfL0ET8R72hd5BdaCJvPRXBd6xbZeRaQvmaE2y4x15
kK6o2SKdaE07oyz7HUHdN8+jVpxw/T6Q9q2dqx9RRfeLat03yOP0kRbpMzNQejPjJTwMuT/yL0GR
E69uDbhvPWOYKN0MnX/l+8JK8UPQGoqWmoAmrUQ/21l9EEO6DUwC+F5OMc4E1C7gFSLF6W6d104X
7Xpshqeycb8mAgl7iXZS0nO1smpm0Z7Pzx1lCUAtEpu+S67Iy61dHsK0LmbBv02oB40Eq9OMD6BC
+pmqfLFG8uohsyJ0AoOO2XzVzIwwkq2BrWRr4U0fbM0oI1uA8B21WOxOrR1qOX0pGeAg1IrNkhHr
Y2pR2rZOd8OckkRHkW8yeyknooKnxG6zgttOAZhyCGVmNltAW2LbzDEME5c+q9I1j/WyONspxq5i
0aycOtnklnyfXHxvY5O8znHxnLkNmZH6iOFSrJt8iqlcSA6SGELR2EyHsff5Ln0/XAz4YTeM+Shl
cEH0y+LQmCG7J4ADazFRVBfTNC2N4TlucfShSd+AA+TggOwrc3yDaG9+tloBOIGq7AX9y1Li7Rnn
v7qNe++Z+NJaIL88hux9abK6NGPDU1DEYm8mS+kCY8UqvZVoY5kFH0dXpr2qivo2isbHt1fQpTlW
9kr21t6XQlGMyFqa5AQ3QoMzekK1UbyU3pVUaOiJ8qlhptwEVWpO7IdpgIliGB+yGq9sWlesNv4q
tRGG1ChpT4iGH4Mon2KT918q0zxjUj+1HLXFwA6VcMcKFU7uyt54tiOezHPJI9ahBaNNaavP0msW
UELdBvqpNYYecC8tP8zFLrNqE8oDuauZLR+mPJ3XSKA/bG6b1Ug/Th3hWjB0dpdnxIdziP9N9UPZ
VYuJGKiwJynyqaIajHVhf4TdCRDMn4anzVFp7mM89oA5ovuiaZ7LwD1e6cVL7lCLaDw2yjss+juP
WXLtJyBgKHYFw4JoHR14st2347n3mh9d07+ErfiZOyeKAU7NRLVSGlJihVOVrhtFvdfs6zeMUJu+
o7ahIBCIW2YeiV/OJd1y2UB76dRD1k3kTRV4TUQRfuQBSqCbj89FCHNb+rRr2lTb+9WAc45HPUKW
eKBdC87akIgtcgq04NHaGwKbsOnB/yuKy1BGL9qQaz1W8z1ddYwKRPEjK3l1Eue1NrW8SJVS9ejV
OCu0fgvJ4K8MCEDX2gjLg1+1zSq0GkorqWGsOB3kWQKbipECTJCIc+Mq8ycm7MKrWYE7vr6pb4Fu
KW6yh6cmYcTscDPXlWBQ6XQ3PyyvxpLSsrtsU+IyzjSQzC4Itg3m3XU7+zeUIMStklaXegSUOM8t
LGEJ5qHFYBh0SbG1QvhDYZJ9ROmLAlixBqixSxL7WsamyaELRxxk59H5tvC/+KThx0x5pxzTDg+F
qDvU5DW3HY3L3dAwr/Mdfzv0NiUZ9LGvtL7hzHBXrSAuF844861jqmlnySdjn468VyTkfhnpT+7y
dhtlmvahMHzt2/A6WqzVMaiktlZ7BxfCYgiLV1dTyfjotdQsN6m/Xfzsm6Ru6J4f+p0pzYsZcPJj
H0lSrSfMONvvdej8QD8WNfa+oGLdTIf+7HrEse34N5QywjC/pUPoRTZgSNlN3fCApDhV62xTu/ok
ovbNNMLfEKIPXq05RkTGK7xzImoWCUsCMdCTxvzQm877oKYXyeOFdtalmnMsV52PGZtas1xzjMyL
Ux/6X3CSQUcHlAsArXjTIdwzn455XSb3lZ28R/E7An5RYuYzgdStMzvcW/VI9WIiGFLxb/WU0p7H
8taSD5rGwoV9xtZAWxS74mqdwfpBxdRviYeHWRlBthoyMAMKXNVB9fPN6As6DofkUIawgODlIMvy
zO3yLxeHBKapXB+syXqr5oT6TtPdisaxtibmXhgdEi2CYpI0CM4we77G5ZvNQcWtFhevSU1XcVOT
SWniWyI4ruFhszL9ozNgYEb+u4gt990g+peaT5L4+tbwO7Bvxowx2+ERXyopgf0ZKNrphkEk8cYh
oAivLhhzhtZnkpnq1E8fZec9ak3fkY+KcDTq8b3z40uXRKcBPyw4vITRjXGbcB0fRxNnhq7pjWHD
s7UcEtEsAwUiqvOY12D0yqNDoeXJ4OTa4tH0XHNvLuwMDoDqrw/I6h1quRwIRLhXtqvzrrJxeAf5
JNf9bKDrjIBdTBE2R37d/jRCFz19/9c/P8SLQCGzvN+Y/aABBkXzaQhiiieKYA+CuD7ZhVmfiGN4
u26u7onGzaekIYWeSToll9jT8lr2NNYJn2DXuG9crJxBeI4DCSSz6O4Tkko8O8tXRRxsV6quO6WR
YOXQmCgTP4GTlNERZIu72jXvzNLelFrUbCrFXSYY++XyxiXOsutAp++I7sAvYTfiDnD3DZkvVtIz
GL1d01oAx438s1fpo56lTWS+/HSt4s4HcJpy9pin+DGKxju2SSj1fvKoq/ZWtjmEx/QMMvtT6fFM
5GcDSvkj6L2fzilYjp8DEZBeVp+iwEkJfNsSBPcq36cJ0cKPGiyEV491vb+NeIjZQ52HZtmmOBRj
mTNLH2JYAA1QTQBm8MXwMO34LjOm+G0dyp+c+7A4mT3gR7svt4Pf8lU9a0kN4FvqROkcB6MYTjVh
piUj/R2f9gRNwG5fvXpLgw2mw4oX+WjlrXuOJbeokVYpo7ggOn1/KHVhgFkBEqZ1hD+RSxYv5t7B
KrZHpGmY5uQYVFOJo6pR1UuWd79hufd/XTDf//V9raQzQ+B0ithnA/xK9t/p73/mwAOnx9HaeJJ2
S/oIVfjiCcK4LuksUUmwH8RXU2X+IM3EM2MoXyPMU+UiaJhZ/oVD+YUD08EpqoWw4F5EF99C8H/7
yQv5eU0XBwurW2nKDlhOfAom9J240xxch65fcxNg32UTl+LQWTds3dYOkEHDLN2tK+Y/zqTx86Fh
dlmA6wbzSIxzIajIUdSpu5tV/86pje2RaZhbb77zQOZk/IHNc3OrPY4nNHEw+M6+GL/yvHSNz3HI
QlJS/ALw8FZuPZKlmiWbG7aYJ5/jJfUI3IjUfGwb7ytflvVF+vs+JEbUz9YePhtHdodvz+L3kXse
+Np4vaaVHLpjLYg8jcu3SyMbnM+0DQP6aBYJ71vmAnP/0pjFz2ae2dfmtJOZRfa7jXK6A+atD+TE
G/n9MnWfmAZByLggS2ma3yU+T5nAfB5p/pKPwXKgNSysWF0xWJaANVKms7iJ69Ra14CKd1hR1kNH
J5jlhcnGE49RB/8fSz4KWlp/BB0EClUessnx18rOD37Rf0gP42E6iGOBRH4RKezbItjgQF0R1xDr
xBP64KOndh9txQlquWLGOfE2zaJjerPYymQHUpNhXMdE2aUABMdpuo6hxyIj8FYGEe9+RjrwOLrc
4/0iK+oqCfm1xmvnqz+Rt4ACNGBJi5leNCBUeFn7BmBt708oHK5ZvVo9Vl2nidAwcn1WUAI2BZOq
tcYVWtlsmtDcSzJfPgNYgx8K1/Mj7YmLk8Li5v5+exKeNGmSdmsvyn52vBHbYYbNY7KUZSiD2q0e
shDCSG7O9MxF+mlmxA1PnHmam9v3hh1cTRfhJMXOsQJ9+mSkZJvGcBlT8aoQfynIX6Y/0j6lKQGt
9/uqy8cEW5lJS9rI7oQQzZrPvuaZ/UMCy2IRQnLFxTMzM19FKI7MH8wVLpeXInOwIC9/xqmt4YI6
BhTtLW+AnSxH6kWJ8aV7Vcr5XdRoQ2FEWMQ0P1PDpJf5ORmw+UxJuPt+SdMM3J6d0kyZf00x96hb
pnhw+WpV/sHetmLjMxBGk4uOi/ON7gFc3VzgW93lz3Ic7zOsJduh4iwn6VpY9WYh8BNAOouldVfU
+aFEbFi5LBTbmQt+NXa8r9/idokYh7JNrxfoOJNY1cbwwM1X2H4PcqZSBZDEVowIw1WNyc3qlvnw
lCMbSffY071ErDr7GTuoMJZxGSxECUUJayGdJzjE+Q75nuU48clfWXgMDRCTBFXpQk1bPPtldwij
5wTjPh7ZmZs2RawhUA3Ue+NmFfX0mpMCHumjlU5HZbjvMaMHTgX1tilhq8X5L41z9Zj3uPSKYP6S
JjlDLmA3QVijWgQAcgRwKeJ4XPJNSH8/Wsq8EmneSxt1zsyQlWbqptCFkCy48NAv3HWZn79nMoWR
fSGv8Dbr4IUEzj0B9GsbcdmygWoLCcCghtxo9Pnq+xqbHeq8iQLtLLqxuHWV2Jp9c21b4HJJlX+Z
M09avKk2j8qVCUVrE03kd3po8wKa8AbB3pQNJC5KNcaB3nCT8kRw3ccppzfNhFjHQ6b9HUXR3aLi
Rvmla6anZIjfTMlNPXqCJmNq38OhXXQ0dsHxEBy9iAo08L74tnNq4upcrac0oaOQOGXNjI8eaATS
MNMHg2fKOoHxi/7AqE3GQ8skHz++Tp/win6oZjixxG4iByP0FF9CakPoq4khC/rsEkeOOa0zRXvR
GQ9xeJAwA6rmoEzRbIBj5Y7exzU1yUwK3lKnu5qtPlQoUpZYwkpLR5/PsQOsQ8L78ep1QNr6GOCl
9n4oq2DQUUw3D+ObJf2PITB+Az4kJG8Zzlqwg2vso2exLUyzFCmKSKvifFOL7K0uQNGl0/jTd+ka
bof8SNPSBXAp55rSGlZhMUDg8mAchuLgduIFzAaW+hSsenFPOuLaVyZJEsqa55CwVlSoQwhk5dxU
3i+rL97xSl4kYdMtxlfqXCgjyelu20TmPLAWue8WFSE73Tb3RugA/ZvS7CxnmEWGyVrX9RQVhXl1
JnswnLzu+pfxLyUBNUsoaa79id+rgZQPTXaLzpyQLvs3h05sEmj+d5+rEFmzqfTJaKuACIKl9rYR
P2HWmU+WJF7mwwtaD4unpwVNy7Ok2ZCERBCdTfNUJfZEdTQAmdP352ESPVi2oACtD4jeSLu8RAxk
Z0hezOpILSMWrJJUUJeoAWJqUmGTYeO0yHMigayYFpaEWJy+/+v7AxEIJqas3duim8Tp+0PUF1Rv
EgznQJTbf/2/7z+Yoc+h+dMOmaETKriUWWw/x72dXmpiY7qhJdzIKZpykEUOZcR8EsmUo3F77FmO
3LMZ8o0qVu1VVGbm6Z8f3LBOV7bTj9ukasqz4ajT92jg/5sS/i+mBPARFlaB/9iUcJeW5WdbdR//
3pbw97/625YQhP9wAnvpC3BCm5m8iTPgb1tC6P9DgK42vcBj+vWvtoTwHzYgfRQJCoxCwSDon74E
zAx0ZLhUv7CzIX7l/ld8CXybf5X4wesD8Ebex+zAvcHT/18lfhvTj+yYOTI2MbDT9uvaH5RNZfDg
EKRp2cqdvbrjth2JW23qwC+Q81XUJ/5LkwkZf/mWrd0/8B4r44bZrQleda269iue2Lx/gJIZjD9D
FkQIYDNtkrM9t+x664HOZ1xmnsWGA2Nstqlqr2ifletPYmO6bfsKBHXISY7XSX8Yl/zfIYmVxTg9
KIbot5v0YAgKD1n0TAazeGBHTRdUpI3E3w2VQcOxY/ZjcunDsGESVabsQpibTPVDzA3F1hbumtiL
fmBJ5TeJUw6+RfnTBCRuoIzEQAUVKWqOBp5LgAzcjwNAtDA661Nw+G3XbWvg8xoTIoIwqceODCC5
sXbtpX3r4bOE9EAbTOmIEf9mV4Rty3fLJrM9JjGkVRyQhZtaH36i8vgIixxZkwUSDFejka+PmgA5
vRKJQ/YSeG9mzwQXK+IE3dqeFqj20kH1S7Sac5bhhEVy18WDROQmJ8Guw4QzIPdyTtBmKJEJox+l
ZGeyMyNS2yuslNJm3bSmU6iRQTZDKFHDHc+fwsd+Tnx9s3XQ2M/8xbD+4yVjcotDXfw25xH2cctg
jDGYUsjyHb4FvpRrdz+9JGc+aYc6updM9nFURvZLabnJOrXcMt42mT/T1caADi6oHsUpx9J7Lb3C
hhtsNhWWWqsq6SVuIv/W+3Wkd+VQd+M17EUBzcdA+t1g0zRpUVT8qmCr7BzFAjWd7CgsHq9+nLGJ
plvOTKJcqaat6TCzBVY86uiqaZcwzmrZyxj48MMCJzVpcs1G0wArmNcs+XkIJ7kK5bjyUxpo5GpI
YRmdZUywEHSAZ8Zrp65nzIUECcjn92ELNGYQqFf7LNDLGl0UBjMos5XxfYzTAlksZUa18wQb3fu6
HqznzGEh3+vc1Q0B0TaO74wxHv3Xkv44cZgahuSniCeK7bBj8HqawVKz5l3Rqz5v9b2nedaLiRYG
sKfAZObYeK8dOT0PDHafLNXGWyPCpg3KUj/ivGZn01QcMDuXSvQakhG/Z5H+KRyRv5Cj13tdigR6
nU5/NQNeidEQ7lmaQX2oWifilCnLvahHtocGL/MceCQ0ZwZ624R069lRVnOXxoSV5rK0H4wcxkII
pPmlwBG912lA6YLf+JeRcmYiNlBaYsv3KIx15FG5sSZFHkcbPOQTqSukf5ZEcTSx8L2aUxMhDIWp
e9/O9qcj9fTRtwX2PWNwroCqoqseZgHl0SqvdTmA0RZQNhC32mtQxf2vgej5sTdTm7JrEykl7/3k
LihG/mLReLTRauudqVl6sJssP3oTtwrzznxnh2l1yIOMUhsZlBGjizg/GKGatsrw4ktcRWnAMNnK
ngqekA/055U/S1yN2wai+aPnQRnvVRZtfRevZFqmhPQnwLytEu3B6euSmiOeLqnfsXfmUtwPcBl3
zgxZaXAi40Owu+NLVfXrgEfpEfdhv1OlQRoBVvvDnMWc5DOz4Nng0Zvgps6jyT4v4ZjgyPucecYG
w4jJ6SErnxXu13trDDhFeBarE6cpKY6wkow3s57bu27wmf/pafIGduR5/ZjYhX8NBzqgpgkUGd5q
fxPbVN5KWm63WSUc7EqD3W5tE91NZNzmvdWNT7PX9Dv4ctYaejpHyW6qp0NEyBG0ow73hCPtbdAy
FLRkYyME9L6/BvtX/ua4wA7Sx7uszD55Hirl3avRbe+rJoGfxftzgKblHiEWjkdR06/n5KRCMVDZ
pya1xkOOcrUJpBjv6EoqWK3AxNOpyORRhnBGItf/rbRjbCHGpRfTzqYdE05otAJzug4YWNopLm9M
Meo+UJ1A2K0THA7FdJdAWgNxZWY7EFLjnnlutg0raZ/cQHYkDbnHqDPkcMqttO8Tx78r5BS8Bm2f
7RGu3XOH8+COtgSiwfOCcpeA3XgNiCTaJeoxlP9qH5pmuslgFR70hKAQRoHYTwpofyXmmrFBtjSo
OcnOiK3y2AiGM5YXdff+xFnNBQ1xQvWOQHq4etfx3NyOsW/DmqfulwKy6K4narMj1c/GEgwiKTPK
N5x4JpTE2QWojZnfdZMSf4pYq3s3o1ah5mCxKoNKEr9J0nWN0WNjSGSRINDj0chTaONznyEL2Q15
kJ53fJoAdRjaPZSS5KJt2xbMcWaCss/CN9+X3g2KuXhArKAXPon9vabti2bbzgHbRusKtzcP0Q6X
edGxWuAKnnYNm/uvxOFkYqWUMRqUHDwFAUMo0+2tbaZb1NnBaqiJne1NPsMllpPnLfnt7NTPs9pk
A+4O2GY1oQk53Fs8OfZzlOXbwveYN40DrBIYhtsyJTAjzbnfuUbC0a2y0/GQxjYCTBlnp6Gt27s6
LFIYvna/od+XqQQG9w3nFi6HHkf4ai7oR47xJS0LrrltfFzQ0huqrWt5QCngNSAiWsw9uoKhQJgR
RLW4M6RDeXQmVbsZUT7xlCm167KsXHulBrdDCHmfaLksIDTkTax3xJZNDsY1Dbha0phQjBGZvWwG
hqDdjtPaYLKGKrO4pBOYMsPIDDhnc3mY6bM7dlPa7QyXqByHr2gdKx4zrR2SkApbZNEwGjlzeP1+
zj3G6g66yEelaoqWzMHZl9Vog0Aee5ADRlMnV+IyMOIIoUaMvlv1VvfVvLP1XN87RaYheziO8DdZ
rLXYcVJv4Q9wSrY2ZhoXjPGoK3YPozXq+RLwIhFhbmavexmduaY/J+pVh75X6zsW9YJuDithE+c5
U4Gs0og+3WUO80rBSIbUPHKUintjMi89Zq5f8Tw4Yi7/cjD+vz4F7T+r+w/52f735Qv/ruoJ6SLp
/se/ftr+9Xn8WW0+uo9/+WT7XSB57T/V9PTZ9gX/lC/099/8z/7hf/v8z9VQ2otl9j8+37ymKmZ5
+pfjje1+/6N/c127/xCOx/8S+MeCpW/yfx1vAvsfns9I1Qk5/CwnFc4wf7uubQ5FbF84ipu253Hm
oAjlb9u17f2Dr2YHiwstEEJ43n/leMMZ5v8w0/H9bYzX351tpvm/d6oEA6HDaoqtQzc3V3yPzcrJ
CRP5Fxd4JFMk7jZ4qYD80DJm/9xpIEuDtfekiwPrmw8/LVMtbU1kkvx7QhgbS4yMIKH6AUxW+WHI
eWqb/nCStXFrVQrJwLjNFgg2t++Jp2NOsYtx3ZsTTrcBtPL45DOLj/vg1Jjtsyduc9AOq5YsHWN/
miq8Hvr4fY52y10Vje8RZQjsSRD4Jogzun1MXxkzWPizz3M6MJ8V9c+sjX+Nad+cJNOWuPaeUuFd
ghasfODZeK+P01dKKzSWz2gHmyPHGgdv4uAHIEdz4YNijqt1TH0e6oL3gAAvTm3l2IeAJza0Hw/r
XzKyeFNsNzvof56fktyAXb+BcbDBzvTlSx5Nkn/cqJDJfGjpzdQ3H9lYRCt6u5+U+VqEfzjYvtjp
cJel4W20bJJ5YqQKofXIUbvmUxoNahfbojlhOeGXcQG6ZNip3ZFWFLm0W/SM/Z3OCCDc4jMTZjmZ
6GXkqw0zcngwnzwI9BulSuc9M3S8mzMyXjOsjDzl5xe27W0Vl/0Nbvl7hVXDKcoz1rov5PX6Qpf0
uWDhwffTA/FkjE7lT/oo+lZRfFKSincNfFFIlDvC8gd7itMHWlX+1HrgUT1mM8sDbBWylNbrhO5Y
T9ZGNAhjzAmtw6Qj3CKE6/DSe9YhyK72wqKVod41QeIAPVXRkcwSzH3Vd1isHqdlUNsbHFA4Njub
urwRXexOYTxyzEwsfhQnPtOwI6x1Qx+zGgPrqEaDfweyvQo3TjINXDTWT+BljHdUrk+yFa9uSmOL
ZzbtKWVKfhy9Q+rz9geFiYtumflmxaerwxedUGUZV38AZP5KaBXYaZHrrRlNjBzYBBSMG2EcTlA5
iVuXF2VpdRJWWe3ShGo+vADp3IK+59fC5J0/gRe0dzkEupUBqm6DvrGG+oiVa0rOuWIGMShOeZUn
n+GQt7vKmn6No9DbTGTqxEJ7wQqW78l5DCd3dPQGKG23she28/cHJWFxUnLSrkRZ0uyMARRhDT7y
QN3yqVs+OL2xkjpzD+FCLB+LH6kKfxCOu0TkoSijXeZvvykY3cfQ2BiJlAuKJyD+qEZmjbihUTCL
L+bdePmXSzZtMSxWjFedpPpT+PJNSZrZo2KLxNBuR7z0OMrZB+nIhY/jt6fvD5FRHNNp1nu3nZpT
m/jNCfPjbFMTLaNq4xs4RbMEFSLHXXAIa39jLy+MIRvQoOpGW+YhAxrBgAM6XzZ4BBy/FUEZV/g0
sLZUadyeK7O9KnoZ9gSo7wMvY2yfu/cNtJq9FxYbo84e/Ya9S0tHALQ/mJZxrJk7o7cKuBFFV8zH
rgp3XWxCO/D6h2QJQ9ZY61fQiHGaaGluC622qjVoEu0NhSfRadYDNJUTUxF7R7vFQ7Ogu1OPQDp8
6sNfP2fqPrNmalSafgbssQSNq4F6MXSSRCcfQdJiHuEvWUt9hZLUHJFQXM9/mEuPJ7F8iGZ6RPVT
rjtMQT32N0QRAqjtyfaD+zr2eWlpBcurTB6xg63b0Z8O1nKhNIbFHAJf/qrvKb7QKt77BvEYMBJa
2jCdJuuR0DJDDB4FMGjaXxO+0V1d0cDW9sLlWmqursWTxvB5l5o090++nS9SByBcdkMXjusJU24D
jMMRyKJ6xBdl32O/xALhz2eLQzsX746aLv801/GLSsZyX0DLZ0ypfZ4ITHP1ZJ0ax2H6CrlQuPkf
MWnOrB40HVeT9u2otdg0nrlLpvz4vRCNyrnD9lVvprjUF0p1nss8imglza/EKAABWGb1BBJgH1tK
vU6KsKBs2h/fn8VJm+18OyVT170hBVh3YgGBM0ci4loY8b6yctqPmV2syyjmVadGfROHJsSOnD5M
dmGf3ZCcpKrUNQ8uGnzEegi6+UMk1T3i1mLrWoobNPvcqAltLP1QQfupO09mPUIS7NajyOEbJCms
rBkoBEOaGmsE+3Cga1YM91RTcByH4SZA+doH2eDATOy46kYak0rH0DuzMDin45wDZ+75Jy78dhe2
UFzx1MaPcfLLiWb3XDVOsZtUbW2TsX9U8xzwyG9SLjtC6hgZi7tqjH/VURasGSLpA7jHo+tW/kmE
hnfykPAV9va9rzTR9zF/azvHvLhR5eLxLu1L1eFcZYCcw2Zx0o1RGZT7FBF2x7hrt6LNXr0JujEu
VaCsbtSfWNObjUyK4BQ2yZuHhffCPrbDgxB127zW3mGcAkHrUhesRswnz3g/oae2D+SXHpKwqo49
B+d93uHCzxl0QTamjEcWf0qbVaQLeU8bKJk6dfqjhT0g1ZZ50OzIeE70FDYGlnsooKWvLEADd5zY
vM33H/ASlsswcM9DCVNZmj8yGHnk1Dc8l2CA91UbP/VG1DGd6qZ7j66yOzTfVZqaSCIILjsqe17i
2IbdZr9GXR4RhxE0Qg55fafI/g9Z/kzh0cnyneEUjDMS3miBA/DT7kNN+8LUxgmhjoLZtoBF5QR5
Co6sx/TSRDtTZeducIAFDLU3PiHf0W1nPGYaqJFDPe8Kt586t+fQjjmk4obEzGS3Bya7AU5sxTbO
Cg866F6qoJfbQSIgBlPxYfThE5NM+QBSdN27Q3OJA3+6lDUK8jJbc0EB9P545wMc3CQqhKYSOw+z
3+pdmj/0ox3TDYoGpQb+EkdvA8uq/tFzMH0kH78vBZxjtwvWJXj4MhrsZ94iLGs0yU5x9wRKbd55
lvHOsF1urJD0u4xpJkcliPE8XyINroRVaD6b6hlLvrFOKHC7h/kG6lpa1Vm0zrNrejhepDIeEnNK
7gyPR2vwE1xu/MgmwsQVHY2HHr8kOuq0qmHIrmrD72+Dw4Qfxao6WW3a3/qA1kTEMYEpE5APkwAo
zlVzk9b73IPY4EhngH9cwc7y76yKfDI4Ct4ORNBxU9iZd8jc+blDcKfoNM33nVmJt1TsaU4GTtXB
ZbRgUl3qLj2jd7L49p280JgCk2UwTnUrMJdAUNohfLLuN/wItpHUeyb29gVjoHuIxvBijiYQGLez
bw3X15rwwrRNvPhDcRh5APpbbkNVU4cSV3BKbV3udZVWeE9kcB0H9RBm03WYQ/UyJwKxzbf7u9w3
IMfuMjBd5zqbsp2oM/+mbPGTR9/KrtMOuk+3s2PGijLhimMXBo9rjGl/S9Li4jfyd7a0DtgwAqFZ
9O57vqO54KfISU0kbBGZp5gJrmmn21iskA8TtNZwCt0tD3wfLny7mDoTb+ci+0GrjtQeJBh+TfKF
p3gEwmU4nTpgXsk3c24LkB6T9YyTgU4sUKXXsereujapVmbs1zcTXhy2Cif54w41t14d3MCsIJDk
a7CH6lZmkIewW/BUb2YAyEvjW2kZ8ZnUEZoq2bBNNFS/fKmGUzzZA/SW0t2VbYPzfB3UVvIr0+rB
xduQTjzonYqEWzTVFCAw/1j1gUfdWVEz6uk46GRe/5rI3DxGNuhI16V7PJ+ZsvK04zGl4NGZ7Ux9
xGeLQ3U9aWSsBo+j3eVsiAF8fr+uhoHHpIS3DD3vbSIjTtQGcC9bj2E3LMwIV06063TYl7PEO6uQ
vtFYlgUHPD94T2REWhWDJGIVmaBA0SffYvMJZbHP4bjfV2H2wVeJztR4YE3xYYINYSwebPTkbRrq
eM+5bztHo/XeLdGnOX6KxxioxEBVYyWTll+C4Y5l8bpnsUMZhz89FmWJ3Z4aXyzGidyYNXW8UBwt
0Gzd12hXyTOMC2dt4xxHytDwTdgcUpO+cbj9j/Ns3wVW0lEK53AZu7QL6DR6BFF/pePK5c4xvsra
zo6eceyxIsQZyJdvhBz1PvOOCw0RqzPEWsbaOQQT9M2opYCNokmE20PLw/7Bz5BPMgZjm7Liyifh
1myw5u9S0zPu2H3ROpdwMiIgs1JBe2SRwIza44UoXfdXAsWLskDPXzGeXvrkKMBMh6W3EZvk3Ugn
ZNp3L5AU0c/9NtiOiMicguNL3eB26mh75yuDW1P4K9qZr+w39peLTLhv8PFuMIBnxNA0+43aap9U
NtYYjZKBSQEwG56SHZi/LDrRkFtvmNbgkmGHsfEiAOEy6O+jH0gQ1OmGLeRYRIxVO+J/xnNuI4b5
17Q1usM44jaLB3rCgKHTjT7kBUR72KlEAFiZxJaumuQYJf77ZCeEY/ziVkbmg+FQ2iwTeUlmhG/o
zPBHQcCFvGtZnfG74eDaVBo8ggsBYeVjGzmVaFhGPHCra5Z8LfNLODvJuc9nXmTQMgb2W6jnXJiZ
hRSHMceuu8+ZBtHzIHJ++tL7UAunSDtDs/HLDhAq+YL/Sd157EaupFH6VeYF2GCQwSC5TW+V8lJp
Q0hl6Bn07unnoy4a026mMcBsZiOUuaqbyiQZEec/5zsrSDP+UcAZChMKO+pGdQ8pIEbgOdM6K0GD
hxgfwIvKbG8gyG17ogQHmnXxuCX2YQqoxfXKfjzQFByvqim/j6Pe25ZaWztkOmg3s/eznXxNQTGs
0o6W5QAMFqVt6XBxg+GG82k7uDPRlyzprvBdn4380bFR80m+xVf82femEc4n0K+PRq2JkWO3xD5p
yOuY9xck7nGFen7RkaJU0GHOudikc9B2Uyvl2XB/mbqdzlYa4qlJKj5LCB+mfhq6xj6l6MbnANsG
faXhkbhmfPSsgWO3FZ6bEDLS1NjBs/TI67r0lY1z+QGHepk13Re1G5FmWaHiVLsxsu6aPhh5n+oC
6oSZrG0M/TvfSYGALSuuGwjFExOUWDuZep2FNM5SAAOgLzEPAET2GKMAPisY2Vh/XWy/1rnXtN8l
sQ2zBXyE9prnyZ/6bdgC21bMhDfmkuqwTGaWBYatXWtnh4YCyKR1kg+WamyPgq4O1Q0bMwq7Y4Ts
nXAKPAqpXsKo6PbpRG5AgcthfmJYJ/WSGUTwNTuXKst2ow+JNoXluPbT6FXVGduajPvJ4v3esQSs
yq8hDceHcXby9QxAUoxAX3Qn90nqQBipKDqJ5W8STr+dbLT2uch/Oiqtj9Hc7nCkqCuHYZo6ocLh
FlbWqy2hUPv+i+UXnym8yMPs4xAeRYl/vUNSUQxECvqVZd4UeCZBqPVNV35GonninXiXTT4cdXxm
Kxg9FDMTSJYfpITsPWrvKquY3oJwdo7cc/ZmYoT4iI3w6OtwOhpucun77hUyGtER3BhQCfXN4RY/
09lC1ID62e1MBOVBEzlqfOsYOk37ky+buUzXaVVSvZLY5Gn6nTFA7IF1zhXfD2QTqN0c2S7d4rix
QHiBmA2RnZTR7FPJOzqR5CRlXv9QLlbtKJXhNkIsD91kfqQs8AlrsLeeamp0u/epSXqO7zQ41ALM
tYEkhNDWrI2CYY+xw9c57EKaOTAzlzzd2njeYgs6RFCB1jniyibIZwB02JY2fEw5LjkEv158VnOu
t/eWO771A5hNd9QshR1GgG42sZoN0103ePKeR79znzGbWAlsSRvVlQ8kOb2zokRgbRkeOzKcteCT
4h/gvI8cqLIPfNRb6Rr0qsZVdM2B3LJTh8fajKQS5yrCD1KjxDRj19yEif7i8WNtgNr9or8SQ2Kt
yHPXU0u9T54c+6R9oC3Uvm8Mmigqz8g3o43sYfpNd5gTfmiFr3TpEmnY1ojoUHPJVdThmq5cDTaF
AeCQ1yKEfS+bHhKbH93LsGOKndUtq789sBbFztXHPrd1J5xdLSb+bMacXYXXrCCZMLGgdw5PZa8g
OWbl+s5Kg0u81LKTFNg3EHyfMaly/ysasTv5BMtLr6qWOCGN4b3vPGsGKJv8NKa8/1X02C9fIlV8
VG6bk8TkAuXUp8ISy+fYrr3eZ21sxA3KpdudmiQlHFzhOwmx8vVTeLWWqOeU0oOpsGc22i7gCXKT
Kj9fY7JYyr+5wnQZfxn9sHb86k10VHURNRlj64PZx74OMJ6PNVWdJAc25cwTy283Eb27L7zLfY1M
cnOs8scYULI+onXnAEhYB9nnkHQqPPvq4FhFyvhyXNIi7BUd/770omds2faKDDTqc6iaPzImg0On
LDGGkCM6O55VMVk3vJqwI519N3RnZOt65XEl4s6nEifGOTJQYp9VL1EGFEzHxkuR9T7bzi5CuqW6
dI4Ybw7dD3uyww1cQzdm06Rj4HGZrZxd7+MVGpP8jTSIh+is3xy0EYP9hjOQAwS40BURTImR7yr1
/MOK76OInUKZvXNNfkiq39Ef7XBXquZHG8l4b4ng1Q+Sn7SDy31qmOeSgpIDazyEW0zxMIONhrHk
bE1ksxLx6EwIp2gUK6VGcCiZi2LE2yoj5BXj0YVsxEux3TPi22s4KWyLUYFDZIRwVefWXk6gF0Mv
eZF4q60M4DOCNodMbdDPzhu5Eca47RqD9i00S2ZudBgVyY8OfXCVSlov5t5etwM/bJvPfzLDu9CH
tqFTlw37uPXKi4LvmTp8MLLsDi6DTjjy1VfnjV+uUSIbIx+kJY/aaQKbkRvE2DH8ilBt3Lbx1xVq
cj1Wv1UcfMx0I2zqMeVzyu66xHPBDcgzewaL7I7rVwchnbMl82SNX+HShTQpO1OxeM3de52i0vQ1
vrG+HQ7egE931s1HkHoPwPbwF8yc3gWwu4lxiIA5KP1TNeDx0sgsHKZjimkxQDbxuS7Ln6HLRm6O
411d9cVVuGd49F/mwnJHTSECnxCUw7ESyqE5ptT3od/dJ+YkjqLy8FDFyUZ2PKM816Zpyb63lQg3
QaSZl5bN76ByhtsMeS4X4c/Bkv07O5Vv/ubViRlPB8Ory54bM2YYIXizs9M2b21djs5qKLvqI8UP
u+oMN721E5JDZczezuNngxgO2M1B8YZ0wJXd2/3GKuvjOGtr5SR0wQ+hZ4PHtu5CCAOXgnmHYXev
XiVO9Li5OGA/TBs7XG78wc5AKnHmigNzEx4dkouEyvCptfnEg2oMgEnXxWpycf06ffcS+ZgUqrK5
B0SEaEMnVmsb3snK+h4TPzszur7xrUi7el46bUdhsHIUnGaByt3LHtRv2hDJjcnJ7QtZvXEkq38k
quTcOvYGzXcM2h2jIfIdYFDPkbxW7Bq7A5afpWyyvXq2c/GLkgQ0AZnu3pgDf2MZQ7UXLioMNn8Y
lz7BdBVVxybi4AkOla6s6VGNYPIX9uzE2XNTNPJBDQzidf4MkZ/TNkEX1jCAmNHgGVvLQGGvtHFv
a6b6PHgtkjNdp2/zkD3OZkv3DA66NXD3msQyDku5iZQXnZskusEJUcemnz8Inn11FhUF9cghiXPM
F48b0QZ6T15uWNnNVziIbNdHVyKZy6LeTzs3dDS2P6o9soZSBlyE9c5XEewzrr8kC7Olm6o4FuwP
PHKiO0nKcaLuPMOR1XdzcrQJR65bytiOuuhXVh38CeL5z8So/MExGef4yfgAYQjGScqisKhWUk0a
KxrPAHMmdu7UBkHXj5Gw2NqZw/fICVHdMa5V44OY4Ng1lvWp6hD/VmzcF2lzbEednDITIL4smN+R
5b3zrfKLKyInXdIHZXmVBiFzzxTptfDZUTBYIupI1+XQL1iLbm4vNqP+ofWBQXmAOeNq3lAG+Jr4
7aPCNr72KoZycMBXTILYoavss8ggtqDMv05aIQHMlYDKNFm7vp7UxS0pnmvdl6YyxQq4artVpm4O
dWydbTPZs9YVGL39L6w2w3tmflAI0u9s9IDDVJErrSYDbwsZEh5NTXAAyg32OytxVafum13lzy6a
85ZW7vFtGJL1SHozDmAo59bHoCkuKufoRfQVUSVhQNFw3WYXY/v+ELW3VWOe39w8PDCWXPFBQEeq
SaLG7z3byiupHfrI0GBnlZ3R4EELISPMOYQBwQ7PLzEnwHXdVjZTwsGj0EZYjwbPSM6H4plWQtaj
sjiFgTpNUSWY6ZI7L4mGVZL/E15BRbxK/y4c2e20+jWUOEvzkvAgQGiNRMrWv8pvXcU71k6k7izm
d3AKc2ZJh05b4doZu7XZ0yWaB6XB9KZ7bC3zY+LFkc1xmeG6w69cRfXJyM3pQUGN6KkT9QAM7CSl
SytHLawwAydQBiHCm85mZHUPk6WRqupTQJJtV2OUY/R6kLB3kNTnjRqsfcjsjUBZPh2dptyVsHZP
Yuje/DrxYJG+Ng2Jm3Z0n/tZv1ht96QSF/xWA8xJHcJ8yI9hb6b3ZW+k9wnbQiKQ/lNY9ubZk+hy
Echmh8eqtpVxY/alymtOWOLStyyyphsf3QWXOlkcpfEjFO8F4KxS8PBOG+8eaME9W+1qM0T20cNE
RSkVRsS4ZK3K41cgC5QtoprUTmDecw+zAa5Yt1ho1o0s2V1A/7LVuBzoKRygJpDHed5tBhOt3Cnv
PPAGw8ypm4V1KscjxsKHHtA5labVe/czzs3+UMzqw/EdONZmPq1xGT9Bw+R9izHcck7fErfzNh0y
JGY0jumKMfa8TQe8AhXkz5M353hSkwUGP1kPtcD7UhCx9um/Wsscnq/Bx9McVOA/p3LsruCfV3nd
mVAaA3SHrDx5qSG2HXirOPEjYA2M/ZNqk5WMR6pIYuwlu1cCt8lT+5y4bL3M6TIvAA96mpimumBD
Szfbt4JHXeQshw6orVd8dDzWH6Ch82yPo3lvYnabfaumAhUky8wUgPEBe3guzKj9wuImNm5U7PRI
7mwGWbrWAjfr4H/11AHiKZueleZCCe0BZDGHSplav7OJbWw6M56MDPVKeyGus99Esy8lOLjtCEt1
64UFTqgSUQ8DFYfYZMRBLdwHN3SPE3GJfEah9atX9LX81Nrtq1uK/jRiho05lTJrye2bn89bewh+
pa5FlBof7rEysNGNQ/oJmQb+kPO41GpkzRC8eLP3OAb1xGDdtC6lhytRwWDNBREnUeufeOM4Oswp
QCrXE+vCavcl6JwBz/y68Ze8ZTd+9oJenb4kr+5+ji7IlyajYGM6jB7Ov4G+MwhX5rjpO2gJXYxj
G5+dvbbt2NloI7nrwbH7VjMzbbhB+H7gHcR8GdxTGlHtYSUdeqp16oHMXIBtEHAxABTw3vcEoZhc
OZCte4JVQGosxmHDkda3u2nS7t71ut9G+kZIHgXYK3e1su/mlOaZjgIlPB/MXOwHtN93AcQhcDlc
Ntg6Rxrp/IzCsd65L7w2eh/netiqHodim9UMqjnV770C73TujLuWblSalX4ZmgykOQ2/+IGclWl3
YP7rR20Wj/7DPIfDCwOvnaO88qpa585hhDilDnhhyYHWCYLHNHc9xE69XUZ7MNJgEFpptefyoW+r
hrLmVJugjR5FHF49qtBWwh5LGi3cUxvhhMkTooCxn9HpsGRAvS1zjmEfd3xAM3sSJq3+HjLbDK+P
+Xw0z+BF5n2uKIYggAC4iUj/ROXbKsl5umqoK4Lww3YJxyUugbi2olrDGGidm6zq1uvonZGf2sbx
h059A5uNe8sC56ES8HVN+7Gr4L+j0F2dEBuDsNCCwM9SDvozz0NcmJOFLwNOlIBSuKYjo93AwgSN
K7jfcNCfKdruWrt8TyMabBdvE3vXjG1RM/Rb3dM9ZEz1ruOK2Nem2W3sqis32PwFRtWMc02kgo3r
Dj2xJTJhJDp3iCbehtNeegmi6Z0gyFUTHT9XOfyAsCWB2qpTGBO3Exy75DhiQcn0Wai22dFbM6yE
kHdd7jM3YP60HhP6S6Ki+SA4snLpewHGx3AlUMcxwJeUTqwsXseqOforsyw+l7+Nh/Eqa/dWGf6Z
g9cWaW8ViteEV64IA5YKRWKAuS4x50TDw9g2rwRctnNkPOu2Hy5ZaT2bVPrlrOT1VdiMKhr8/fgx
m3XSqEc/zsfnIDO2Ikqp7rIKfL5VtINX0NPkpKn6DHv0gT5EmW2FsSkSXiC+2+vcMQhYtsCW+z3L
iwmvxNOtVxFDsfCz4nBNRqODZwPDt3O8XTv2T6D0O6Ah0tyCowSks9Bqs8ap6Y5I6AiVWJqaNKxX
U94sH5spt2KIjS2iynyfht3VHRBFA3LFJCCeHGwfWzTxaqOD4hpETcS8yAJgwrYrF94K1APcagxS
Q6pvppv6LCkTR49svljBeE75TBZo1s4LUbDtYvgcJsbOjkSMabxRH3tPH9G+N6ntbYGuljtpAE63
BRgf+BtLqtXwUncT+zNFNj+CdHzrgizd2ok02BPRiazqUwaYn1XuHBbeNZr8EQEnCjCCuyxbIM9W
/WgCqk+CW1s4n2bDx+DExmpeDg1ThZhdOzvdw18jmq2O9TZN6+5OiUtUm/kRgsvnKFJyzoDbtqlM
67NlhrcOyz458Oy3nOZkJ83xV0QupOeoZie9v89Czsg2NJYHZRxKTFIHbeE5TkR2SBjCYD3v1q0u
1sDFAuLd9rB1lYnrCARO0buPpnT2MTuuTdRBvOh1STGDJ2ISt+0NM2N8tIKYzbc3bdr6VtjoYtz5
T5a9SDdRcbDb9tzZ3r7JGCr0I21LnD8kHP0M467mlbkEAE/Ie0/Q+6u9ql66mXJHE547Ky9u8am5
ms30QlLnJbGQC6ek3WMo2PQuolFGqcCqcT99bUWH/qudFO3GBQhqiX1niMUj0DUImRO6iB+rr8jL
oDfEld52uvqDmWg0luFtMdqUOLBlrziNuDp/aUYW2eRqedvKE8zqwsY8dP5M87jaFoyX2WkVs/OZ
JuOEzXrWp4SJ1zZqR8AcYXHNIZVy0sDcYmfFewq3rCySX4WTn+ohBHyumDr5bAJHlqsGHXTLmZgw
fT+9TtW1qaf+w4mowDFTE5vlcQHY8+t+Xo+OvlbUyUg0eRTmp8LXD3ZnNXAiaAKv+QFg4qVQHWwO
n8CfOCS73kF3XE5su+qVPZX6szZiwmekmqnoISMc+7BH/iReIs/mz4Lz6cbsDOfolBg3VW4RYsKC
wEMAL1dqzbswcupLRCvdLMSfeIQIw+DzWYAQ3w/Kfe8kpay5EvfC6MQ96pxY9SHCsM1YmNEe1XqM
5Pbo63jBB2LoY++8mzHwEsa3JuEFOq5YpAbnRy7i4ZZZD6N/F7eF9cY6wc+dqBEqFygbB9+68D3I
UC5uqjTWw1a21Sozp32q+VzLFC1WNB2nJZ8HGb6zeZUl9mvbfwSMDM+zWWf7aaTk2BX5vqfNwG2C
S2bUbE7BMSQtg6amvI/7WW2JR/RwUjGDpnX85pZrQczuBS7YrUUn3tGACa5qIhfEOG8dqnYbT8mV
j6B6whl1PwVTBScGkEuePcI3v/ZV8aN14d0qv16nDiy5Nh2LrarYEluKcdSEI7YtsXzTzrsJSgxX
OVUVG7f+2SQZ0+lpzTb85DQO2DT6JftpNh76MWULWfoMuyP6QrW9c1r4DVJBdbf0cjKQTUajDF1s
GoJjE1Aliycsq5jysBUC2BbM1znHrkmFGd1+ouLCNnnuTc5hcvP5mEcBm1WLilrecKotMBxSCKa/
ehb80wxNJDOw43cJ8q60ijd4wpBp/OCGG0WvBjOaDqgGTZ0fsqgqDgpb5SlV6BkKOH1SJEeh8b74
7c1suCfsuejAFTmM1kjk4Lz6ooe+2qcWeYmaRM5O8nbbNXKTxUF9PbsGdc6RijAQJ+6dzwbKm0F7
pfipNpNXIrBE3IKTL68FrDta9JxN2CueBBQ+NlX+O0ioM+EkPZo/6CFlOgfTr64fHcobzrVbUx+W
iQPgdPb3+azWPNu2sZ3NeLM8ecgwxgCK7pNebzRc141TAKBSiXMXETPC7xnMLKkc4ApseVx2S5oA
ZgWNs4yAOI217Fxm5mbTmDyWBXRLuwlerOZTLPyjbz8w3RVEz+LG3TQxE9BIslmZSidYlW6Fd2Lx
/JHzPMYy67ZmIn7PlCFtQ3uxKidBfprQqapJDUeDLNwxr6M7/G1qh4E7Ac9i1s+Zb2U72rToCDG5
Xr4Haj0GwnAM0pNZjRt6xWgvw7lCY0gVHR2gZJUsK4g0MGSMCnFujF5l/OQKQe6jDB5tygh23xbP
ogKYGDRk8j1wpKO00OQXsyUrwU3OWMh8Lz0p2yIO5sfjiTvsivSMuNKWz80C9empdwJW3WCfGG4w
uZp9QD1YvmrawTzVzoSMHhAkXV5OoFw0SX67SZOnoYbbxAyH8hR3AqLx7f6eF/s6qJxHxG4IpaXS
sKprkDF9QOVpD8RzbaPpYUaYg3RjON1DF5QTIUE2NgnOjorqVdNfbs2cT1VNBIWU8JHEfQxoYWE5
O8+obhJDwA7cwM/So+Bg4OZQhgPnNQKO4E9NtfX9X33TU3fQYxlfIlBAF49jA0ov5UJs8vyxYx3O
Vu1iKtWL79Zwi09Nhm0b0EKTrXoYozCfkm0YTD8WJwZjGvd5NjsP1yFuzrWoQ7l3HX3oojzfknv7
ECgQjFeKh1YEDh0IhUum0bviQydcGlkfxeyboLqXL9WgjzEpkzLSzUaG7GF8axbUQ0IaoMJqo6zH
1Cy9bULmnmQ0Z/XlS5VGJ264cT8vOKchjd9VgeVVmHeqTc/DhK7dheMpicVudApmdXhOiHmyNsTj
rfail9n9tL2wx9WBZTjz5d52IDWU0jmmwvoTGr3PMjth+fMDAUScIBCe5QQNrJJbKnlztpkpG8kA
Zi72QahCDrbtVgyvtiXsfcVDznf74pigu5+CNPBOhDg2VuEa0G2o5kGTWry00aS+MkAeWBiLah1N
XBJAt8a11ZafHHHfPNI7IFghvgrgV9LsJrDxTPkBFctd1VaPWKephMndR38pweFEkg/tPg+9YJ3R
Z8G5KFvqTCrsTtx94O3EUzPq1xnGJkxL4101VEN2EMJWffb57Rx22X385XWeEFH3MvEfODiweYIl
mi7hgHZO91p2N8P3w9NsQqEM73BrF5gy22qdsBcOwznGmEfRI4NmStgLUFF8ZNhOd6bDndCxRDPe
EhvDR8osHafe1Xb29H1XiQA1BFZZsy3NCM5CcG/zb2+/L8tv1/P3l7nWTPaDWzgSg6AACpQkU4Hl
leuyysHxT6+AkPsdm463wQU8ztIT7iYHOpxh4cALOnM/NLk4dQG+OzJNPLYxJi+vtta4V6rlSjED
MznLKYw2ZoI2PqphWR2mH5Gwm5NRhfwTDpGXkjTByl2WmCGobs7McaXSwXthG9dAJUvuFZBsT7Ue
+YSdCOeGZ3JEM07Zh7/9YmCdozF6NWFwxjWa73qFqJZYxqGtlqs7gYQZ8pLNxW7f0nx+sOC4morh
zyAzBLOQlOEscV7a0JnZTyHM0TsedDO99xQ3Hr57W+pu/IVAzroP4ixULOjfNyD5u25lWAOTTAOx
Og7lOuyXh5yVPnWCumBgiU161wmno7h+xBgWh499ykDVB5qI/WPnYvZZ+WXD7SY13isXbOZ/RST/
Mz1B+qa9VCSJBe0gyL0s6aN/ACQTiSfgHY41DvXk9+zIYJM4XroqFMOkKXIk0E+uX8tzJBCSkooT
l6nZpD59ZLy/qkP+Cn/9h9oHvunfXoy0hedY8LM4ilgOWax/fDFZ1E/QARtNlRr2adeR9S6bKItH
8LxaZfXEiWQTBTX5XdxXSEFUn4rWLjaN8GZ8yzp81fop5da6uHFaXBYnNFLzYxml6Z1CKSv6ZpNQ
E4b6BHFuiJaWdSsybpLtZOKmyOJxbJ9aQEIbggXNJZAuJsqWSaeI23rdesl08go2TgP41ljI9LFt
LfBu810ZBPEfJvdfZm96B2HRi9vnWI1YcjpueOaxZk4Rcmt08mVydkQCQuiGsfkAkoyn+9A7xyxl
auBo9vbSYf8TZiyboay91ZCIHZej8UPj4bWrI72xUIgq484aGRbm0RhjfjLjt9lna6myYot1hIRK
FB4T5fXHTrbHwCzVTcblu1VDUg0jQ59jm4PNFBSPRll7tFIpYgV1L+4Kj+u8rGMekws2tLeXFXP2
7Ju5zBeLMbj4iRG+IqJkITNzTt32zqOHeHBdVJiGqQSWW3ufZQGGNp14R9MBSQrH3d9bPEq3CD9g
lYi17LRhvmfOnD8ajvcoq2y+asToTVvSRVHFZX/Pc6nZY89atOj6Kw2K8Dzi9iUjAXxCWJlxQTn8
xVIhTunEywSZDNhH5N5ZBvY+dofx4hY8BPXUjlecggZ5VedmDpX+GiP6prwHVoniE6MBlUdRdGBq
6UDeJSnhWeVrHNBEbjClxNUmue6hO0VyZqFHWtS5ZT1bBjmnbE5+EDs5uGXmbXG1tTgE5fyW+5C1
4jL7Y5cW1OOci4k8yoR/Oq1ffbf9EJkY0D6RwoYpM69S1TSiBfl9t/wuUT1Nj99/UXBBXW2rzXZe
qWlT8OjC4HpxZxRBpv3m2BHIC12L0qLlO7+/Jy6YZHW0Q/31H5qu4W5UP5FmV6gS2M/Sk2xB7nRk
2VZzbbEldeKOqY5jHyPHHx+bsQa6LLC5jQ2Sj/cqE/wDBYPoyHPlWofujGc2e9KTrq7aV0unWGJy
V6KlzuykcIHAD+KeLJ6a4Yx3KL+nvys8lMomdO1NF98f/FUG+9eMWgUmqqp3Fk3A1GharOwNK4BG
xSDtVVBcUstH9pu4qoNbVnHpd12A7zey5A6OAXEo3thbO4Am9IfUu5oLxxggjEt4cZgf8Z9rGAh+
cgxgBqy6gNReD61PlAlwX+dPFfZwgHHSOKINtw1UrS3OTAeStrnLAoIvqUd3tspw+LoqQQuc3K/v
6lzP6uUlCLunxgjL6wh2gv3juItLmxh7SV+m181IebrONrxn9S6QM6NchBzQuXhoonkbjArWFfvi
qLDvEmUOJ1vrbQZQ+5zY9bfGRMddD8Mh1BGdzeMwnF0fUynD6XqHYTTeu2r+QuKt15j9qI6iY8vL
qN1yQmSZf8jN/oeH87+1XBAAdZSUtGo40iQW+y8LRVoLK4D/oQ84CtZsfeu1FEVyMq08uTgDVe1h
kv6uuY5JzGRYBrxY438HL+47ZnyxeuMmKg5KRUGIhFnLH9TE//ISLaK//9T/8P0SfSVJ8YIsoujh
n5cPr1aIfHigDgCN7W0Da4eWeQZ4eL2ss5nBz+jyPPkd8CiXaQ6nO7PYnTq2cd8nw0aYf9VZUjJH
McDstfu+Hl06Mqf1Uny0xpe0QAGYV6EZAqBhQ4/Uqa3/sgoKosP/8lPQJeJR+uxJ07d9Z2li+ocV
uTSw0tOFrrGNFdVVhs49AbyV4vCxcYRTXJv8VOr+EvIMRMOqFtKzZKKJIY+nD7yZpnyRdRxv/PGT
cRKuOV0Z+HVzMmH/50tC2v/hlUqoj74lXNv/t/ebGKIR6KDGCZ8ojFBVSNiwNNXB8oZNEVYkZJrh
5xjWD1Xr1e+t+gnytb24qqn3bUGwwwvys7Jp4x2D3tjr3H8rKvecF9N48TBxb+uUpd6BJMEG27Jo
MgMfqujyPoEsxdjIAHRVwhvf90Ntbfw831ucKaiwHH/3Mx3r3vhQluHSkywPYewr0rJY/c0WeSd1
MUag7MeoSfDwmOR9vzX/r6P21/hnrRv9p/3ncP13YP5/Je//PwrkW5yuqNj43wfy734P/+P0u25+
T/9EHPvr2/4eybf/5puWcn0pKX76BoT9nTjmOn9zYFVJj5Cm8CCH/T2QL8XfbCWQQC3Ht1zXljwb
/h7I9/7GtemaJn9jSmGK/6tAviDz82+XvcOzEC8UvABXCu9fgGMWOMIcERQczjiuab4wQDw07Pz9
MVon9cIdD2NJ2BZpqcojAEVMpgxCUaeGfWWXBtVziO+kAzi0SVqk0AI/DoWObYsoibNu9HC0JZlO
dngtBDlD4M1sV89BbN7VenR2NGLZ0JXUUZhNeqx8Ve7t92TI6zMVP4BBcxnwpUPObSmil52fb2wL
dK0f29NT9RmI5KvmiPvQSBqIZOPeFfk8XHSdvlq0aMG39KtzhpEcPZsRa5YYxi4aDAkSu7z36A+8
8/rsmXLq6+T0zb4ew+YYZlQbmOar71AKCZAtXkcjeX0E4D5cd1UXrsAvsUAa8tRK5LyqC5p9iOza
x37w3BXypzEkH5Xt6702vf4emtGmrFrKDilfoax1NXdTegJGTpLeYnRBrAOUmGUnV8JOsKFNkpke
1aOrdNRwf3RoHGtZPCezcHcVz/qtg2E7kNh+/DDJ9zWzWfwg+aEY9kB3gUMN/Mvg2wY4qjBPpxht
Qmvz1BvhO4wAJCror5jDLSz4WGcTbDJDfCExE5yqinRMFO9VWe/yTqIsxQINVs/tdmFAOzjHaH1A
ES6YkWOn4Xc1xPQIZaf3ff6YN3FT93gHs7DAMEFBg4xx9ZpYaLspObSD5BfVgvJskX08YpE6GeC7
jfnOLfnHsyA94zL90S4UCDydemg1Q2gAT0aO6xL7ebvtQ4qWccys1PIdqPsGBcsGIdZEME1J+LN8
RCBqnea+baeDafF2kGEFez0aZGExvc71q2mMfCjRkfNVv7FtDcvZl4e5m1+LaLGyztnWS5Dt5smt
n1rGQSR9roLE1sVL28swQL6TE8EGcCek0QQGWvi2xKGZi45ugaeZt7fPX3BroLfUlCRNJanF9DR5
mI/tXrTbeeDWKLnoYqIIPYVLWzsghlVhPqGkLJpfrZFLrV5SIn417qzMCtb4ztrZO7UEbrbhXB3J
g1JDQAY2xDKxmxGUi6UWyhWMJYlTsTUjBj7Yxm2K0/divmni8yAVOA+5LfhRZx7XTuMy5sV8lvrM
UKtlyBn1w5dS7yV9Jk+d8eYIUIN8qPMS2OdDVcYeIcK7UKXBsG+O3pnjGCdYM3RPT/j5JD3j29zS
+yix9Csdozj1GrUf46E4jJqPQFWFc9SihrdZtReP89zabD24tkn9YAW4V2vRg/xoH9gHWHtqj8Dx
S2ZFLo111yxLqdNjl17XRrkPatpEgOuLOEVrCrS99yuFfYaLJ2fU2I9rwxKsinl5MWAeRn3krTN7
9FHKQIO0jERL7R/sOdsoz/qgQ/eBhCGAtxpX0DCH9HTgvArvp+X4W3rF/2TvPJbjxtJt/So3eo4K
YMMPepLe0huJE4RISRve+6c/34aqD6sUt/veMz+TjGSKTJGZSOA3a32refTY8rhT7aOYxdgQdFOx
83hLN+wHfjgFy1Ko8hwsNt/WisHeJZrj70GGQDgantAkovoZEYAGKTZ/P/I5LTbExRh9jqGyxMAy
FMQXMxLss/Q96kMcLlP8vcB0urZk9ZQ0dAYBZrX1rPP2xjXaHd4FavCG4KM6H7Ud9L9eM7qD9VN6
BaIfbKkUaPNhGo0TSewG3ZGfXqa2MUFLQVfz3P4xTdEYkic+b5VeeJMW3ovmDByinjHfJ/kWh+kP
ZFrPciYO3NCUEQHaGGhlfZu7e1kVP7wix8yWI0bWNWKoUcaPyKScMD20SSlI4QD8IIrkHTrBluDY
HWJGsFgusyS9BWFtl3yAapHcFm0VIeQO+JyOGSEhnbeDFHJOazfbOuqbRvQAvEL5AZo71IGKTjyB
fO/l7C7tIYaDcYArnL8JkwWWDDsTpHsFKUlmT16Xz7vBpGEzORTyYqsd80CtDBTWukbre00M/8bL
SICBxY9guSgD2OouQu4I5WJaNM1miOSPWCvx36uTavRdhv1VlhVON03vN5pRbBtvamFRZxNk4Qju
82ihW1G8MwnI2dKYm+SFvEl0c0aKYds7J/J+RlAPLk7BsoEE3K+q7LwAGxe7NEPVjx1Dvxmjam9i
0gG7YiZgdFPjglY1XHdmD7lLtNWdQMva5Kl2kHV5n7hWeev2WnTJU7kPG+X4Fw1Dvtm9Hzu9Pw78
48WTMF2MOrmvm9LFB1+v8MhXe0tqSJhwkvtmXJ1tpk9M87zvI0pAqYngOsFR21ed+DmLGNNjxh+R
CzI3RFQ116rJ2buReGC2fDxzQWaMzRyKfXV3borxqy79aZfMtjoMCPYltWGMcVsAJFlb6rrVefnO
j5sba4JwqAV831RxrnNP2E353BfOTeh08cocsToE4TtXeyjz6umwrj2O9bcekxiAG8J7PBQNgBHh
hHc1o0a3iB78uU1OiDe6SdZ7SjP+YPwQTVWH0M8yGNC6hjhAfRhn5CJ9CX6OvKLtSED7xvbktkws
pJbsNAmqIoJ4NL6mQvqwS/0bNxinnV+/COIx14Ovs+MG8V7UnGp0npajmNV0NN6A25wPIOM+PDL/
MGswLgbtSQg4Q+aVYbkH9ARgdlw8bGYfPYDWQV3TPbqju2dpKvAdQLK3fPvbLLwnLkP9JmdShyN8
iDZdN6JatHLiX5K+3ySV1m0qQju2XmP85MJsGcZ0E3cTsFKnu8Fyd8CMBzOZud/KyOqvpok2weVs
mwTlhdQOIpi9ul/Pk/FOEtBrQSoj6qP1cikzw7w9CZyCWkmBZA9kXY1czV1CXjeuLva56QQng+XB
amhxSU1+ufIibRfFX5tIr7Z5PBq7tguffKtRGOxwN/hoZy1e3DWT82I1FxqAptJ6LTVUP4NW2KvI
s+3jqACPLeFwhr2bQvjPBGY1nOSoTTR16lTR7qLbopCGyuZYtbYJJ/3MtZAUcYeNe8lu7aJNDm9o
NzD+dioTLLs/HLko1qsUV/ptzXBmlc6T/zB57Yc3W49OGfR3hh3v6ib2HrL8Ef+jcvlFzTlBD3Ae
4Pf7nX0puDZnXBsf8tk0V2bS+vRjqQm/Bv8ueRRZ5EZ3pVUxnkpmzqiMTaGqYSwKhqeawfYlqczv
mEbnx6S4TGOjP3YsphrZPy03Qxk/T+OkxpNN/2SNOUyUSfZwHasU0bZSQcyBvi9BByjbwAbqyvzY
WhAuNY0LfWHhZnFs5q9mxAtR5eYxYPO6mgqdi7YdPKlQKhgGgb6TfVhtQxuNsC6Fe0wswg48Qixw
urXu0QyETWz6/NUZbXy/+aThyh2MB2pllpSZ/aTbk/0UJCRi5UZz/+shkqM4yHXwTmpCF7bWE0ZH
arKK3G/0OPqmGSpQi5o2bU0kObsO1cqzofHxNdIgJsePPyEcrQ97QkgQDry5gjSgsvpoStbmYhT5
NdcJHIO2Fd34mWAHy7jfnS8JXCVwsnxcwVYMOoHE0saAj1Qk14+eW+Do431bXYA+echKoUxZTv+c
wodB4lxPa7NkMSis+wl3iQvldK3NYBGGOl7n0pCHxkaQNA/tE9OPtV81zYszRuRsIMzO4XQODOko
+MtgE+TRSyonZpFiSFaZVoUHLnHE5A2pQTCK8TroTMtD/BmpUGyWrvjiIFfYaqBuAU+JQyv2NQNJ
SIHjKu4qiFLnHKD/yFXriPn6GWf7SAqB5CUID3bnoI7kFWKrmh7yWnQ3NBxkdeGONiDlVvDkNx0X
OzShK93y+m1cdu4ujDwLmB8ieDQCT9mYp7sB8u56botqb2dyV0f+dKqE8Q7XuN9kFvPEzEQilzrW
ueNz0+bMmGUOKxPTnIUKvzLsNSqX+EtEbPuqLjrcX2VbbWWkkz2PtR+1S6sgO2QQjP33+K1x5uye
WgQEJQezl9QX23wC+tycXZeo31ZVKL1WXmrhPuWZX91WM6uG0H6nOG/BDvtYQceO3LHhvUlK857T
DbR6ZjoJ3rk1BmpSzAxZX+imRsNBqmUK89BrAuW+Q1/pJj+zEJcpTs4K8UvyqMdwqe3p6FGbYJVW
azHT+2E7fDZ0usmMveimqcqDp3k7LUP4GOnZYRR8dMn0ikIT4ckXaVtXU0bNvnecYtM2GIYloLaa
Kg5ZRvxoh8YXPN/6JksSh2ULieQeYUpBL685aEzupI8BczKtDt4A/qIEHTHo5kG9aab2u+S6Ow8I
+dpMJcG44gseAomzypHbecQG0YQElEa9+zaVPV3sKLpj28t5a1vyjsgUsHgpohyvTZx15NBF6Kmn
XwSFBH+dbFaViLtLNPcbOWjuEYtCCkzmoaI24TIoQE+hufFJby5lsUMF3e8rMPwr9KeIX7677mDv
27TAoe2JEbuA1R9cfmO4qVy6gwSMctbm+moNGopuJ6S9JcJpO/hDBikieE7gvqx7LM54ohFMJYN/
rkcSrrqwpKLUJlwM3j7QTSbTvmscGDFvhtIvz77EiGdk7e1QEOomTNSfWMqJjHYPBJHeTnChj03T
XgOd0FOHSfgGQma5bn03w0Lg3FYjTZ9vFN8oDz4Qoicrg/7Bd6AcFfPBncuz7jZPJDei/0X/uBks
DQdm0rVrSfj8ara0Fxvl+n7gw7UaK04XkQi54mcAlqyapOK4gpuaEAkPZlxsNImFNy/hsxhJ1m0R
UGXr2G1Z5wtxbWZ0v3b97rhde7bC7mpW3imKCQHKhRPe5KIbtlSH1dEH/kF/PXtHrJ/jhtHSgE+e
khrFNepKqjzITo5WXUOuR0eOyIAj1LgGSl3vGs6xM4jayTHXELZQ8hnt/GcDg9qGAusHEqX3WRvR
/YUcJ4JP7CbsqcKAlSEMiHuk/b7+ZFcfXm0R0zt3+SGrKkyDdkaRwC/HYhpUkVPv+64jjIc+dUYA
Jmf9q8gN/zQCUFK+TbFLWOkBZKRqtAKLBGGruZMCsG1Vp1+LaA90D3VPXRQ7h82y9zB1jXOwdJd1
A6Jl1CHgC4Ans0INzFU/N/i2LersWdansd+iysAr0JwRzgZrqjBDf5pKCROw3kQ9QcYVGgA3bfz9
zI6cOgUGY9EY16RKjfsbVtvwt+oXrlw/ezaXxML795WJBA867AoVc8H+qmNENTCnGj10aoVvblvY
bIRdWY/AUiQxGZTksx6SqTu+pqGu77t23BsGE7S6zSkY5h8o1TQ+idFbQAHOmh6t7Dx969uiWdsm
F/b7uAjebIwFWKZlBnSPZsLGW7kCS/jR04d3cYcQzSmbtQ5ry8gMlt6jtuk0SjQPHeLWhD0/t5SG
tH7bIpOoCbpb2+0eW1z2TjrGB4NSiP1y04I8sO/gWvBpx0q/DitWHg29TEdpQKxTEpzshGSewn2b
Xb3+mtzmFujJoKhD0CKAE2ftI2wZSzV4ukyewKfO3xPWszEGRCK+Od+5OY6b3ozwZ9K9OsKhOZDx
jBMKFkjMOGtbT4BURtva0VE2a2OmaDJhIw+jprFbjt+BsftrAaacYiY+5w6S56wj5pD5GmO0MnhC
mGkB2M9ely4urjpvo5k3ARez/SynbmO3m9TidV5aCa8h1pvVE3/rc1vr425EmrcdEAmF8/0gGNto
BfvXJvU490WrrCGWXcYVuS5ugQ6mRRyk6v4SEvAeky2pgZW9C1o+vhVVoZqh4aMkEZZRTebmcN1R
t60kl/5tg1Vm5cADODat9R6rEGolJ7NCeuRcFPgCs6ObPmqG/aUG87MGvqic2wi/4ANJNaqc+hpw
oS7lYc6cR79NNPIkgWrItDIO0qqeJs+VZ5TZd+g/lTO6AlDYZOWGiM7blMYJYMiU72WAERf6+gny
9qPFNvYs4vi+dYZLBxfiAtQebTaN95YpycwinaELRIvpITOj167q+StpNdKmPDfR6J0LB7MN69Vh
h1bkFARlug4zQrSscnyMZlbNHCNN7INbmwCmgEE7/+8G4/8HKSxsR7Dn+vcbjLsfrCjJ/vn2G1b4
zx/81w7D+sNh6wBLzzLAgNIYf2KF9T+4mhkG/wz+wDYVcfhPrLAl/uAhx9N1Fim+Wn58bjH8P1zD
Zo9heAa+GNLa/ydYYUPoKvm8SMkry4/f//kPYMeuWq8grBfMNoHgqC3HX9aMKSXonKEMP4xp+TjE
A/voLH60MFGtaVjLxvF3UjNu81Sfd0J3BoAIVrPLPF2NTOCPVm76UMJ+bRCncVq02IqyWXMi5GcZ
VKyVOzLUc9J+vBRucz/g9dpmBOoiLx2h0bDPDi9Zj8uoDiCOZBiUM1NKpK7jwzgQTuUbr7Aa4w0j
G2KRrUk9VxLuPBPZCxnYJ+ARqR3cFe9x3UfHOgE/aTcWdCk/PEShdLZWqurX3IqpNJMSYG3n7SeX
WToelVffpIEg5QJ3Olz0VT048blr2uc4fIjiutzjWtyHLZwTWrmvISzvvdE2JLXLnwNj2cY0Agb4
hLuDRbhYxCigp4fNq6UpskvSxF2skfusT3Uiz82GgSWnVD1HeAusWrBRYYwRdAZyI1UWMFZPjq6o
3+npf5JmhzDT1J4dl+DbOSYNr5siHwGhd8z60MLPJK7EMAZM7b0YnXBzTcwriA7KFEse85AUQzP3
FcwF4TPrCO84Jij/Xb+rjrPQ0Zz4SXQz4eoGHOafCqcn+sJqsT29N2GTXMyeslsz2Xu7GEjHuOm2
sAySfZ3SD9L6k+g7Mp42G7GF69CvXWZNa6BpCNVaxCW9Kt0sVcSZcfRqsa1bsQlqkYywrI3KsNkU
M3XzTB3oUA/2OPwOfukdCPhLPJt+Rms/AirIWpWSIzUlib7Zra3KTFcVnJoqPVtq0FkVoylVqa3K
UxgdAlc4k0sqV2wA7W1ALYvJvDxrVLe+KnPxqKWbgcrXVCUwXkZ2+FTFpCT650kVygMVc6pK54Aa
elTFtKPK6kYV2BOV9i5XRTdYk2FFnCM+PlWSJ6o4z1SZ3qmC3VOlexV+r6nka1XSZ1nT7w0329m5
9qNKrGadqAagphPIVEvAEJ/lmnuM6RVq1TRAWoPDNozAdNTIkh/Bc6DajEA1HK5qPRx6kE41IyTQ
dMdZNSi07W+tall01bykqo1pqha4Tat/GVE0r1muKCRoBSOz+j6oNiimH/JVYySb4C3Thkum548z
l00qlOhqqWZqoKvKVXulC13H7Wl+8ZnyN6oFE6oZgyp9rAPqEjy6zb6YnGvxLZodPAWqkZvE46Qa
O4Cu9z6dnm5Uh84RtH7YIvZpFDzRHP3wIgJrknFAlU7HaNA5unSQk2ols1ZvCNTJf2YqoaChBYfh
bHK8BCQAutAqaElt1Zx6NdZSAIJcMfPmzC9rgg+b34EongqyG9eoGZlvCfe9clkwqgbY9Nnnwd9r
VGvsqCYZUk17bpNnhMeXgS7aUu10qxrr5A2k1PdEtduzarxxfqxpBrCmqaacLbSaLdCoz6plD1Tz
Lm3o3pgFaek71dz3dPkZ3X7gQSrN2tEgEB4TGlP2dwphKKKY9kBJVHtmzBx+AWovW/hPuUPAoOGS
2pontN66FQ0MVonQYecYVQbDiIiaYgb3pBdqCyP7G7jG2QHhHkMMCxvPHB2UIk9Oe6AwzDsQvPjH
gglI6Z8T5iEhcxFN5/xg+3uW7uJQC5RdQZxtM6/6gr+O8X2KA6nIaWl187UgPZNgFNILun4KDwMm
YYRTrMK7MSHrhZ3x0NAgOXkMo605Qjtw12NrNy+zxYmOiU+rRj/x4MmDMXO6IF6WgGEjWDtmdov/
/d7txW4ohmldSjqvIp6ey5RZLUkz3sOXOTXBwKC+ZctynPqWkRCxuCPzKVcNqiblWvf0kxmn+iUn
dNIyT8OQxDfzhFmv62RxTZzIYcv5UanTtQ+By8dfgXTE/YAadRB5Fuw1kXH81qDrqCeDVUXIO/vA
k8YSf3bt71ZmPOg2TMsuiLVt7RobB4UQWTrR+4wUFcJU/grcIGIfHrv5RpdGvDGNetMGDriBg9vp
SESjatuC4tNmC7NLSZFZePBHgu6ooW4FssJATWCPleZPsGQ4/NXEoPaNlVnj1TPaeGd4AdZRpLK0
1+k1mJMHUUwcCq3wyfWFzCqiK1peBJ5VBd4k53NMIbLvdcciYxF9Z0NiFjv1nY2dH3HzpqhoVkrI
mkQNmCjgbto+uK9qklYyoCYmRAHW44zPjK9VmGL4aiZspiFbBU30x1YfplMoWNDa5JdABnzUC3jW
mct41W61cTWyPsGhIHZmCebQSi2EsWhWWfFFOa+xdIp9BQWODleCB5iPpDltrZDdHgTvAtv9aso7
6t8geut1275KIo3jDpxjZJN8j9EW/sSoPAPmTebnB8hHeD9AtZNUiiPAb70BaeDw4fUVnkxvL+Lg
m5zcZ8ClJD9X9Vba2XjSZzBz1fRBCpvctPT5vD0D1jtrQ6zpx+C7UDqAM1f2azR5HzbF+KarXxqP
cUXS3hmQUmRPmEBcNbdafOGkELDv9M+tE98G/IJtTpIJLAjNUisUx7xWoCOOUcpF1mVBn3MuWHeE
RXFtm7ZtAI+JamOflsEx6o9KA0Ue+MDCfmreR1oaDEEaAdQnUXsXo6woRyyJGzNm/dqat0XfvxCd
jr5p9K6y5eBqTfNaBCGBMajF1sznjrIoXmH8kQ/L2Y1VD9hLo3n2/TrAW5h8F2Pl7dhf3RJL9TzH
WAJiINprn65vGF1xlu205+BmcSmhLLAiAJZCvVKlG+LDHnJ2RHlVfdd6Z5dkOfiFwGHh3rEu8J5Y
xTA0zFxGUNPWCcGrmyFHHxbYHcuRktqqxBC2ymy8MJ2DsSmI+5Pu5c/S0weT0b0ySiDzPS03Q8uw
pEtx0QPU5oI7IGvogio9Yk8cT3WZ//VmecwZg+HXP3AAUHLC5OcEDpCRPOc/bzzbA9xO8CHBq+AX
sWTGkOBOkWuHAGXU13w40yNmw1VWZQ0ZQCqEnECZbVeGJIJGxQRE8xEyM6bciIV7jjnn1Mjyz5uk
gb2/fLn8g10OcKvVH6K1AvX9kkQOUT0/LXHkCC6OjaXsUgr676mb5d5ys3wH7rMPO6bE/nxoubc8
x6/n/Hw6g61zAzAsKY9x9Q5c3zwV/SPDZf/oMLTbl1pyE0pIOJgVI+u0fIM7T/o+8oIjonwf1r/6
3bwZ5ysBuNxdvg4YoTAD1tN14pn5qVaWrzpDN71a7i4Pft789tjyDL89FhBKnDVmffjt8c8vvSDK
14CX0cQUnMjDUENqrvxjtbqB+1qdSgex9Hr52nLtlxTv4HZQ7+Dn2xorDwi6Ud7b5W1OkT/PVPt8
E7S0lyxJA0Yp6jHdlUBn8Rp9/vBy77cnrFWch+OG6FOUs+TzhuFDeRLqZnksalAkwmOdVsuvsDxV
shxjyxP+ugts51UkhbNFPZmTpVGR+6DuJTP+KCAGCCVbs8OFFuUnzKnGZh5QRMRO7k7QqDAqO0V6
lEYDooJQ5AhZtnrbpKwUPnC5v7z2AI7BN9htALlt5JVg2l2cShBtp+WeE5GVsdwM7TUpIQaJ2SKE
RVc2vF93JRGQp5T0DbvSEv6s9nX5GC03rhvzLrCl96Dugm0k991fGayh1iwfal4NPkTTBKFt+XK5
p6svrT4ml2/52oe5TifabgFPOAezLL5qPhvyIuoVH905TElT3/HwusHRwG7zlNecSkQ7vZHGiPd8
Hh+M5oLdNHnwInsP4exLHdTpydWGaFtRSu+SFh166QK0jNrTkFvlU16Y6FG87D43Uf3bMo/3YTFx
uSS2UZ0vaeacaNoWs6o8hIZawU7TVdhRoFVeGkMEdj4E3BVoJqS0JYAc0ENBB4p12If415HkAU2o
UacbCm8gE+1I9hqqBKfBZ6eANwZBdjdCELNWOTO1i0trXZoONnt3Wo0IvW8h8W1wzYhzN/awYPNo
Z5Up5ERZ435KhbmpJNo5Z8h/8gl/srjQH2ufvkxjkX/odB0xBNKMTTps2E+j/4LwvQocRx4nbbKu
PmY3n6vCKpR9dCNMKkICGJDrEJeaHRLmdIDCaTVLdfhl6qw8qGOOmRqXluXu54O/fc/yr36ErfXz
+xh2f61rr1zXpn9d/o2cQ4ezjPq2uffASo3iLig40gioLk+Gulm+/HVDW4JDG+lP3VnlKaadmdfp
XDnHEFZ3iQqBi5CPHotPICbEu5FM6N3yRM3AcbzcqzFEYl6dQSGNd5//FuR5xRItGVQydnmqVIuv
T855+cFO/fTnU3x+mTc4vtCZQKWIlEc3CdD3TMCCEhXmUaJW4TF19/Mm9XC9DHh8Y6KjOaByKD7q
o8DBzmcEJ6NqQY1fj33+w3JvuXFqYk4RNslyjxKHcwU/u9zIZPpGhIPOieRfD5VNaa0N6rxVqV6v
5XWJSzfax4F1LiO4G2x2Lcz0hrdz1VuwvA+OF/EPy/sqs8In9lK970Jdl3CbvRom6rLFebzcTF1h
nkQILa+vZ9KufTfYdBl/GtmZ4jTEpTh4FE62OsFQlxen5Z6vDL2/PaY0wWsxCLRjBUY1afBn5Ory
i5tE/ckwNPD2R/E2mO+LDBu1NjNXjigih+m6ROrg2eBspc7JfZYR06ANB6limixHWYNZGNO4EoDA
RwNsHDl5CHH4reblhFio3235BQljFKsi18PN8r+PDo6uojRvTGXzjlOtOXr926/QrW7alyXaDjaR
+Uk4Ub3DYXFvqmddLNF1DBL6vHw9pmzJEGb4wDRGqUKUbOhprpynk5XW49FLfrTq5L/c4FGxskOn
rgN6RgTqWcaTSmJMT4N6bLlpWoA80OGgJ6gjbPm55R86O+ZUxX6EKwDQKm67pGY1lXFs/eW71BN9
/o/L/7X8+L99zGtCnuvzGZZ7y899Pvb55efTfP56n4/FFR/WQDIza9z4Jfh85uWb3WzgGvbrd//8
GWJIwsNsiO3nQ7++RROEgDk2CuuuNPvTPHU9KG/p7OBm34qUz3sxuSCiuPTS4vNRXuzkDK9C7C7K
D748WMzjMyrtcGfFJETMA3spZUwtpIpPqk1jpS+HzHLkLsfJ581Iqk8dRGJH0mqpb4f72CQRavFa
E1SP1Wt2i82cg/pHZKcBJlfXYcIbuJgs6TjLL6HX/eMgnBz15IQWwMwOi72adYi78bxSbTqM6MSf
UNRtezKhjx9Dq8brriHNOy4xZRHpQGCTWXpwyQYNQaLU8hxcxVnIDLMNXMlIOS+F/T5qs591G1a/
XCP/a41g5/njn//49l0JxKOmraOP9q8eBwPQL1aef79YOHwbvkXR/+VH/lwpGLb1h6c7LAFM/LFY
H4YfTfvPf2gILv4QnIUNrAiW7eqm8d/7BME+geWYwGLFtN8R3uc+wcAVofu2x6ZBd4nq9I3/0T7B
/Lspgj2HiS8Ms5JwdKKBrMXa+5d1gk4i1xxzQn/Uy1g7pISHH6B3UdjmxhUhn/aa5jPokiE/Gy0e
WI9tLhOpejrBjPf3vTHDWNSMTRrk4F8inZTN2RpPrZ5tAAFrZ4hfmNJJe4It0QTMlIyMeAq0d50J
tLOy5QNc1fxiJs1TVDJqbKODa7XaaUpwpesBxY3mGCgVNKAngmgiQmXhwfZ6s5UDVE5jdN48n84t
xWOyTn2Qzp5Hrxm1Oo14PrgHMw8IZOlBWXEugPrmFO0GjWNCddjdYyJklqW3SLCGlDMgkrdri8l9
bpznKgeD7TePVTHCQg2In9Za+ywTGzAWG8fYZAAu2W+yty2J0zgbFsGyHEv1Wo8CuQ2oozaBy1Yz
tAbrtumHjwbKBWk71r5Gf7TPyqHb0/S+g3d89XKrvoFLdC8Qyd32Le7hdCJTrUqy+8luU6pL12as
5luroo3sB+RxGwvk92vjBT+rssPfmPjZbjQdDYUTwbNRx8iDUUcyJM1B+N201Y0mP4wxDMd+6G6Q
w1wxp/TH2AVnjqLpVBTjz6IYktuh075okX7XEAP8kNkjeLekkY8518DWhcIQVlZ57WvJor1MyZzI
9Z8Df+M5CvUPLm/ODY1RuAlGMsGk3raHap6fqtGV67INkX4XbnWXoSX5fxjiHeUx/9yLLQey43j4
KH1d9z22bX/fi2WzZcVa0DiPOdOiBK//wcbssw1H3LuB3QdH2yiJtmLTnaXxm26TaFZiRvFSK+bc
K5rb3i9KkrMMPLdDwXCoN+5dFvFEBPfmXbUqHF8+GQXTTZTh8uSW/X2U6MiYw3jawpPZgciP9kNn
QDClQ4eZsfaBFFHCjWuJZnTv1UyqjMqNNsT0zJfeZ/8NxEGHa3xTZM0eQ9K4dVK6CKdNP9wy+eai
6Hht2miPlvmlh+f2EBIg1s/Dm8gYBsKuQVQgnTVhFMVtbEyKe9GuzY6kZlcO4ollBpkjJugGp838
x7+c5O5+vbL/J+8y3Nq0D//8h9CVofFvrzhCE3US8jxdtyw2k39/xUvP8SSGhvyRwT/xxFOr+IbT
duhDEwUYkqbAfs1lKG/Ty5iU/TmetLux7N9atGSbJCqh/YNdp4KtP5gH1khRelhlqHMvUwQNNhHX
yIjiXeyJmPETNyCUI/j707xtysE4xeOAuzMAqQKa886IySQLG8RC47vMreSUlv1rw1TwEKfRXRUm
7B4iAjpnL3shJWCFxiF6ht9snHmV8osmzL3XIb5OMYKZshrvbC94kdaIErHKo5NTGgS05gMjtwgQ
y+yWXwcdc3iK/yLrZo0x/KUpZ7YMXMW3lc+GqvfKrxHehTsHggbb4+ygz+Z3co4v+B6Ng8vJbUKc
wsIRpmWVx8XLJIcLFviNnenutrU0ZsmEaHQeS6WQ8n5txqQ4wRdj8TWRm6UUnhFg8VWahdYphsLH
deiGxS886cn2N2Zr70MxHNHiro2+cHZ12Qcr1AdfXLv7KObokoRmcCmtZ8h/0aNt9ceENnKdNrFc
SzrlsAhZdMEHnA3AS1i9/K3eSf2Q+R3ZaPAbgKFAngajSPV804cq6R5Zybl0jGcEubedNVQ7zG7j
ZhqB2eDkHXZ+6CHQizCT+SFOB2avZyQiREpFCFXKsjpUaQK/UQLbmoYzSniuJD0f6bkvp3MFuRZn
fnEiMWfjDcSSWBp7b98b1mxtx13lgh3PzQSNiQEDFC6G/eh53aHsYcRM5B30vZ3t+aB/x+nONg97
86oTlFWBl3zkuDwIeKmBG+sbiOX6leNqzXYT7iHwDIBpxNvr5bnjZCLKOb8Ow5TvJsPYBZWUu6qZ
k9txuofPYN0F7BMILbSxAtnztpvscu+Q83pdbqj8UPMSmTvxl6EgTUriyxFbMqS9WmnAfnnw3lgF
yJ3e1YiCS3LNPJEcOqJW/Mlu9hpkChTGSmOomxhoYpmczMZeD0KapAGxnZhm5PUykRdS9Lhge+Vd
6zQfXR0Oh/98GjDMv594bV33hE84hGmibzAFQch/Pw0I2QeB7F3tIU7RIQ+h4RCDytzbd2OfTIX5
OOM+uE+Q8U0jXuja7fz13K1DDX4yH5ZmS7rmdGbVbq/mnI9XlvcvzEBgvHF5P/Zy/D6TPf4YZSfG
7CXC/0sDdyu1K5AemrPXCFvbZiUTWlas4AXM9qbySpanVrKp2PsdB5sjmUxWFNHtJC6+TKOtA074
Vm/ZEiP9XPOWG5cC0S7yICUCE4a2tcz8hwNS+0z2DWYMliTA6oP+jEYRKTpxMGuZX6oQLjWkgBEx
Mz6eYaSHZaJDyh6M3OB9RBpxyHQrO9eE53SI0Q6m75301BVXOJOYjTTW/jb700vJf79i5yK2Ex+s
C0Jsf93qQcSAG9Ey+e5YazQ323Rjm+1akwbRzElTqCb9BSLvW09Ah6PhzxD4Nn3dkWfMLjDyGfR3
CNTPjTusQ5aiu9yHFOvCcMGRlTNNJ0SI0CjQZnyAzyhjUE/1BIWRAsnyzmgt8BsmdoaJxNXMn6jL
iJU7R5K3tx3x3jsgGjkBJPsGgGUo8LlgPU2u7YhGqy7SHP3AkGC+Sb4XaC731fQQaT6NmGtra8IG
mgeBmPDCqOgJ12RgFdnFyL19UZXZpYMZdLfcHMa++/mfj1pHHZSf1y510KLf8Vzdcxxh256rVDZ/
KXsHPEfkQtXBQ0OkH0Rr6Z8Dh+Uqm7gG/p54KXGZamRcPfT2Rzz70xVdpQEmaU1cafWNnLS9Bmoe
QB+urF6MzSYShFaF6EkuGYslUnUftKmJT2OLhzCpvXvNTqev2OoIZQHF/IABHtynr0d7C7QhdiLE
wB5hmqWN4c7Hi7Kx8my8VgXnMtOtcTxGI/FgyFTZSA/Bnl/jncQe49zaycxeb95ic7v2430euPgV
QT6snRykndZa+oMdpFBwfN40p9Zf/FCtRGdDrYHbNZWgAwhi2/LJuYsJmQLsmsJjJp2oijpt959f
eOs3VJB64S3V2xgO23xX2L+dLfKZaa8RSvchdXDajrEx3sB8lrsvVjcHd/noQ/O2INlAbtgpa7Wv
hVhaou5S2oDVJ0uLH0jNyUNsUGApph1uTwdzdvkCmMpmJy01dga9f4Nk6Zf0sEBjd0OCsob8Nz0b
VAbHoJB4PDhlwGWESV4Ixq5gA8tzCnAKkKZ9i/Hya52HjJB6TDe5CPKLgxfT43L+2MqA4CY9lTuq
5KNm4SX+z6+R4Ssn+m9HpwUw3jCEcH1h/f4iYQmP6hkE5wM1IlfM/2LvzJYbxdZu+0TsgEV/KyHU
WbItt5k3hNNp0/csFvD0Z+B/R+x9KuKP8wLnolRllzNtS2LxNXOOmeUCYvgj+g156hAi7/me747I
MHqMyP91cB20K9m4bUfDQm7EUcdavNrnvWTqbk9qO0clZa3VskF2ETsDoTSCITPOTuwvF90H9WhG
ZbfGVztHr0nHUz6kF8iGb7XUwWj1dwlpabrb1GHfJMZRCQ/xBv6KwSn9vd+7f+akXPfw8/LsEkXS
TaZ/bEydnNc+JRuLXNGG9I1OR+naUDEiZS6nwADLdC0sDrk8hbivpX2o6TMdjl9bpxZ3BcqWOt1g
eZLHuZpRsuXXLE6TdzShNtEIb6Mmu7tUWuEs8+TiOmT4yDmxnnVjBredL8657LEiU0hwkJziOEWJ
npb0V4JMGJy/ai+m0NJ0LCI9iFlCxVZ4tv3uKC5LRa+zm1SF1xTV24YAnfigwKoGWeUY5/ooDEQe
sQ/PV6NoWhfJ6U7D/xxocKguCjcNs1Ms7jU5q7KQtxQqnDaQtQegzrkudeQGWaond+D536XZc2z0
09bENyqmafjwckF+ogcO1ybJjGyHQFGKP0SjycIIHwmO0wFRdkCioL0xZGftf+5AVlI9eBxQd7Xe
XtNGuy+U4d13rdaFXlIALBdMqwoshzYuMJ1kYZQB29qtDaBQ29peo1QzF8tP4iBh7+JXMy/JD5/T
+TFtk1PnYGxKZ/2tHDzjRU3+MS+w72DFnek6NWM7YxPbjWPVh5j5KpJi3IeheSlBzRDHTZcjGMIx
nZvQ/HDyxLC4xGieezRHZTvKs7JSvOWF+nIN6QZ67RCclHbQ10WZP5P9laRagncJ60VDBsbm50Mv
BjVVZp8wtuvjPFHFcUnR9mKJHT0fF0vO024V4o5qqdhMangyzbkkv1oRUTDEPszPWL/w5Hr/My/7
X6loHGb/vIp9E0ybDxiNjAUGNv/oSL3KKGWfj+3NdigOptJfQ1ale+qZqFy5Kd0Wh6Pf7irr3s21
J5HA9xVtT8aLIidrjtpka2QOFQXd3WTa3dnMLLkjhVMrq0dLZNUzWjusYcujTuzoAUoEoj0rES++
11vb1HMwDY86RgTRPA+ZZ+/1nvv2zzlrdpCmGFWrYxKh8otjqe69PPo7euMNF98aoUxcAi/zdcwh
uAsjA4TEAGXLPdPbEaLabMXoTXsqXD1gOgMwryazplckULtIbg6R0aDNTsAh+2tac6HcsIPsciat
yLtGbR0fWCWUaFPaim8cV/e2NCHJpxGtk4/CH/PWL7dZjlmWL89wpsZdEcPHbydhYx15HKvBZiBT
Jy/m0raHPOX7FtqUPZfRk+OvX60v2mWKvOKI63Il7fti00acbmyCH0ej1C+RrxMmo5t3WUSwmPKY
KFMpvvWOgWJlFvmd01LnI90sAyL3sp0v3c+yjqtbLHVn2ydpfHaJTIWQdqh8U52NtZyJodQxufHd
gHwisFGUTLeBVdbADGHf+yRmpjZ3rrSSRzOnoZuMhWo+1VqoruMezPuANKqMrqIlq1LTHXub6LC2
vQSn7zBo1bWfcuYaSntNx3rcVVGj77sZxYzroK6SFB1EZ9rnCvy8nmBorkd7EyG8wqOQ2TtJfDr4
ODZ/JZKUUfpxiFMPk7li97RJWtzHXiPzQ+HHFXvD7C3JsFy0k45PnlShDSZAbwMQjh4WUvOYOfMj
z0Ng9+hs7IJAYGfIIeGZ8Sltqv7eYQrukky+HRQBxYZ1zx03+iBseCYdgSsyNlRxzOvUZKAIJsUq
82vqpaA8ZfFSGPYfBjbGpV0/Glofk9Nya9vCBPzkiOeiGuDrAkbEVP5a9pq47/XefIgS092yHIC6
1usVsbilx0voszmGTrHJa9pvK/+OOqAPrec8Zq/CXKOXe7WEZGtmZv2Yan/TAXLCwDbznBQ2FkO3
MoFcAF0lyt57sZai3DNFbHcasJd9rui7uA28agQIBwm+FSLSTAKJsXmaCfffqUeXJpYyfS7m1XQ1
QVqO7eoFB5ncS73ST43+PJodJU9tpr+8sTy03WVY4vpuQY8YDvXw1zAz7zyXogvdAZDukhMDaSTp
VUc5/6ji4Wivgp0Yyz3HazO/5hFvO4qjJBmW93YiaAuXdBWUNokcM6f4XVlUhKBVv5qpdLeW47qH
1d/Okq1+WD1fG22ciofG6p7k4MVh4bdaWNso1pbV8OBHjCfHdKIm0/oZk3n2VqXC3nnUUFvp+eW+
xP3Ku2VMNrYgsgMXZrtVanQfMrth5tD9ZU4h0KoQyTulKe5UUi5C3y2cPVEYQK3h06bIn54PFbXR
jWrlqFWLcedZyUsWDdquiQ9FRiB1O6uMMZgNjgqnVCDpn4hGs6JDCRs7BMDbBSZkj5uBuw+c4U4n
pBrUfIKsG3/Sw2QzOLXGqjiWMbEW0jKjE9CZjicqxRlFCsKmYv3LqaPGYGjVU1wXBUR6nFHmOJ9K
wmBJraBsnu2PoSBrjeb9aYnmfBU+ZBh/ZnEF6FXgvGlk9llkqgj1H79hi11fwwmEBT1BAgO+wZmj
O3Azy5VYuhh4KPaZ0SLToNMNj92Y+cut3IPR96ikF3HQy3k6+gZFQj5kDvB1V12NrP29MCze6Wap
b0ZP3dgh+Dxp/gMXS3fKdKmuRTP1zJrM76JFhwyXdH6z5uo+7hKxQXrDmYac65ZDcfH9V1LlqneP
2XkwFLa+mRLZHxxq9/+5U/7/zdL/a7OEG4TK/3/fLJ2/qkF+5v8Xcgvc6/qH/r1b8ox/+a5vUDO5
bKnEf5ZLnv8v2xWwuJkeOAxn/2u5ZPr/MizhGwRQm3S/hv6f5ZLp/ItB+gqvYynl6AaLrx+mWfxV
/3si3P/j4/+eEP9zMoTwGGgXtFgcMUyIhPgHcMt0zKTzlig+KeCMxHAimWgb5JfOpB0ZpnALjk+2
u3SnwrWeS8QvSDSqBCk8p3BxyjQ1Hauh48DpsijU3bWO8GuK8oEKwVEdpiqzROaJqGlbkJNFlspT
zpJmp6YSSo2Dzy3SgTKgfTiqVn11IkwNuXz810vy79/6v39LYen/KPT4PXmmiKgGfga0XBf/GIRP
aEXsXHgO6fAL5bQ9hFOal4eo7Yku0xE7pB7broF1UeCvgsMfAcSqHd66OBEwouFaN/TXKjJPi603
UA1QFMIhT8/Zel92ol3nm6vlhanq4GIKlPVTpel/MDhYDz8PDICdjeNPOulzaH8xi07MfVOtDAv6
PYL/GDZhtSvrcF5ypqoFtfKiyUO6oEKbXXAQeiQUHDKA0FNqfeRm0wZdjuSOn/fZ0xIyItcHnw09
RHdGU9y3fh761bQ357V7JALhP5/2XSIulxK4cjaYQQ+8/GCmYjn9PABhj7fRCm3PV+Xmz8OYMg81
owhPec1AlRyhikCyMgtxtv6qD40rvkgy4mS1YgyY66I8ntt3cFn+LkvEcEokz1m1alR+SM6NFsf7
yiG5os6Ro07Ss0+mbFeJf7FQi5SIdevHghjW0wJPOCRh44bpKQLRWHITcMyG9PR63erz4TLo/n89
/HxOY3nfW7N7aEga2adm/zCtX9Xz9utjJQ9iSjSm4uA96gLxXi6IS3ANvnhTwxA+5oAGIunT5xaj
ffr5L8gBxql/y7V2DAdDTlvHjoYwrgrcl+2hiWG648FMxlNEjjdZaoCslYZhHkmes7XMxd9EQ/sh
cmnsdJCOpx8i92waj/rApxZdhCXB4Xc+KeEbkYzN7uehcXRctUghziOA/LOs+ynMG/n686mfh5hF
yXksFy3EFPfI/hcncyGlhuyWh8b7NohZ4a5K3x9bv5u8GI+1unPImcV6MBHVsyz2KWmWn1ARYhdj
upxugWPsk2jcmueu7u4KNJt4ywWO/186TdNuSijfyHyHKKsDFm9Sxpm1qb3WGkoVVLfZcWiIPCqY
upEDsyXvITt1I4h7tC9QbtNtPXoGwC//1XeykjI300+rd5UYW1I4syE5V/C7QtNPn+OsM7eFXaCB
fZCrEqNL80shy3Tf+nHAhNdjgWqrDdfGwc2IstSKifAD3edbp45Gszmhqabrvyt0jWxdrTWxbM8K
4tJvaUkjXCJmHyke5j1WBjSTq9oI2yqaQmLFt/VUA5NGNNX4BVW3xtTBQeE9KxdTkxSnxZlQA9ly
2uFfXQPgQQwkUL0zaoQAa5mx0et2PoEd9yT4e4vumuHfOcfZEIhmeO3S4cNZCu1EXuoE5eoYefTf
0h3PUiXFPklbAg8J2bBNeharIQ65emnLZd3FAL3FS9GhiLUCq6Tvi6H/OkXzyyTSMGQHeXJbthER
PG/G+Wa9ZeFAPqbBGJplwfr7Va/VAL59ytFyjfEnTiP31K4PhX/j4JiPeCQahH9UQD8HJfe+9kC0
4C5q7Xa/TOVj7zIKKHVSBSwyHXZlxVaT3VGf2O52qGeiCDwwusM02VvbGDWcCsW91pskAgBCOPrx
S8J2/jTl1Znm5JuVCMMw1LhUyLtcjF9ZTVrhEmch+0U4QIo46MJ/T4AlVwaLHT0uXonKqI+JYkZO
S45gB1LeDzPfSxEti8z5YPCKEmsVKCWtJoAd5M8qZmjemi/AolAt4TUYZHutZUsSgRd9ze6TFVe/
o1UC3MTBz9scgeCpSLt+z57wd6XrDnkKRBoQ2zWiCXQVG11A/n3nvGvOwk8poJiglOD9IIFA9QXa
vIS9WA+xUTh9GPfiNUo1WJdudHPN155iOBiRuIUsv4oNbwiQ9R5f65J8IrBE8sPsGqRxu0HIgtaz
OvqdPGSsTfEA6G5A7r19NRJ9i5FmnYHpdUAA1MSLo+zcPqQEN2yljVtLM51t5S8Emczi0Lokt+Cp
Hs+VeSsmgp7wRl1Y0vzCd7omvvRp8+UAdrc8RCRxnzlBN8F2MCr74tgN6DriWfqB3LUcF8iGfM/Q
ZM98pdlOCK1gbhvly7IVaw5NjSjEFJT63uS6m4hQ3z1S5D9TVoeplkePQBHkBkBVFPj2eN9gDcd3
dGxF7ocZBgD7Jw9nTcbpBWiCmelzMx+yEo2AQYhOsabp1Gn7RkPDfAIcJXYLkt1Typdk7P64XcLq
PTZnyDSIVUoNbGFajMsx19jexc0hMdW88xCrb6pEGgci/S5Th5U/X/N/CAzsTSxkZkPs1UI6Mnz1
Yh8NKXAIvwEx6bcKDogVjgty+XrWXlysCuzLNO3R6df/nzmICMSJveTW0wpUM59s5fj3ml3UC/J7
Hb7eGIDpu2M6H1zAlnLNPCpsJmUuMUhyzUNSBCOlOpWZuk1czBunJgUy8aIH5RAo5jTFxXLlbihI
w+o8q9t1phauR1loDsyohFO+VIQiiPzN8WE/5g50DTpDMC9d97DUMxbZHLAAopiKmOEFEYtyyX5i
S/eor2lQ2poLJYneGuzXdCU9xFaOA4ox6c6wsPcD0CNXihVBTVwdSwG1Bm8gT0/BRqeDQ0JvRVGo
++RwznhiWyo2KAj3dnKLhoG41Nj71VZsq3FQy93cMRBQoeG77wiHIJVUWkcWumntxewtW9dz3zPh
o+SB97RJmPw+zNBLHiDm7C2iLJK09NCIqudWZVjFRuu7QFxbzykDAE8PyTt1NtQ0EkEAhmbmGXPQ
uwygsqaMg/6boTEUIYgb2RDtB882jrE0oWxDKVpSq/6o8U/AGwEIljqZD0wSbKUNg3YfEz6xLTVK
YHJxTl0cQ2b2W24hz5YoxcFhdWZgF/UET0yatexakbUq42DgjN32eqx+z2DrFWEgXl0evUlasCG1
oHMgi2Sk6o5O456Z9J8Mv/jbo+iG+VC9WzZkngYdPIkWl6EwWD9rfbVbUq8m5NWcd76bOB9EQ2GA
cpeYnQoRJ6JnFZC3E3nzbDgxlLC1EqQbo6cubR7Q+5cXN9u2g3yvu/KP53vJ1qN2z/q/vOhPtTk+
5gD+oa2XD5aGyqsoq7BnZ4ga2SqxmL6wxaPOi7MDcA+k1dXApTD/WUb8jUae7DHDhG2LTTHGoriI
+6XCUFxWOoHjOVLafPLv46g61Iu5G+WU0TAgm18ZHVucMF8k5Bqkdj8uk8dwoRIXzVMXz8HvVKPQ
2g6JH4pI/p5IEBBJ/j4X6Lvc7MMZeratlnkctSFkGVCtZmPMnCVbAkITN0LFdlB4Um30Rpf7CDYj
xifIi4K9TYcDxS0kmoOufhvmvzjoEL5UznVufUR0OOxYCbcvQkyv0+S+V030xP5KrC7uP6wa3dBd
yu7gT68NuEp3sryDOUf7NNG2TBcx1iNVdrvjILmCUxMdAurvgO1DD8KtXTbKsj0SKIyUy4kI1Flk
O2VMejD1w3Vk6hLzKoeVV1RwDfuANfCOrJhma9v9GbDoa9s2V9cktycW5KoS67KzxvTOQgS0nSqB
hJD0ucT3vmr5oXrxwv1mb/qMzRxbfjcYEtnX835NGU72y9IdqTm/XVmoMC6rs6lKqF8O7oI6Jljk
caHMvvWUY5DLnKBKl5sh0lvWldhYdYjmif25MOCSA+zwiDJoZG8vKUxju7klsA+0Qn8B9QcUy6uO
uiC6GAXkW6sjs3NGhWbRw8+YYTGbV5jqUHah1PFz4hCZk5jX1ljO3Pebxyi/GvYRV2B25zTmH2Xk
N7Jr9X0JZHTf2Oklmgm9tXPnQQyWgi/acg63puBIQQO+MGNq4+OUVe1hcXwZKhcZ8dLmYCcbDMq5
XUtsZVm2dZVi2ETUY84QfwZxgmYFXJGpG3WQxiOht2w7RJytSBQKydjLXsBSPZq2UsfOeFA59XjH
72x3pru3KjLaVnaRU9tnrRF/F7ieUbx2VfZIzCqx9kzFyaHofXMT03JP5kIkXGbsQAG8u9j3JwJW
gMhv2nIFvif80lNp4WfmLBx0YLl+4f+2kOpceszsiwI4UftLUBT3AFReBRb6zWiDuSMwnpOc0QB3
zC+pHWbThyANq3QvQcdWzYB1UbcmOjvtlkR6F07t7O3Zs5Xh4hbYTTrgeu36lHIW4m9Ah4+PnkF7
4FZMrHHuIA+rnPtaM1nBwDxcve9XT7IPnyR2GJGKD/DN0w65wH21cHp5uXFuNfulwOupd94n1sNH
dxVfYfiG0lQIQMD5Z2a4djCm9i+SS3nnJGVOYYUmxMBrUFHv6qSI2EsFXAB8qxlv2zXyurCcOqQ3
22ixNV45HJeYypGhOraq4VpgGMG602y16Rt2xC8FAGwTC+OVpSKQqv4kE/XZMGc8avOB1ROyQHJ9
NzmBqrshS+tzpNaihJn4JlfFp+zZLZb+J+7RjSlpEWuoCxigwGVBePW1lmwojj9yuc6uXMP/vlXR
z89YKMiBFATz9UCziNYoSzBWKAk/bTLfdrkzP2iObjIBsHdoKDAyE20TGouzd6CWARuZcGCINCDM
UG06mVqAQjzWDll6RNGUsc8Yp03E6BKHDHYTL6eEd1dXiWnnKYjlfI9SnwiHifWJ43ePmhO/VGbq
bYnx3fV5Tj5f82U68kvQi1glGZo6cpL59whCEmmby0WvfhfSe0rh/2L7uYps5Gco0P6atQ/R0PkN
hn6DIZVb2OTqqBS196JfcAfSOBSIMqyufeIvpmzKOMB6L3/XewUPFRYSmv4pQOFApnwN1GRA53Ku
h19poSpGyPPJmBHwcBlXgcVZpceIBpAYVdHsUhTFV0kvh4keYVr1A4yD3IojYTvrJkPgdkDax+mu
jTSXTgH3ncjsaqtTYdt+M26IcciCepKgo5bmWcfSFjqE0SVGZm8lubBE/C3X9Z/yWPiY9HD25yRI
N3k42L+YIPJ2ndLtMDcN5lyAC3LBW5W81xqcZp9cocJrEThwj8XcBGCjzqkYuBwoC9Ys7VQGKFa4
/NcnEszxm3dHQjVPhusAgEDoY4sIAlfeZDTdE0eASZKRL35bC17DKGdbq+oGvw881Kbwv4skf2rS
sEmKL41ZAAC6DCiviAhWtB9s3SfedRzI7LMxAgk8i9T2rxlWZ8+OXghJmneT7z1XFJFbs8M7nNTR
o9ZyIyMtcWvTFm25woElen8jNBrb5ebDjpKZcQK3SrmhoImSXkauFJDpTcpuYYu3HXXMQRekKfYM
Hrk5fqI+jQJg9S6U8Ra8cS7o5blPxNM0EcnD8xZBvKOI9LZRH0UEAlkzc7eWjryZFCA8xw4XaeLr
y9hKKRsXd9QTuLyO54H//0FtRcBAkt6i9YqMRyRASBDOYGvYN0UJ4xPBDSl7bWLrtRiNfD/57V2j
tE+leu6xw2/iWGBZIWAZxktnW9t8vnCGjFJ7AmS0yl3L5zm+b9a4+hIOfTT6fJk6CBlduyliYKfC
CGPv7zynfg2XfFbflBaJxsY6g8fu2ZB/I0KhthF44Tb3/KAnmngLlZB92Qy2cUOV/zIZ1am3lmTj
caPkrkf0mMNr12G0DgYO0SXipEvpBIibg85Xz0agEK1j375W/nxrh4htTk7MZenj8NO6k+x6ZGT1
HUBl3o71OB18Y3kx2+kp6tN7XPF6QNDoV2NZ7OF63IqzfbOL9tVKrEcCtk1bvtY2knsdQzmMooma
wp2Ks+XmT4PJ1TJS9SeluLHoySNQetAj/DWL6ewT+4dZuKwybgxF9Cuiu9FkyqhqOoOBATQ7fBkd
KyfYrpy05VHW8oDI+15frzWz/iJh4q126SWWiY5rHD5B+yLyJvdxS1f+MEiW+2TLP3eVeImMJw0g
DMIS7Rt2wMWLvZT3IsZz3j0EIpcwv8GffuZLA4IR+fwIQ41A0o8JwcrG7cEziNL8Q8G2VSkmItnH
762DpFKmLk20BKc2pg89/qnM+RZjfnXrnFmZEX8kpk8scBukdXPvVNa3ppVP9fo7a2p4ceosKCUH
uQcGChmX2PS8Uls3swqeE4x0ZGoLH3dTosLRYjVpTceCZ/Ha6Bfcb+JoEu+aU6Zuq86Lwq7yjdDV
V0QneadFgwB46hicMd+nAykmXE8zBJ1+ThkhZt6Cu/tstpgCbWPeiXQYmeoP2jHWfASgF9dsde7S
2asWQbrHXIeIATF21wI0cspZHrFDeZumb8KY4Ob7+AcRWjokSMBXB86w9dJ5OwkMYAUlM7oDrtKy
4/9LsuOLxfhVz3oOszUn6LapTrVbIqsQOdN0vUcfiBGGEpsR5qI+S9SUrNDzdeu5+mPozZ0SNibZ
Z1SvOj3dVVnt66reTde0O4OYx9R69WwqGlh3znZqimtLKPzW1JY/rOWgf/M22qQj0l6DViL0xoac
m9YK/SV/67MOjF9/I0cL7k2ZFE+TfuIgcnZFjwhhnT4d2rr+XQ/li7/yIpO5/ksGEdXEI0CtC7FZ
PNNVl7KiBu2FoODvkMT+1kotAwDQlGxaM3cvEUU+tdbygVplOkZZYV2thTdC680POCyWs6/iQCtF
doEttRm6uAzEzD2EExSxyD0gI1oMOSQbF7XSvm6cdFeYsdpGizEfukNRTsM1XZDmsdHEbu06gTfo
B11ZF4GGb28U32ZSI3IegF0UBAGxhgeBzDyPoS1aGdlMGfU042Z/sQRZnc9CJ6t4gRmGODMFzTRm
D7PmR3Qg07NK8LbURmqzJ1opac6444zzNm3Fn2uUCmK8QdsFT3EwZf4UlJ795AvINmlsbpMsOzVD
NZ+pkjm+Zmnte7f7k5bTX0J4EaBX9onsuIeigiI2LgQiQzey967jqF2UuX86G8SQi4Wg8swr5u8/
E7Ofc1svUJZXttikIJz0RBFHYpQc92YGDanPLi01kiMmTsG6/8hycF+oS+WWxnG5673yK5ttshhM
plKkNcFvjjx7qzXFIyYs6+LkzOcYX4d5ZhR7fpXDACXuBsAZKJdjHkFBq6uuJa9RpaUnr5k+hqxt
77rKo+6NSWq2JsAGLtQdk1SY+0TNSKrWYSXgFx2MDeLYHdQhtSk6qjiS7SFqz+Z92rpgLgXUb9tw
AWq5aP3LxN9ZSkgoD9Z8m+t7bQTiiHxePqaVvtM7QcohEd+2fkzY8h+r7ruDlHLHi/dXtVmzz+qF
ZYYPR93Q7lzYO2fXe8dfFe1BHc8bV2uXi+ztFyWQR/nNtTIFhBpJHV7udZ11AiYjmNQ1qyYv6Rt4
qB1X6D32/uEEh43z23buGM32oenhUev19q8r51s8EwE9JwgwnHedu0duyfdcm4CDKV5R/Kt02tOw
d9Kvdiitx0bIF9rl6BR53+PCgnLKrI3dpC0FcAs/h6CUWJP1bk5LVBWLvFl1/MDoSO05Cje2NnhP
1ahFob14z5FfkcaFB+uxV+kXQZiHgR4JxT+3eJXXryoFm1lzSbKX/6hy09uv28IgVZO9S3X/PXXq
Z2OoYKhNDfEysDmlOZODgztho+fW44JdgSVLMrIEExCX0/SNmE2kJPNbvOTnIWaIujTuL2mYtz5L
gsQn6tQsZhI3pW1eqCCkR20Yr4CKtGrxwuqKHqhc7xPjQXjWfBzVnQtNm/El1JzGU9aGzHLyf/Jk
R1whODsjuUxqPth27KE16lsi2pZ8B2AbdU25HOrcDoFzxYDJ1FXBtAJndbVPmkXSYxa1HW9Bek7h
uncNTCjXuvWWi9GAEbizdpMJTpMlxhrv2SCiifn5sjR+TrwzYT1mUeDo1oU8PCsYveUTz8sGuCDx
kVF9Rhf/bikwVcgCM1k6Ya2RMtKafXKwpPNgK4LLqO+WACmcwyIPuWiGp4kCGxiHuUWtA6Wjmzel
Hn1HNSZHl52dIa2ZeV1+jZbyk+Yq2Wd4OlzH/5ga+A6YjwSjRBkgas2ObvdVqDEjcQpBjC78gWvQ
cq+wErvStO70trrlOQ1ePptcntl47/nyd7zajPoZ0obmvbXl+FHj97jL2XYHfsa2kxyS0OTZGsu2
Y+/RMNwZ9JF5eX2f0zbv2j5CXEbCjInLYDSH+djA5duMoDl48aZn1/6NNOeallYRsn6TJ8yu5YZb
icgrcm79mYxR3XYOccla2uwR8E6xOg4LEt+iqUnUSV8bqQ6+hayXwWIRjHA+spLxTCbXuf0CNKfo
E4sIYdb1zlTlwa+aUfVbMlr86RViqI8+bsaSOGW9UedhsIKsQ6+cKBiUjWp3EfkBpQHeYknr/oiI
zQjwIdxUTjxP/jwUqOMzKFiOMsszGRtTOOgJVgu0/I8zfiZn9l/ywuoPU0oYXavDrdZw5AuBJZ87
3ydlA/IXQhG3woVO16L9Thk3Y46gAmnGmhbOLW+5pijubR+Z00IOEWsxsAZ1/je2Kih2w6rGIkxg
WC0NLgLXnTeCFysgu3TF41Jazv2SNoLEAfdml9wN/HS5AvxIOLQlKU6ue7Jc8VkpCvVp8gAvCxG/
5cN9J78javPHRVT+tdeWXWVGAz82Ede5TvqUkLzdHmt3ekKv1B6GiLGcis3+XurkXBCDvUtz7b6X
o9xS8d9pBrfnsRiSS9vkB6SZgW6p9rVzFlx3hdirauWKwpQU7l2BuCuV/leefCg3P5Y6V1NjkTAR
45N3a5L7FDWgNACMzgJzHyctxX8GPcpIcGVauR8MdeZBIu+Ls6cboXzLlua76iQl8lDgyTF/+XZd
/TWd8mSXWKi6+pIlLgEZptzjXmj3ncbx0nTFecHo2mhTEi62S1MUUXorICuTB3WC46JEQbPVFt0J
xtpjIp0S4KzUrY44foYJjJmNJmru0UmkZvzHndHVD6Mh8PEvl1zrGcPPfh4SLXZnO3ESZhPmFJlL
gNTMGhlod8FMblnRyPFs5MteSju/k9N7V/X9Uac2Ij043cHY1+9yBKRb0uGhZdU43Brsmmc1agkt
qcsrNWu/GRlbJ1Uuj44i1nhUyx+qDW3TdR8FSC2UlOtWqHJOsY5Cjb5bEQdh7XOysQNrNggTWOsb
Z0DP0RP61KjMvTqMy6OZG142msX9FIFH1MZh31o7kTsHdmufWTfUO7czgGpGGiMx2g8jWjASeeLk
9tZRWWyC+fZ92FTFLe3xUo/5eC81hhSWy8uZtcsf1pUX1y4Io3b1Iz0eN7N4Bz99Dihw+ts8J3d6
AzbPtt0/WY8IQHrkRugEBNmW5N63TGvLuHLizVBfOXjcNTbs2oZ7x+l4+Qwu6by9dCnfE8gekaZe
wJCAABkh6weRMDpxU83cFa2XHsaoObB1Z2ksmGoTfry6UXtCi6pffobYGLF40IuO5Ut2V0xG/uTq
px+Dzc+DpmXlne2C6mNqHOC5BX2JhoMitmcrmReB5TMhqKDSE4xOM5+WAghF79XnxY22onBHEt6c
32ntsrtNFvPB19E6Z+wVUQ2wiehb/TxM9ns8VGfIT2OQYZKt7Kx8Kwte64Hle+Wk4yYebHQk66YT
JflOjI54AfxgzsTCaD5cGQouSGg5J3M/8TfX1Vk6RNOm7bMpZwCoja8FTOpK6Z+0nqEXCd771nbM
rRrrgeRCbYv6BJI6+eQPuYC9Nw0z2SnTveOtytZeCxeUzbuWMpAi7mtCgwnAmytQynFn+mwPnAbo
qecgrWyMZWXrUqB0TIgsQ53RpSx7vyr3sRiza6x5t1wvmVovo0aZ7DO4G4BLzs6AumcaVZium8PV
79HkM1JlcQQY0F5/HnQXtNP/Ye9MliNH1uz8Km3aowyDAw4sFfMcweCcGxiZZMIxz+PT6wPvlVTd
1tK13veGVpUDMxgBONzPf853QnsNMz3ciwKPdW4BBioGllk0OTqvvKh6VeyonJFGI91HxSkVDUuZ
61/a2Rg80LNyUkN/iC0kV+sn1TNn3FxJPtHGJmmlHAWyrLoFXTlvliHssncaGiYgY7Bzs8zcGPgJ
xmA6NlHyEpS2fTIxgW+ZtEOO0pMPOAugT5MCJ7obYHEePXNl9kRoGGyOSayvy848DQMLU16Ue+0l
AnW+KOj626A797uw5uFuWj43GaGjbWIMTN4K/xYM7LyDnjpFw+umu5U0LlR460THlnykCu+3CxDT
FC+Fxba2IFaXFXQkOW16ihr30Dp8PlbsbUOHIksRylvAGaEy3RIcPVW6WkmNlj0Uf8jMfslSdzel
7tTrQlZibYejREEhM6KmvKAkQEMNsz+T1MNok0aomNjPdE0CY8WKkgUS1I3znoUh6lLjndt0Ch4j
Bo9RNgOJBStj8kzurr9g/jKjfG3aAd3CdEH6mbvn7M9ThoWfMey6moJsyYMEsTAfN7k0h2WdRrvC
5EOvOS0sko6BGhkpPAeBuzEHZ4Nh+gbueZbvxlrb1hRd8foYcJTZBUz0yGkT2M5kbnzEwgW9YGpV
KTSUoqkEm7oViFJzq430y5rtwCsVqG8pTSgW6GBaGXYak91Nld/pkcCqHIZip2etsdLG7N1xnyxM
uQu9i095YjOvyVA30NXBg9kQ0n6liclpGw3Ia8Y7R35/30RMYwwPg0Plm8vCr6q7hNAdRVRyOl2w
MiIoxmQdDj0BnVXIOIIzMgnLWB+vk0q8RZQ85HXGSWlQB4Wdb+sRWF1A+eqYgnLodfD7AbCdHMhL
SaSPMB6adyd2tR0+aAp3Qu1a2n1DwR7r7pQim+mus85FoZ46p5dLakIfxFADwrN8XJj5nJO2a7Zu
k3ekotTfzZL3UEQhuBnx5VH1gycg23V9bmxhWUDkSsYDDJGX2ACLwQF+PHjzl5//Ejpp7MaZQw2T
ToXd4DMwNchQxjPQ7+fLjxsDa0IHBgw0Mnt5PEaVFaWoUDMLihMHA58QXGOhOE/hDsuaMoE1XTIX
4rd+fv/nSz2UwYY40jMvnZFvxCd68Ogd3PhGfVPz//38UoAcXcJk2EWzqy0UGIcSSfFlQm9kxZqB
EB83G3adVIPjWtdUfZjmL3gKMYBExGDC3uLE94MoSrwWFg9fXpKGH9qd3WeZFj3JipKIqHOmf/yS
58EU+HGj/reX+l94qRlrGf9fL/Vjjuz0b8sPUsdhhsUXa3XIcQak/j//6j8d1dL9y+ZbodP8+J//
bqm2/rI4NjpAfOYGYdfABvxP/r9l/2XqtkFA17KoMedP/Y9/gx/dKL67+ZeOa82Wtv0PBNB/if9v
Wibu7L9nQ4Unbd3WiYeSkcBFp/8HU3WLHpmh51AzjrSxNfxOnsKyfWKZdpG5X6u+q+9dXZbLaqAY
TwnDPkXjEd8Qq57tuNurTD2uazq8L7J88KWGH2qaLTWacbDyYFgRJEQ/Gy9jVVS7Tvd+RxH9YBp+
ZA5obOItwfnvB+DQO0O+CqiRTKJHjwecXmXWM6lEd5UOSOfGhDY3UFRlj7G1bfQAETZgT051TbCB
c4PoYnTTWpdpQOAri3Ym2aJNMXgbmQX20bNN3CYl1lnDWBu8UHZGKl97oGH3uY98xRhmVek9mOOK
5DuFQut4FB7tIwF7+t651AJ/WV0kj9JImEx0lrMr42kXal1OtNmg1Qj3LGKzCyADV6WphmfgFDw2
kqg6afa2HdzwWOBqWo5eX79r1jAs6oqKuyjysAmG4uI3UbrwuV4OYBq/8EtnGIahZHa5aSBTIaNz
pMI/5thQ98P6jfnzaWS//9IwFo4iYMBWWFr0uHp7k6sK960kidlbn1UdAqasy4zyrL0MDfvJK5n5
4D+DsVyJTZaq9BQM/q71zeBgCFL//jrNh/Fj6upTaj2TSPSOFqE8+oL7u6VH2W5KeGZCeXXPbEsB
NtA076QYo0Ibbb4WV+SNdF+DR1jAXhK4AaR+tFvtyMg3OaDCh5eo84a17hXPnaOaDXtM2pJCZZ84
6vN8VesEMsbJr5FBep+tlcWIgHBj9TDR+JYVpFL1Sr5QMINRzoYYM+IrZFOPTb+bIR5lO+6d3Jl9
bh2brp74I3tD7CC+/YJAT8esb+3NKriLMcTVk0Q0PRVEAtPspvuOf7Qcyp8GM4xXI7nD48jgZAHD
/KGSFu6EOlxpNFpNfd0/FZqHqdoDScrwc2Izge1wKnoY5RjClhr5rU1QfRn8uAtTOvImYnbaufVe
pEbxgX7LmcHvaBrsVIrbrO7YT3UO20971yPP7rJCz1a5TK6SMS4ZGyyeNk91DKEj1kep3eruyQkA
iaghvbuZibzRPFI4yfCjUjOYWR0Lwzmx87UOodbbuCgt+eAXNRugNNgbGeFJUZJ8HpgyWg1GIzUZ
M3USZx5jmyVmHWA6NvudRpseyryLd5MXl8fpK6L+7yAJsXMBpY8Op30zIdubB/5XSkHeypS6zuea
uQx92myjSg81LCUeaRDSiyhMXrjCHDAVZv1OM3TjaPpHQ/slR++pDKvyGvurFNlpywelenAuI9XJ
msf0PMcqQCN67QHojJ/1VCw12/NOmF6vVGUVB9dqsQ8OuEO2wUVKpuq4no+D5TJ0C3R9zfn20Bqu
t/Y0ahk8VfQbdKoDQme7jbtIrWmmq+gyG6hcKDeelamnynzJKjqFXRfTqW6ElyCQBi4Ck9ClRpI6
d55YguSt79s/qgZyITMm2CEnwzWjJOek481Lu8Ii+MlwXenC2UbM93As5NnScMoL0y55yhvP3yYu
XapjSC9s27QaFQztPS3K/hCFBC7dWXWFVGORFyxxeNAhyvtDATPktyUjUW+LHvVVO/EmSAK2oOiF
u8iilx7n9TeKdEIIPSatj2y/7iM3va1GnLvHvtKek8gn0kL35jKFH8KZ0aC/dyS+B9v79sOlmgbV
rZXl/hGe/1JBpplrGRCvmDxu89eR4eYFmBUaVun7vO7hyltLR8KY3svsO02a9rlqjUXONDMCIgcY
I2rXIsPZTT/mAHSnCaIOd5GZ0l9LbVxv68Oq6+ChAJNfKbehIHX89gvAWHVJABPyw7Rp6vI1so2Y
YkqMWzp/xsuytyquCGuDaV6WYnjO5OwvHmhHgfVyUjOwl5nr78ktmYsYzUrLmMAZMKbMuNm3VdSt
5agiLC7UfRlA2dLE2BLU4QRIRHcZllhOjCZYNMG4AerKTan0l4LW0WVugQIIpxh7noWFnpe+Gzy1
L91YnoTQhptrKAojJiaLjn5o5WzfBRi3tiobmn7Qpyzzg1hOc6Ck1l5FGDyP1MYQkfas/ehRgzH2
n/aQkuawyEt7Tp3uiSy/m8H0SSLff6gqcLWiu9dji2hnP7i0RdwC1EWGYGyNhRPZOEj5IWoRPmAO
ZIkbuTXRhIEdTBooB3Fmi24vukx6GyMOZgQvchdnvkMCwGXhCa9ek1ltVrp+djt7ujakGDhdZTrH
WvrEJjtY9YatLSax1ljptrnu9gtJpiCo7eySCopMmpTxBZYT+iUoAmH4hUecMkcbgWcERTkhw0qB
KykW8XKyqleL3f3OJMe5AIpGBqjPPkYOQBwLo/00oawzPaXJ1J5TW1xgSclImbohOi6Km+NEwfOQ
art0oElHBVhzJvE1SqnOU8ShPrFsFp/mz5i6xlMGrSVP3wzZF/e0C17zcvqNCArCr+GaSUfSybld
X7GOY0zfc1zB7qMdACa84+OcWVMBSnlBvNO3Z49dLZ2th4PykZH9nowAkz/W7w0QBuDFs8Gbxq4H
z3GIs2nh2xjvKWPxdxRwxGtTGjiRkJoOqITNa4yA7YbDQ50RgO1MVGCbqVgRtfaT62vPLEsLxkzN
qzSCLyVgOjhxXF9kSJmdxw5mGTS5voshc69izJqPIuzzlZtUlPYxQtvqpUVnogIDMjjjL3NsmotB
JQOi/8kJTPHR6cEcLu19egyMiws266gUmdya/NiHrdw3v/A/FO7DPXQi8ZS1jH2BosiTgjvy1Mnq
tRM694sRdFBLy+BuOx52LkVJyTRSo4cmKehUJz3V2sOdwEZ3troKrsdEYbiDT3Ty1XeplYy4nIpU
np+0WwI5hE9ay75GPe+HLQCSeZXJ/KVU+yLuxR/KhlgaE1AN47eillMqWew54RKkRyDGnBdsewRF
4q6GvyX2Dr/emLjz2+bkMB1Jq35RKlxGYJKfftojSCZ2v4fcWcIZuIcuaLPS1+t9wUiL0p9H3iom
J0QQ9m1jtRuHMc3JSqrg6JbRRxhIhyyH2/Kh2Ku8MphVDqF6cqLbvM8iELXBI+Jspcog/aXlM8/e
jVMF8V7CzVm1un1vi/pGDI9+QPeXS70j+93Je5xkba1VDj8sZLvKWt3MqGvBKN7/Nnn4L0WTa3gg
cVxq84UDPCha0+NJ8EjOfSCEd6O6txnkC2f2Mt9cBqtT/QovpvqyWu/dN4vwTaeRatkxOrz1kVjR
Qt5vLBqunCB/GQBVI9cwcNCJfK1RVvLVYE/qHf6OhV9V9sN3gBEflsT0PtbWoybtz9rL8ntmdfuR
MgzWI1YQ10q2iShPTu+GV4PLkphdz2i0f7N7QAGpza40h6oCZt2ovv2Gz1HWoXN1O3GcVKqBPvxj
0ed0LN2MIZhOlbPmDFTlQFFfGzKG66Lho0vMvmE04oc3R6zSINRe3BaNvO7VqncL/Zr7mtobffxV
uMxH6h6nQe4Pr2Ver8tCAys+Tt573FVnv+TlR1LqO7ui2wQ3hu+6zVLq5p8+bfClZy620RbIjsXw
dcMx4cuiYDx2zPaY1R0CTxGmRGbClx9mP0cP2sFy4Db2/Hd+/mIvqvYAMqJfwLFmVDr4jxi2mE3l
9EVzxooSXMO6eiE+Q+6+G75cO2zXkZnTp1oysKUe/cXRNeLbGDoObRD0//jC+oxbr3igEkJf5RBb
YaFQ6MwVRwDpQo37XERbnamVIq9QTEjkLVrnz5feC4dD2PXvRs4YTIQGnjkdjLztCYn8tO6cHFU0
cMicdGbKJBPfJtm4aaVLFBXueVke/D7CxF7A0inxSBtkSDdtU14QlcOtYQ8ZwlQAcQQe6KKv22Mg
WyDYStScOEv4+bPcY86CUM/ecm2lGByF7nw2JaaXtAV0DIM2pAK5eYJVQO+bG3Kmm4JNgOFokY6S
8P2oHkpbOhs7aKkQSu9TKe95166l+nRidLfmS3VewPkhuqZ2a4MQIFqDwnMEuhbsfc0Wp6E7jFmo
b+PG8fYMiTHFaD79TXG0m2w3ukILyxhtRusgjST+J+mdOzztucqRdWIR3nHVbg3aH7uW/pmatPHd
YJxV2OU3QC/9UYt8wsYQutdJ5iiI8dFI9rF713otXeIF1jf0+75lZojVv5l79xiB9NySdVQrpDIq
ZHqreZwij85NgirRkO/GqiMOnSVvbSLfReRsm8I4yV59KhvjUJyKV606K+zRZeNxEC2pzjQjHlqd
D3uxGd8bsk2Ufi30HtsivbgW4Vj/4M4rm9KxSVPvw8HkGGfRQSSXBKeMn2JSoaNX2Pq4xVi3rVTX
7cBy9btWM7f16GJ14Jm1SCcsmy1nQBIeULXbslgmytE2yNVX4Qzy4NtMnQFfkrr96CKAfy3cWq3u
qZAh9rC2/TQGGfsS9+6HM1g37t1b1savvlU4xIzTA7GDC2SKliDE9ecb5dNg7ObBZOnTLwGHii4J
5kWYwheEyF/NIDWPfs59rAA2IbY3ODLzAj/ofPm1cdpzCkI+oHjp6HueSVhb5y6FJj+m1g4HunMg
jpVsCYZcO8Y7jZ0J9H7c7T/25MDkZ6opWV8YidmtQhg7K31sH1l4HsLWYo+TsolMfazPXcVxZG31
E5DR9BoCVIDyzkj2invJ2Be1paEaBsERjr6/15ovreXQW+FioMgV7XGsMKgPI5nkWALOxDK1+Pn5
U81oOfW4T5ys7ANVxTY9CURrPYVf1Ob7FcwToYPaCV4djQqpeU3z2v5RTOl74jRXsw0boKE9+rDG
Poq9zJNRUgZBaron6VigBqvgN7sh8pTAsmAaggwycdgM4Ke8TruDNYyM9m64RryOmx6nHABPlN6L
PjXTOiDPRYqzftEJ9JHUUOdAJl+pS2Oji6kNttdW09krm3HScj4AJSVFTGMDcrvoCmeh6/6zxOOy
ao3xu8/e63JIH03z25m8l3TAOGESWOwhvOHamGc4I4J9oq7pyKyX/s0eURYCbEKdvBqMYySbT4Me
2EyxZZpMuW1M9xYFxi9E+zprbVKJ+nuDBkhQtFnY8DIXTdtGu5yeCL8m9xtZ7coyPjwUiYVdNtum
Hu11EHO2qUYiTYH5XWild760o+f9MlHKXMAabUqCg3hq4AZHpyaw7dVjxyShAZ8ygoIeA7EKqN5o
Y6u/NgNsOcqpzQ2Mr+0QptHJZKuP560O1nrSsmrjW8oZxGCxESN11aNtfPVDQpysms8AKCMEBJyj
r8HkCCOK7XPLKMEYGV+RnT/rRRPhRqeePCXXhaUbQGjcDWTRPLnWRKCusk6xQVp9jGnYbMlShiTV
wdAstXAkHsAJuOSy3gG4XBdTcsPzsW8GbK6cdaGBBLtQkpQiDn0tnpVstmCrEOqrF08jNJyo5FZ7
Sb2uw1/m3HKt2yC2Uwz+diqfVcOCliOFTOaF+3oTjcUB9uB30XA5mFZ5FH7JLLLqzwoWDfcVzgcT
MGo30qVdZB96RaaidB5LPQLXRA409i19YQp9WDBO/hizYddZPOU8q76YPEvwo2kL6dhrrZnOUto8
F3L2LEQMc84fofhyI/WFbuip6HEImLbGlsUHVL3FTvxOqcd33exFxSdnlMWGDOSWNMSDCviBqy7B
dWOcuwFaYYYjNfH7FbXee2x0u0DPvtyq3A/5HLVsSPpnTFoila0FO2XcQlhru0bfCxqwThyqjnqk
3QoGVKg9QFmip7ArHl1V4MBsiKnO/o/auXOPNEHxkIXdtwNbjW2lQ4nZcAETuhBIFFVU3BGYDqGp
fYY+Tnzc7ZsijijjwhYsWOYJdux8fV0bZbphUcPmJaxb1QCN9AZWXKZr7FpfJ6/6PfXim56mZ0wq
64kkUOT2L7Xv7Lxs+B36MfDwajxrofWpDeXjxNSqi8KvTjfucupXukd/XJy9d4nB/DtHP7LjbNW2
CSbmAhN8P3wZDVEjs+H24XPgoHIRJrIpxwQK3h1K0gPjGdPffizifUAyxavTRVU073lpP/WcAvo8
Ak9k0iga7+pOzAncxaS0bQrvUOHt5ofdUayALyC2SNbFBSYHiAJfrvJm1ve0aGTIkLNJXnAd8Rr9
+i45hegdtoHG1coVzYur0S0+kYFvai/Sr7y0FlpVna2q58Gq46nGV8dNJcYzUKjPxqQu0h5BIICO
orTtZbCDnIMUdISYfVmjz4HQ5HsU+0zzucJppV7YoKFHsR0M96vy+3fRMdaODPaPeeaunSIjyVAc
NeuWENXUyhew+U853XVMsdYBNrcyXPllsyinng829s2FDQIkMPkBLHRc3BcLu6Zg3pEyXwyC2EJZ
4cinaKdfgNF8zBSnID8SL7H1HMfuwbPRP2C/k0PFCJNpBmLo8KcQVJkWsfeM6wabmzu9Q2aGXudb
E5ZvRpcxaovXqz91Zl0aG4tgiarduvgWmpZ8rMp0YKbfIzqYk8Gnt5S1zVrmkU57L7FA7cFQKDSO
pZ0y/hf9/Im0d5BpWIFcQGyNp85+XCtO5QlWbaD+GOWuaeezMUXMycqwIObN0mvYAIitrN9WnW7t
DdVVy8kHCR6rXxl5lipUR4kBc8kpPFkaVLNiEzloiKckYNjC7ERRdttOxxlc+sEqSgF0axWyFKPR
VaO1gKp1Rt+TxxPPrRFKKoV7FH8wUpVPzFXjtjLxoKzCtESTpVS0loXYC4PE35C2bDzTeqFlpEQV
TrlBLwnzwp/WuPQXNrkxmmih+pkh5tSBvOzgLiZT0xDMUwR+eUhDlz0QIaC2s58Dg3e5vzi28ZEl
vzHBW8+uYkJQ1e3C9PXoWAOnprMX2GMEuW4DQi9hua42RttV+D9N9hgGuiSJTZWx08q6yCJeG96n
qM2Ry0WzD0rEzzLsOKkH2lr5Si0qu6DYraJD4Dq1v/XCEpjecmxHrM/CVsbGxEC36rvuaTT1ua7q
PhUWKX6JJKFLT62xVpNaI5xnGj0lSljowoK8I89Fgd2FLLJo4pqQPjWTlp+9gMW/EXN+go9hLxTt
xHGDbdqmVKFj0fKM0sTc4N30UjwZaozxRavw7MxAqzBIsL909r3APr+HDMqxJe4+KxU8NQ6xOAHS
s3MDdNXcrNZ6XT9iDnZZDeD3yVVSZgsOk/tmJGFH8MhcRAVPiAKhnjoY7k7XowG3FiQGLEt5NwH2
0sZBtxiDkivF10+VN3XroDF3MUZyXpf7J4u8dJmxVjmTka270tmpMh/XYfRajVpxE4FDxIPLsMmC
dZsA09TTZq0wNUAKfmGDi7WwkPEBuEzJDoSQX67RaGQ+B7Es9zHeIgphU+uqB9Ov2k4drmsrh8te
gX4pSbtKzM6wgJf2mHDI66k7SP2Pop3oVzbwT3WW16FK4RxP+LZxx3m77F5Q+9tV335H9XgYrPSL
UDreqZxSXc15F052nej/djCIlB2w+qib3rIaaDEpuMdB8qL0B1fiKaXqjR1vz374lyn7RzdDwmD+
ra9hYp7zuRCCFEG54VRRglVLi8FZiZacURU48E9G+jx0uitElpBLq3eGbLnxNW0hmpGaUZ8ytkcf
SSccWLhlxAFOBwqU9uTCfPlYW/6VbQHS/+StkTEx2EbWSnKPe7XZc9aMGIbFCArMIe5jBTnck2jp
Na4exR+moftPOn7ZY3WWcJKA2TL2o/vpju3LAPRmB2KbjtGlSKtfVd9wxSbvNttdZxhOdJov0X+X
hYZp3XZkyKrc3eL5bEAoge3MuUlfHZLrCzrF2XPp5TfFwBxTcKt6yF3WNtbbB3PoX5kurtPaWlWm
PGhe+2fiLels8e0OSbXSC75LD22cay+0PrAR4e5LvzBGDoH3AHdlWBpzF7fXn0zdYfpKl0raOQ+V
vWomgAKAUdbSCYgf1L9qGa+rvH5hlydwZbmXdpBnzYlWAZhZj1x38tS1zVth+4f5e1V2fM5ycWTH
um2sN2LqSyYWHLaGg8GzNRT9lrbHY4D3XmZvnjneet25e21Nt+6WPu43EzspnyRVYIRJsq2NUbu2
Cd2FrD7WeswMkgz4vwd2JlVurxMWqaqZzyf6BBRo4qhTjGerYKkMU+PRhUEcwq0bEDqIe60G2Z1S
pyA/nj8n4ol3bcVdug91YA/MQyoysHbfXufPq9UQdGHV8k9eKAbUc+fBb+pffYGqNUXkkZ2Ws/bQ
k2UWuPmhnPY98XociWZCt0uV8mQUaOuFVZXI9OWDk7SvpUt3WFXzBDDvZDgxYNsE5KabE834jHzD
OPs9sq2adpfyofYeMsO5lKPaV6TGHQA9UMABdJb2C50YG8fWgUVl57JqrUURa09DVsHI7h+iCKVK
w+i6yFUVbZMkehm04Yup4jJJYY4XTXCz2vhOHSvVakm3G5rqKMhfLWpNkLHyBbR4cS3NYAMm4AsG
ZwMQFL/4EL6gPStWQkLI0mzMpaObV+fii18IWxCzcUjSsUnFTrTD3LillWCXc0pOp1XP8ijaWwDR
CEj5WTPG85w2CiO1byP1ZEZsvDVrMzUjXkP8mr5GTL6CXsTUhfSVXwxMlYwVSIYA3H/76CMCN1i2
WHa3g8iZ23j6Ccfgmmanx/nCb7ToI09QPXim5d0Fz/6yIyJfWRA+YnWsNO+S0N9TN+4zg/Y3MhWr
yB6OnLBZrkr91ehdsAXjn2yONg5pTfUOFlLDweOYd7gleyM7svU4lZ3Ym3q1Tes5xuw/magPBfsX
ACwXeJaXLCo+GF+/14OL+61hNm6mW9n/zqjMyBh7Cm1aVWxcZnqm22if+Eq/8Nk9j6b7XCt0d8SI
L8BJTyMV7ppm7gnKvDDH/DWxV2x9ymv8BzHVf+JSPROC3cR2/MDMeY9vmAwog1b8FV4WXWmn0fLy
yVEtjCpuZS/5NHXmwI71mAUgHigBQYbZzaUlbfxRafodttJ7yl2vZcWpVdEbMan3vtHkMqBuvYvl
Lk7T28QI1sqZfQcAScuYB1CaL93UO+DOpvII3AiZbdMybjmfieW6X7zWRdmrpaorWtyfdSZpDs/P
0khv0fDEfOkbRsKlDMxLncS/koJhnITooYJTOA0X18FzomXnyRLHyiq+wy5eVjHAKq19s7ipHCp5
HbzPq5CZaaw/0DLynoHCodUBPY8Dbstiwg32amv2yYbHOfejFLKEH11clPR2VscwRW/6qzUV196s
Ds1kXbTUQH6ew0HBofYxdBv9E+LSY8UzBT5DcId3vJiraEiCnzVWT9sAVO1ye6bmrS04P90zu9cW
M+YaKdJpm6MDTJ3zWbVO4D7IK3SNkgUc84uXEY2ZLxbfTG9+cDP8aqMK7HskNOns9SFCSKJiSz9D
tKJqzk+tEfcEoZbZaxtcRZfsiMw9GcJdd9ZIKbRtkVCnX1Yvrgm91K18tKJ+b48W5gQU/sB8s0eo
tumABCTHRzmDvWVPzbNdXadOnKPRvIEI+LQGtQuqYqvS6eQzRQXLcUnj+hcWwHuePtG8RRZFytfR
/QWVbj/Yw+9cK5ikGOalqeO7v3Tn8j2j/OjbTVfVp76u35QY3yVIujT2XpTLLUfikQRG8xt8+Fmg
gjMW2RZ6zhTTZDtlVfkeHy4uyGBHnD5lNMZkA19MiFGi99DiUobR8ZwOmLZgn1hBXH/tkJKZenKx
cnAkIABl0h2WbUq2WctMPBraCA9LGs9Mt85eRu1FIA+ccXahSF5Ex20PFYzvPh1nXkFh1RAaKy4/
hCdb3Njzfo/8vm+4a88bN4Nxdcr0KU+qbWA9DFP4Sqfoo2PbG49tBNMB5HIi/sTd2UNuNE0hUNtk
TwzxZ/5349F50C3vqEp1Vga6cGVi1Zn/wVQYjzK1Q2p+vNMQtHdPZQeOHTtfUV6Umpumy1/kku71
s02rwsIfyEPVqtsmtkt3DvPn+Q8NafnayoDjXvht1or0cOo8QQV/aNVGqqXVr5I8e3SxlIh2WsWp
92livWZXa9/1aeJJ7q0mDnALINIow7Biamd6sSY6gGzcylq9reEzOAJRBM58zFS+aCCjITDXsXbu
DbKKtPhSP97vKtldqRRHJhR7v6+voybPIzSVAORDNFl78da1iNjjUzeFqwFOleu2VxG+B7OU2eff
Ue9+orbuqbbANqFDaZGfJQEex9wFfvLtC/fsKz/CVV7ShVR/TL5z91MgNq3ag3lhOmORSWGUo9UJ
HTkskUUKlm+EDjDKX/Q46iubCXlC0NmIe95KisCBHAkDKJDUVpKx6jJqUqwL2AaYQEGLsFAAhtR8
n5fMoB7enLQE6pcC3NBqjPSNtfQiHchlvvNMlkdcE2d7JJjJfgJP6H+jdP9h1PwX9k9D1ykS+X+T
dP9n8vH5kf472+c//so/XZ+u+Au4FEMnIi1zG638G0nX/YsmDtOShms6BN5dvJ3/1/ap69LGDqpb
wnGkR4vM/7Z96n+ZprA8z8ZIanPz/tdqGueqgL8VgswFjfSm8DLwrJg6z0x+/291NZFRmAIymbZr
UnRA0yX2B/CTyoye8ESwMdICbF0Z6IugJrM6JDKkLwvN9G/v2X+CujX+s5chPfyMvBpqn/4j6JZ9
SjWSddaQIJhYjonpHhu//ZS1/uVlDTyoiEN3XWig5VzwjLoWrZQ5WLt/8TL+Q4fM/G54hmHNRTKe
dODE/Pt3wxVGVHud5e/0ShQrPxHJeiTPt9f8JRC9fd/nyLb+zQm9t2SsNPAgbIANdgIEPIgGWB17
QwKs63/xsoT49414c4+mnEnHuBEE/n6pz+/f3z6mIa7t0pCVv5MdB7qU7sutiMqrkSv3lErk6GFG
IOZKaYdqMvWFHAcOaJEp0OjrlnkKw9i17WA189vgQFbSg+WWVCcptzFlBicSRNOOE/4NwUKcxv/z
JSGvAfAKHb8ANrXOeqT+1lPDdSrDEQ/h+OqXaXEcfObeVqjl52DECu/k+rcGBv8gHujhLBmtov72
WxI50LGmHuqCkf3xZlyosH6sExFb53ony+TsGwj7jg63pqvi5qyn9Vc3MFPmibvkx87ONL08unnl
b7QRghLGmRoM49CsZXDwO45TVOjibIELiV+Chyhl8N2ycVJ8nVp5kRGJgvgmol4dk5iCJa/kgWKV
yUizQf9E2xi8zrZ11rV31BmuRqaZAV8VQAA8tDlb7lzH7Wn0iqN9pbKVAx+TR5ArNqac2432rjIA
yPOy4vTPWOrpHkwizzvlfTfzB5Kp4dyHr6ntjNuhaVMyxVixsCXhoyBkAH2F8JXVrCho2f4v9s5r
N3Jka7PvMvf8QRskB5gbpfcpUyVV3RClMvTe8+lnMVSnU63u0425H6DBDgaDzCxlJhmx97fX13dE
oUmI/MxSQFAEOfDJKn/Z2XTNXf9aGsYiMgkdDR11yI8wsF97O60WdZdVi4hCgipvm0tcg3Kc68GH
DsSKbxEWNoCI2FV39FO4Awq5C/wdQEvid2BU+nXyqq0N/YYSEutRg/K9oSx51zFj3/gdKpgiwJc7
7T85OhFuZUQYSl0u9sBD+SpQKXn2FTv7r3BylXVhEZhUAu/ZHcJkWSBXRjum3lPjfqZS9ac2V+42
KXSCKp2gGBmsftWe4pnM/qIVj6GW8mDOxvASqa8+ooVFbC1tbGtmIhY/gAHAW9z/hCa0sEBX3dW1
S31ICigxKpJkbTvkPL1sOLWjVq8xFDKuZpqBCatQdDjUSw8V62oUqN9Hn0jqGGnNIodSk8DhXsQa
cISkVSiMEoKQQVumACR8hMlId9ArFtYp86qjFffeMixxaSg00nQuDhI5IiQQMma7RxfQ7k3FJuAu
m2rU46f0xyZtAmtZRoAlZJ9ila8ERaaV9GQuhuDC0tAiQoX5nOzq/IpiMLkvN02bfdJcPXk3RPbj
Evb7jNu5su+2K1sVBJ5NpFjbtg4zeIpdOC36wXz2vUBQcEhfOwOPZcvUJ3tljsmzHmSookgUYCcO
SbI+3AZqPdTFvAK7IQ/LDQVGAQYl83C+Mrhz8yetFoT9qR+eX+Gt820rR4UuedgJftbbSdCM39uN
T6IloQiNhlPfvZMRP5KtN6IcA0F5Z5Za9PYOb+/NoUKQybV8C7J3lG9eXh7sAm9MNkv5drmFZBSr
EgMSiXpnRe7P1gBQAxQH7pavvVI8i6sI0raNb1HTWPnlAdyJswYCcK09ddP3qkddX7WsYLDug6F7
Cs0aDfSl88bosxD6MSN6mvVZd2+X02fTaH81CGqKJKeQ1AK44hVBs0rGNt0aUw0m2RjUHXY0wZ3m
+845qSrSayjVFaFTRsfiqrOjh4glSSSMC9BBdzuWzb3uO5jHZe1XaqdWdktOXtRUo6FQyEh8FWKD
cfQ5yHCGyLKvmuqcBiROywbH+Dvu3z0YteJn09lQykW1RboFZ0WvQFfB1kTfoT26GT5WeVeclcEL
9tSN7VjZTE+6kQOdrL/X9jjPbfVVlaF3SK2cEKBf3mcTMXBKsoZlEZjtXWgUWM65kUXwnthCOM7E
YiLGto6aryH2pfaAd+vAVWFTpC1MzXpRhSMug5TFcvudLoql/Sz5/X4p2wuxCHCFioEM+Eds4zwn
Qpw8K5FFS+ov2lXbzA8tN1+0wpxWc6GIU7dwXdEgq80aC0JwD0U4LuN8+DQKjccZ9RDrTnGAgReH
egis64wfRUHoLXWTBVjY/qj69Kc5Ta+dWn1ihZI9KJ1dbnXFRa/Ko84Hn0RZO/Ebw6/thdpG+cH8
xXxvBqpTadqQB+iCMVmUcfetHohG24iiFwYE3pUQPEdhmRyCuOVmrO6Hml8YEVGyuqT9uknjSZpq
d6mIyjvqP4Gotss6ucKCgQOqkZAriuBXmHf7tNQOVlX+0By07SN0jKK8IH18wbgIUoRNzMwu230K
fReNhPEs2m9ZF+oHzKdmI6dyoEBRedRagxJIM90YWihYQIpXPS1/EoamxjAE9zBOZrag+AG7u+Kg
ieGUOBA5zXw6T4oR3E0WjFkdvHs/VAVpatLhKt8AvSQrZJNLi6ztaOnHOBkJ8+W42aqQNOzoIvRg
REDCfBPngYIynrWm64eyBavojwGc/CZWrjmzmV03UB7O1yv2/GkdUUnpNz110jgxmX4y3vnBfRKm
3/mJ7zpL4K+MvsQurONUpcvYzj5R+h4xm6uehHXOuwfHxHRmaB5SD0aqUunfqq7YslBFjV5QxxM6
wQtRegKWDsHcbBrAq12iCQVH2eUHA716OniL2C0JJyh6cgwr/6oGNr+96aETxgOcoZfeMyirotQI
LFu0VjrfXpAIZuYHudyvFxMiLQVfQRaiw0OFrcBalO0MejF+UZjNd0s/DFBseVqm7qorio2Tql+H
kiR24BbfzSxu7nqb3C3VF0T9wM2ROXnsXZ2YUNcZy3aT2SdhFNA2a5MnFAK+dnBXmt8qdwMZ02av
p87VscsrtlVEyAEiMHH6Mnj9iQqyz1XMrcll+d0p+3LGSZGpvqKk4Q89Ovce1quW1j3lDjrNIgxM
bpMJREbFfQDHwt0lCMAg+e1qsC0ewtVYo6XWcWLoniO1sxYO9cqRUVX8OMgpx+UaaFN+VxrhUYBs
sH20Zl24DYbxKJrBh3WjHjPgVcOE01s1PegTIRkHFu6d7xVfC/Czd62pfY4an3C3aTzZExXkGp+i
F5xUNXkaI0GqQ/1Grj1WvE9KIPYxpumzlDOI8kffxb8Qyd0Rg5MfWZ8+54WRkDLauoexzbulSPF+
Nnw3OcP+MqnpHYf0nJQCcHQ2spqaj8i+t8NaIphLARqM8+Kp5CGzRR35Ikd5pHlWBUasRBn8+qww
idnoKl8bFEYN/xhNQaiRZucJut0ROgN6hHQ867jUNrqSwicgvRULKreXE3qNEDUDZdUTfsclrFUV
wMgdijFiWOove9uB9j/iRm2vgjB7qExvlxa1fQLEZBNYYaaHtHZY2wTuwiIhNA/jfOmpxYC08Skk
Vka8m3diqiSrsezCMlrY/Pk6Nab6m3KNCvRa0VoEvcNfyJAzbOZyNgPeHWbXfeuDCkFh7CZ88OOM
YB+8U2uPxgn2Rzzx/zxHNaU36ckt9J862f+FogxflQK/MN27Y4nkUYQ+UF+n5tcam4pNlpmnDEPl
Up9a6gYhfqpGAYBOXGLbGPDY8AnAGgYPvcY4Iz6/sz0cl15V+FWckoPTEDsd3ecerfPJ7LX6jN7w
3kp0dWendXosxpSyE6XmXBs06fwhFikmIn5CoFKFrYTcG7Ccg7UbTquImSsbuSe6EgWSZ2uiWGjI
rp/jus/OA0mPDLovKCRQPmP5Gub+3jC95uBGfUwN8fQAGnw8m4NjUm9c7v00/hXgMJe7JO7rjpch
KbhAep2fe/IfGsk+puDWc5lx37dqdavp8MkQQkErQkBSgZtmxdGd9UrddbG65bk07gMnw41U83Yk
WaqFaWXgzqYShYyLAao2jkswRuXBJWGUNQ7+TvPG1fufvVObmF7xRSdWBxM7vbO2Ue+zGGqYuZg2
MnrV85qzY4Svrk9oLsQC+2hX+TJN1GLn6dMPJ8cE3cVldsnXoif3y4YUb79XcnvUSK3QrFsNyxt5
yJiluXbJii4oCaUW/EHmVhQIfFRu+7LTLCq0wrIZyOMs5H+P/9vO2sRmw5jAgoJwBrzNX1vUY7mX
rVCPqv++K4dIFbNs3c6Vp912Zet2KcccuVclgGnlC8kLcP+eiV3IiVUkI7Oxj2zdNv+1z8lMKmb+
7jzsLCG85/HSM6lXvF3K1qMSWc78SnKTlmn91nq71u2lQt39z0gzOKQeySkkSg3MjLfx7477Jh5C
K3m92BHd73ck9+X12rb9St5RXzFValSYtLxmXFrcqGUz6Wo8SfRPyaTOApPoghUM1kWGkTwLbNWb
3NcuJAUBqcYjkWeWeLvIJ/mYxeROM2B4y7JNmhUR4msQ+ffhYPt31cS3Gn/Uu0DAZKmwgD6hpQHc
0qT1unS85OSkdbWm1J4c0rzb+Vpywgg0ZdVqDWuSs+ZRq43PkWqZm8lgKZ2g1QDU3FvFUgg8jrJK
2zmOYxxtyoAntXq0KVANzGiLCiY5RkGYHIugCjCk5hmmBWJBkWi3cyr1Etkuor6JLOBx5O3d+aoe
rEd3azdTTiHv/hML8enYZcp0lC2n0pkk5C5P2vkAeZzpSDJxXzN52NVl+HuYP2nT0RAjwXINKTWJ
mBKM0XGyvoSpyE4UdyOuGFkT1LFK5ZLhLZ1mwtWHsqDKEPq+Szz/2MwbjdgFmGJrB8YPk4LeFMvk
bCrKCeV8uvez0jjoPozCceBvxAVZzvN4mfLhyN10OFp++lTqls19mRGSvxcrPfgQGAyrOhHEgewi
ZZmOM59OJtjWq+KEg2fC3A0fHtfMvgeUaa+9trir3brc4pR7SCfVOkAYwv+KleGUCFwR3AjPxCH8
Rg4pXwOrfqlcEW58J1eP0hBPtuTG6EcVT1wVOFiSsV6yQtAed4rBRwDUX6fefD6pGN1sTWQG/Ivj
WgdqgMXBMlD7Vo69HDX7uzsr/m2rqvaZ35BDZa+dvymsL4hTmsgub32BTWhlzmp0/UORMeuN0KMd
5RdLtpyuJytuQS1tNX1k4tgc274VWysFw+L2DRKNKEIsaerF0icTZaHRnw/J46IvjKPTbKsAdF6A
qo6Ybb/y1XzaWQUryjFvDsii54JdxWaq5XgINFLlKFsJ5fIswKigc9PiFKbA9cJ6G7YWwkTDUpCU
JuXzhElQJfpppZc9EpO5GkLoSXw07OYL1equibxW9vrKWC0F6MiFkjvR0f5jpBwuN7ZziET7RKAT
qdQ4w4a61IUsxZMYpwcVG+iZrTz/DREGTke50VrgaJOmATMBb4sxT0R1T/97o4CmRyE57781YSsh
khCscHEr/SwPtPMpedSio3s3UDbl1eRxuWurc8l8jOr/w4Hbq8rBt13KgQ10REx5b323FyWvl+7H
9hl7TWSoVFfG79564QuWAAAF3r2/21u5vb1SvvOkI3LmkQtYyCM9XzjXjNTNbdztZW9v5cO7lUM+
vA05WI7rmvB70panKvKAKpkJld6Gz6qgiB/j1j46PXn+tGoavJrC7JoTcJ4rJF4gRirniGT4wify
s2KWHmKaFFgnN4ixG6ins5fDClCH72pFcnSKXX4NlYUcEE9X3Fh1/Ujw8erD4t4yq6fgc7r40XNt
q5uEmMVKr+Lv2FGYKwfTF25SrHTN3CEvzK/T9InHFirSbNaWwVcn24Q5MAlnqp1V3w8TRCIdq4Rm
hveDTDBb54uXjepJtMlLwLpmQ3SD5agBuZxdHeNUGJt2zXTQciNnrWhXfxpxkvGyr6k6Os9d8K3A
Y7qoyMgitUrRKW6VqrvPyBffNQ2IqZHF02JyqNGIs/hLoPBYnvqpP5olgaS+Nb63Zv0dRzpzN0c6
Vl2ENqQZonNjdl9qz7mmFpInih/9IK4PkfbMOs1CBZOsJj6jFfdz2Bm5RkjV6amkoURaaQP3EZtk
fZFHI3ei1CEBMJTwofwD835QFaLAIgx8Xumar9QN40auYh7GT/ABlZ1FBB2ZUuNX8cZVc2tZkDYd
KrogTVDTR7xHM9GoTq2IF3qtvvZl/RU4v7Y2RxYWk2msw+Jliiz/Ma3jjePqYs2X5NT3PP5zM7p2
pR6u7WoA0Oqdu1nMxE/Z3CdbGNYxSzDAP42o7lW3WVVxiGtQp2RbAKr9wZowDAkvCrLxTaR6+9w1
Ea2iv8LJVg8IQLfFufmKvbJz7KlEfGrccN8QvtzlXWRSbUe5PcEvax0oiLK1IhcXCtawf09NdEP1
tO66wnrQIn+Nxgm74lyceqXXTh5wZUx0MALOMjjZXuAcyrD/qWf+uGGDk8uYjOib+hZVK3pQ253Q
BaS6gkC3pTbKAtbHhCRfeQEeYCyJV2qqNovIRulMJS6ajHFS7inOPbdO35JqxmOyawWI+7ZA2zRG
v8zAiS+qiUWzwzeKSJtBkK/fJKPfrl34/esgUSz0m/0rqz5E4AKnVdhruzJ1drEG6FImnv4/8+df
k77mPyJ/SPrW8Yec73zG75yvpruYp+rclbBsIzk0J1XnOo7/8780W/8f01Q1LPws3dVdAYPnd8rX
1v7HMEl+mrbpWAbIH1KAv1O+Focs1eWoYdgmidr/J9IP2cI/5Xzn96Pp4FQ1EF2qianEnGx8l0x0
yCGCilTNn1Pd/KqG0T8GkxWeuzaBmIDi41sIaTzWmuhHmbWgcgLNuK+iOtpptt1t8irHf70f7v0A
xk7bpkS/LCt/xEukvgcidIc3evEoN37bkC5MUmsT+GPx6JeFeWot52rbWoRhNcB6dBAqvpPzGUTp
qaabRSDT5CdwwiCVG2HHPZjVS53kp9vGBo96coImwBIkxNOs7rFouB2WLTlGtrrOVoDHvF1Edmc6
zAqbiirTV/plHZTaS2JrZwvx408tHg6j1rZfxmrIlt1giXNCcdY+Vg2ejbiHPppqN92VNj559oTm
kYrb6pTqXonCaIZD5t6nW5fsl5tbH6DoVV1aLpkdTlJCgXipvcflUHhgO4rhQDXBcMAUcjjIXb5p
qLCq9C/9jk5oq8d1D9fCebTcvO3n+AaUd/JCoYNNT4JxqC3Hg5qaz+IOt8PDqiXkXMOSzOv63u99
f2GOQEMR6qVMtFsrRzvcpYcYR8u/Nj3kUQezUJKdS8waZW+GAoWb2nCSranHj/TOqevoMB+VB5oy
R8hpNc6aciQE/6A5voQTwmcPMPDedCljpa7ST93ii+tRlI85GcridjgDtGFpNdrFF00LXRwAzPrg
RK35WdNzDIyK8gtlNNnWNip/LYf1oXqf56bxYEeif3d66VPLoxh+sCns1rKXpKMAPjnl9W3XC2Pz
LDwFnbgnuo3IVPTqpnMhccMzrC06vhGlsiyJBV5sLUfhO2/I3B+gTZiHW38bZN7e1v172SU3cInd
i5nEs66s/32NAPN5+AgDxVJZ1B/bedOpVnec0i4ht8r368MBOeTWV8/4byOo4WTakY1xlBlsNDgo
cq+dTIA9svlxH7Qfh1g02we8z2zCH+gwbyOzKp0ftJ1uH26dYM+wz8Qll/li8yA3atJsKluxz2nW
NmAJtOZQZeF9SVrnR0cQbSRd+83AZBX3F3cmmKQG7hC2ftELNHVi0BCjR31xsEN/2Fi5S4m3Wig9
VXytV61QLSrnoKZ6WilHbTswibi+bXCZJ+arwV7/o2tuUeyCW2fsu6vbgbBzw+sPfRiC3+fOA+ES
erNztEmKn+qssimdVaS5Tx3/oAe5MXU+51YEJiGL//RBaDy6kWKcAO02BE2T9qg6yttJXhjNQC1s
eKV6wm2nDCrvRu6E0QR09V0zGGtUFm7hrPzK+H1EKi8iXQlwjg+8YTXCm7mrqOk/O6MPC7ZEPNly
32uTMkACST8lbPR7Dl4fTEfMzdu4FkLG2/EU9YyRavuxQwQH/ld9QOs5PthL2X7b9HoBaBQbobKM
tQfZB2qWAL9XHfO5i5rF7NjY8cvtpCbAw+jDRb23C+R+dyEjZ/AxBtmVopfVpOrtyZvYe+uK23od
9Tao+HlEotXZFdh3eht760dJWq9TRekQEo5UKE0ZFkVm55167BMXwWCl30FWK0oyvaqNKJdKm8Yn
Z0wYYP1+Kvz7AAvvo4KKun+R7Eha3k1YZQpXdfEEFQghhGUa+seHbE7eJG/qyfopqL/eQhdXj4NR
aUfdcjuxthNLbMq0+aToGiGv1Cxi0CdTvinmvznVazCKdOvit3xoWmcRnx7RslbzQdkX+BrLFfQk
e3zerJOWRrvUrGIHY7noNZks4uXIyIvJ/xbrfEOTrhyYeGKuN+/JTd/tEliuv3eK8KgGU3htgl55
shpUC6rrtkc5ElvJfgHAttrJXXjxyDSZotrRHEFOLGVvTKOC+5JKrCIpr36QRj80NXyJ41b7lAuY
ahkJt/WooVUKOor9+ki9hpFp4/5lhHuv7rSTmU7FSngqsoaswHeppkZtnM2holanLKnPqBroOvNB
adnYjobpT2p7mEhE826XnGHCHuWeHObg/AYonpcea9t8eBu2a7UQ5yrdSK85QewNGVdl4zah/cmy
1Yuo/O7V82NsdXQXEHWJfVTr+oTI0iF/9c69rbUrLa1xrE0Kpj9NLM7//KXRPyAY+dLYFFJgI2U5
wJIdV/swM7MjfUjzuvJ/9CQCoddV8QNRyene8FdxhNXOApAoVNWmvApnTNejVwOMAhv+hNq0OdoZ
3kpYtQ0HFE18AybTO3A/UQ7MRUk5U+a/hNnmHW4HZEv2yXFy90Pf7dwPB/5u8K2PGaZ+11GmhZF2
tipC0zohglZ2oC69DQij7pqiEMPMUjFfRrt9BAdt/qrI2RW14X+nfkabBeiGdYTLY+wtyDb7vlId
MnjzfsAUAQH23PvWlL2iwTNaD0II2/PweaDckLUY7uKwhf8TiWhb6jOpx0uLixvhJJXGhvvi5M1l
xArlJ55dG60ri10Kw3Ch4St2TvR2ApAGSanuUnZx+sa7aG4Sxb9EhYj3cpzsGr1ZaJdSBDbnmHk0
WK8DKLYjGKD0acpTgHJ5Z2Dkosb3AJPje7VoKJfOmRUQoo7vDZzl7h0zSDdxaFMDPvfJcaZSAq5y
OhKB82ly00Pe2LfR+HLrMocuPdkIng3+5BAuemoE1ThCuTUX4ZJ8TwchKExhA+gBR5lkJtzOU4fb
AdmSfTjhkob9u8NtRXnGQPk9RM7/XFC2Gt0HbC9q49uU9NVRuP5PqoG08+C01mcbc1BMC8MnbfL7
R5yEVmlkKQ+FquRHuGb+QmsC7RX7ja3nO/ozvCwW8Z2f7HofDgoPl+9yAKCHnwXWoI+uBbcSIZmK
WNxQnqvW2ZhFr726nk/mlbzhBTJxceTpgw5gPpBs/CzeQGsmymHiJ435jX+i/i04jULPyUMH+q6f
HfWYGgePpddcwzygvtgUwaOWI+yI7C5ARMdBuemU6jpWmnqSe7cRJKs5fT7rj2vIEXqWeW/XaCLf
vOt1jPZKr8T/yYk9Z//WjHLN2SuGQ++75nAlogDgvDVgkFit8tnrcGljGUcwjszkZ9WA02w6PA3k
UYGhIBlk5TGIM+Whx/wBOpfyuaMUcvNvt60/rydtoPksJ13EypbmCta1f15PepijhEqcZD9j3e2u
uY4eoKfe/bWgNKqLK5gdOJmGKdzszu/I29r6J6fNzX0TKccgcSZU76iclh4iqLV8ujkxWjpcTRJA
FVkOnqDpx/WEavBOxFn/L+paKXF+96Tm7VNvYJqusDSHm67zgXs7Jmnp4p/o/VB6XJKgUX2maJJl
q2O8QG9sd1lPfbEwDPMlIlaFlJbK6HnB/ATiZDd5hflikOvchrnhrOSu1+Y/EqOuroaDi7ZNgOzt
bIxz12YTBBt5bbRI9zWGyWGLHOxrOEw1ed6iPiD6GYs72Xzbb2z44vOR2CrJmVgFTmZN3iqrfMw6
ImJ51F0CF8a9hTE0GDjehNnuiAtRij3MRMcwse23DVC5noz+vA/xEchqoeNlmcKykk8/E7wd9rzO
i6kFGEnp+bBz86J65Df0Qw6o+HXf2SrE/WlK7Jk/Fq/rwa2/UBUCZsyNv9Xgi9bxwC2OgKr+aXLh
fmY1sEu1E+93TSQOiDyUx9Q2/RNMguAkW3ITFCw3Say16w8HwslP9//87RXmX769Bmte3Gwtx7CF
K4+/i4Zohj/i6x2JH13tVOIMNuvO7wTIq1S9IC0YHwwXuDrSdfRzIVk6a96VBxKlgbAlxrdhft17
u8An4ShwmXM1dYf0E+XGPeAm7z6uAiTFbfoZp5C5xo764VErQJb4WIh0SY5ZtZr1qFwFKEF5hhxI
BfQz91frIM+Q/fgwzFeVHZlvOvKqck+eIa+aaoG+uF0lGCvUwlYZbuS4MMZtz6cCbSb9aHETQ7eQ
zXkjW3LTE8rf94L5P/Qwmm0EuquCkdjGQMz++VPQ9L9+DAS+TA17WeIZqO8/3ET0EP+XIrT0H0lR
Y3HrlfElrZIH1wmTvV348UVuulGLL1FoQOQsnGIt++RY2aoa21j1uBlQzM4ZtwND2Tc7pHYvH/rH
oYrPRf/4oRs39PiC4/GxycfgcLuMHFYrEQrQBAy13H23Mbp4VbeN8vbqtwM19edbxCz8dP74h8hW
VvvxyWd9c+u/vZiiIerKNAXL9P/8W0Jy1+g2sH1Is7Jj6h+wAcWF67nc/9iUAzyB3zqpCMa+a747
LTDyEpjDx4vN+41SKEtRKO6yrQYEYzPjWbYoltOJqZ+sqKUy3n80/Mo5AsaDtNq3+doKGuhE+lyd
II8IwpAU1LI7Ep9aNz2osjhClesqQf+p1jWSnLX/QARqwE3Spn4BV50v+EHUC62LtePkO9kTOqSD
7GcxHa37xim2KYD+LzrZNL2rXrDVELsCI8ulHPU3V9WycvqXyhUKqf9y/3BBbGBiYOk8Q7if/fnp
F+U5BV0A7n4Q9OATFt6ApU2rO6e4r9aNV8UHuUeFW4C9qJ6C3R0pEJCd74700XbwkvIku5pRDdWl
qTs4A7tmD9iG68nNMPnuWws3k/Q4klRu8HXdqD33LT1uN+FstaRNvQNN1GH+YwPBszP3XnZlTVbv
TStGhZU5zr0+b4pJQHGIlHQp++S4uEE/r6JxwM+bIUDeDinPY6QLmXXItN46yNZtI/tEEGRrbtEQ
4eZxtl4ii/gw5rb77jBK+nGruCxmQ8/8eP3/+nK3S5U1j8QRr/a/eWfoLOw9zlPeYVIH5ZjbmXKU
LUDzn7vYUjYf+od52K0PHWJ15+bmPDUhjnw7/8O43pwBub2wlh8O5Dn8FNQhXLX2AV44vNvFu055
RUGIDMNX+xy0FpgfmKUHQlSkut2DX8cV9mcN/fKgM8Qh0HkjtN7G3c4g+nbveeD1bl230+Q1A3MT
eo9Ed9Wjw3uBk9n0nxvd+mLMoe8YMgZMEvOb6KJuQRCh3HhELq9UeKwq4ZRfndGhhGKsWGG0JUjX
GqtyxfTEF5dAjVz2iyQokM+oyeOgg2qwy6jZZjj+9UnpXXQPYzPHLj4rde1fCnxDUi8vP0d+TE14
2QH/mXfbMLB3aVyhLJZj01bfVO0EqXQ+2lc7fGEQ1pWLIGv7qzFEAFhUMW0KS0HhmhPSzuzE/qG6
XyIHxTh+9qQklHB6cLBt3nWR0xJ3NuYnejs9FFigUX9TKVvZZ0VYUI2h83aC7CLY366zoGyXvh8h
zJuv5PnGvVvkwUmOID/PP5AQ1wpDxH4h3Igo8VghmHy74w0WbgC2RxRo1EqW8twp5UYevd0Zbwdi
ni2WTlz61tXLi9xuqLdXuvXJ0dofl/e22k4+t/2Z5dc3Lqph+Vx/25+f6KOGuMrXvNOt6/b41/5m
NiDH3SYHHy53O5c/Adl1uW9qffAvkwXjz9WCpq1ahnAszaJ0UrWZu3+45Sqar9hk+43vvqEcBMYc
II/DuIMhgN3o274bBsG1LiGFDhE+UG+dGJEXp2GqVnYzUmqCDDm4TuokluNIbESe0qCIXFRktxes
naNLaWIJmzEjXxqKiC6yT25E4gqqkyGlyAPWfNSudH+DAaQ39v8STjTm2c+f1igWiysx/6eTz6XI
7M8PGQN8QuVGcf3drPydLsICawQQ7W0Z/RyAAalrq6yL41vTd5+bQrH3PBvU777iPeU8tz5rgaGu
wHm7h9q16xNTepi3Va4vq7gEXNXCttJr0Z2mwXCf8H9fh4EKVFTL8N6xQbQNduC+NBDwCq8WV9hK
yb3v+l8I69//81RwzoF+/LdqMyPWYTqoauJj5FSjCkgfdKDsIgLqWJHlfvBiau7jQFzlnkoF6SYj
crFIKEHLFqnI733KG9CvMDbtRbVP9Fm07dr4P5YRzsHe5B3gpngH2SpgJHbqRCBq7ifjKSoKB2jK
jYUeXUyjuu99PGEt0nL7UumqQxM3KjZQTXMJwoFJBlGIJ6hY/qJ1C1QHFR6rQe0ovK4V+kdfsCGS
qhxkS/ZNph7tWttD/83BD8PkWChSMEHkYaWarxWG3dkfw/IT004LvVyYraeoVD43Y6qChsMDVe6a
hvasKC7grPmgit/kMDWf3UE1rm053TMDjf6tVvZjGplfocsXkgmRymxe1z4GKz18GoaisiABohTa
tJny1Ugwr5AbzxoSEjTRlbfpEtYJU/UUqtm2HUV2TxlRdl+1cHtii6onBRzaAq92caXYvws7KPpt
+w3EhXeR19LmqzpmSyoBWf7tNayQz9RhTimvJ/uVsIJdli0bTOfuQY+3fPyee2g9S0MH1kxruNr6
QxKl4DH7rv/WN9o2TXLzl5P0mywRzje9pzrHt1z/cYymZt1pmXdQY7tZdRU+2abIz7d0kDmVvFUD
ZumtL6zEA7XbxlGmiBATtqdEK//2JMw5oKbNJ9jzCfIaijO0p/lVmiDRkkUxzo51f7wC6rxraPX9
AnddilPSssW1sDqHsdo8yC5+FOMKf7qYIh9GaB2GPIRRfNx0ytEWR9OrfmZxkV97I3TvB8N57PlV
vVQCUUwL+otfVSteyqA9dZ0bPQ7YgV+q3sGGfO7vgKVSCOgku8wbx7soTkCeKDlFTWOyFk2vnG6b
QBW/d6tm+OTFHTH2x0DvjANx7N8bHXL5IWkxN73zfNwgEwtO09wnh4wUhx6COtA2sUqsoIry9ln/
DufBeFab2fCkVElcz7uKUgzryhgFlHQqmCqmBHd9l/nn3+dAizEfND8QGzxsS4TppfQAT77X4gS1
Sf0aosDthdIdgc8Bbx8Jb+Br87WE0rO0QsXc230zfkL8sE3JuXw1yL7AtovTXd6G4UuEDEGOTwPN
5tdZoBaeTwe3MZ/8JTO4hxLIbd8cub4P/9v/mf9t0bwu677fPxf41eHaND8D4Qs4kAf+/Fyw/L6o
0rbKX52aNZxROOKizZtyCgANp2q0ln19W1QkE1V9Wzk8J27jAorCDmiujmVvNGiyECW39qBt/LF1
nzu/X0WdPn2DLVcve9Xxj2bujXtjzHa+olfXzBI8kDKxg3tYX2VXY+Lz0Fm1dnfrkwcQ+fEDTrqT
RynhtazgblVpjoBUnbnVqYHsgnRBf9ACxyTxjI5E7vp+gexPVGN/eGvKXiFq3Vu8GyCbBWaBSRQN
FINxoWbevI2ez3araoLCGYtDZ1KIZipe8WgO/5ev81puHNmy6BchAt68khS9kShfL4iy8C7h8fWz
kKxb7K65Mw+NQBpA1RIJZJ6zz9phtK0Tl5XDmKvXQNiAVikjw7PWGddxXYRHefCZeBzLvKKaCdLS
vU+eufPo/9lHlXJy8O2X+yw5lRzZuHRVyrLDsoa8XraQcxWgs0szhSDU2r6+s+a9lz9v3uyyWde+
hkRl7sJLENdzynyMuSW7KPtO9yQmKPtBPv+oY9DwUrARNYp6/KxEGmzNABF6W9rjZwioUmcB+eKn
CfbPIQhFOY0/DMQcN4nOVKcY106YV9mPGqZ/EKMT7GRTZ0+HevnTimGVF+3Ci4vkAK8FAdwYhi8A
1XH600jAe83zrSfMjAUFYOU+tIV1SXLqKUOrOUBkFPwJOED1xSwJKe9+0mzxXIcgZkWsISifR8MJ
SV2pjuVOcTUL658gOiNTEft6wJ6wyZOWki94kGzRfUSK+I82pv/Ttqt3ctriva/hAarzRVWo4IYB
9Q9eZdRSJikStoby1MnZJd4OCvADoCy0DepYNmVMHRgxbNS+umW6ZKG8bQBHEpPQIMcCU8m2MreT
d2QcLXROG5n4UbO83yGAgamTBO8sItIZEQjfIHSnZ0K453wOXQR+jrSzUfBGm9x4T1G28xiaDXAG
S9nJFjwM51GeUdm5RKdpn900IivhDms8G/1pIZ+5LibC20aPPuVzl1oe7/eAbGcT7uVjqR/+ej5H
lnHt2wGnWyrReUdBAg09XOKdAuMGKs6j19Qj0dskWfhpFvYPJ1FLXC/GfedmoNOgwynJ1C1bii75
Z6DylAe3srEI9e0H1cFW9TaAJt4/F7n2EU0GyWw5oLSefi5hono5uDV/nDi4mXaUTRx+Jvwu57bA
tWFbOeXjbd7cdRuVbb4eyPrng5zHR+xR3mqo00skYEFoYYyNDoWFEPA5zP43yL6udkEGyo8rCJV2
IqDwMRaA5D+VWvcqW62fd8+ViL+B0lWXmkHQs4TWeZEHr8LqwkWG8nDvQyirXHrfWwdZbR/v/U7i
zLvW7ic/SbkASmPPybM8W44DalrZKSerYFJ3Is7PiVM0O4Qg6cdoeNvGysh9EVR+BCP+TXbHkZls
kqxpKV9hVscHHTVoGF3s3HdxKFFWsr9xnWJPFj1ZQaZJP5Ih1JZjEvVrVwvY6NqF9gWolkcslQdB
PozeY5lniMM0T3z1E9LwyHeCJ7RPyBaM3uffiwTVHDvqtnylgfrBIdEpI6Wq+z/tQZnQg/cVEKy5
L5PDQVy22L3pzUErnRSWuk6NWazkj44HZaMWSvQDrxJnaJCKk25fmn7UXoq4tsmstrzDkhR7t2x4
kjMRdr/Fvee+WlSpYZfnp5Dq1b/uFbgYBiV2+ej0k3boU8ro1vLUHBIDu5C5dzCjTVm2AVY1rnaw
u++tw1+m9uxuRwF59VplGELZaR9tOzaNr6ofNQ89bxCweJl4LUaXX2RYaw9y1MOSYDMhx17JUccV
ya62c2gS8+Q645FmaoOykM2wU/Nj27FOkU183FdOatrXYJqdNPIu/Ol5qLMAWQUL1SdY47oOemdw
sZHm5s9TXSv4HGg+n/mu2Cs4u217bam3Sy1NHCCPuNf1XqG/mHmjLRqnHL/WjXpohaF8SXRzR0os
eLHr0H2cDJDIjopLa6Ekn75dZyddAaFYqFH3YLUmPiuwBXekYMdDYfGGGbOjPGjk+25nstlqTnbs
58N9igJv8UGzcoJfsz2WlscPKvLOgzwQ+W4OZgidHRq2TUIrcxVwyGa7NQgYXOSh8LJo1+XN13uX
PJsUgQg9KrStkuE+FZnG+CXTvQtCnOQF7HZ1kP2QBccvsapclGR8HjphQF0z2O9Csl6GY1icCSgX
Z3mmUp54Trvx9+g4N2WfHPUwXD32lFx9mDUuZvqoWmfDHuqTIOW1VMq6+tYJZTmVdvaJUlusaz3r
KMKp9OfSCL7qEytg5KLb0GvEGZm3OMsznXjfik22vSRWxt9JcRmWI64dk84LMAKTzfuAvHiEBbQw
HICmckD23e5g6dGzwxJtY+r10eM1hkIXgEpfkrOuXGqu5+ZYB5TTzk2fUP3CVspjLzCXKiYxHpqy
r4gIOcnjVHY9EWiVfzrbZSgxQ/tYY/C1SrTIItwSG6+5a1XEJDOwcv9uKlQNrf2RsF721XcLPsRV
ZrxQJRt9doYJESJHUWw2qb0eqsY8FKlaH7x2jPC7w4oGuYaxnCqbAHgUFhu+ueml88w3/L7UnTG3
ZFeUB+klddoYBGIs1jleOSa/FoazMKkeXG3+xYrq5JZ2eNX6bto0tqOukTS3n2GWIiejHkmLcDkt
1bQAZ1d1n42DTfrQRsMp0u3pudHNk5e57aeeF9l6oIZzKy9Hv7NQujx+qpR4IxP3BCjcvUzWy4MT
5t6tKQcKmeG/zzGpLaAIpnrQlNZ81s143aVd857y/TxkyK2WvomBV2z05boPFeAi8yh/O21RV71z
lKMqvP/cyNwXs6mwV6rQ9cXUtxSqHyPFKvxH0rLxqbDJX88t2SUPef45DsBCIPL5j5PilTtASI9q
kkerSs+KnV/V9ZueWTOdRzgH2Uz14Wsz9tZZtnJf36pqFV9ly1UeAmdon1XsHLG1on6stO1jPfb2
cc7RYVIxn8q2PES4fsygeAz1/kyUA381W6cw0IaV/7jf/SZ/zf1v92wqcqAqfD7WIal1afUg2hoi
aiiMd2crHdbNy8jEeE5N3nE1t380VGjgVhBBFKgwdotS5bP2LCDvhhFcwcbb665Xx8OYlkTei15b
a6OabP0ZSTxoeXawStLxgqfIl8CKL9Q8li+yPwqj3/25ll4s1klXvfvaZFH4WA2E3cpyEN8aa6ZT
DcGbhUfIFrc3bF4hbr0J4g9ygmKn89PfHC4RtKKjPbUl34+g/pZDdR/Qpn3JFNt8ELELYTBM+ys+
l/Ht3m4c/wj0rMR/ooaE2GJFXvMZ/5yKbinvbQgAZ0MzlSQjTedcGoiq8/lf1afmNizgR5HaBIQR
owWXgnB5kPpvKRWXZ/eBv+b91ZSTqyjEhtYeqPqaBeb3G/x1v/vP0FnQo8ybylVkqwl2NeOwraux
+YSCTN1+8qW2DSSwKX+mWHOBvcY4RvjOSCwUI4G8B1Iip2VFc/QIorz4dhrtcwNLrKgZxWHoHXGI
VGqv7s1u7sPanCJUOSzbt4l/Lrn3lQWMoCIRWBPP190H5A3DRkRbYeEPoMEsjxKDT4HuaS9tHX8P
Sys/mXNLjC6mub01beG8YweB2RT4lKLJHCx8BmI+Kaouy478f4Sc3CGiTskOb0EmF2MDdqPR+y2C
dL/g1o6V4IBVWoizTqmu+EqHe6VTl2T4WogYOhQoeTb3KRDmfplGuUQE4VFV7LAtmQ+yeT9Qm20e
Gu3nveevWZM5ULvYpD0yN2r2RFFfk1kbN6IlQs7XtHvZ1BrFZHGZeCuP6oQXW7g5uivlM8bxE/jH
5GGhmmonRUtUDDa8/DOt8EdPfPvHODhvhh30b3mAD4spav0QZ456aqNKhYkzIoosM2WvYwe9c3xw
JrlhKxfb7H4fBtPE/4ddy8YG84UZHAON0jcX8KqyMUJac2DqiR7qT7OvvXiZUzcH1kdNfmrNvgy9
9FcXhT8j1SW7pSTsCsJpOoUk4+Dx9dlmcrGRRJoYYppgFt/SIWUGF7FGemxKz/5QazPGrtQaLy04
uJ1B1aMWAev1vXoVKlPzrerWUvEcVQAQ4a5GZ3tW9WmU5WDMWjyZCuR93cz1b82kXMIm8V+1JjI3
FrafW3Lo4hVn7mud2+UXsCuvk5oVVwp186vquCwUKiz3ZFMOKKLeUu/fQWpjBu6AZO9JBDbGO7tl
dA9a+UNL6neR+RS7ODVkNEgPsIeT6cLWcFjG0ZB/N4uDOyXVj6yrSFJ7WvKU+kq1459ebzwS5i8h
9dpUbDKlHu2N0Wj9J6UcNrRHxz9Onk51H6+7VdtNzafVZVv5cwmI80FljXotLQGoL/f7M3Vwvw8F
8q5Dhrfkvd+DaUkwKUbhX7FtWt4n3+eMPemCYtRwMscpNcLhYhMPVfjGUk9dgWPLtrcmgFycPPif
kM1JA8ke++m0l00roRq1q1XvQDAtfLMa9A2VloiTHI0a/4OAtHPmURq9sQ0+l4PTgqnmx7AS2QRZ
kFzlhWD3Fn7fZE8tRJrbezsjhdUniraQL23Z1/YxWVNhn+5dsh+RXF8RTW7sYMeGL26upmjDDXLN
r1rTIR+txrTa4fT3HeHwtG3VOrsUFV+UqjBIvo4aFhpJ7f0YSTJjGoVopcLpqCWS/CXKrXypTlV7
9UEtrk0Fqa3t9/nBI3ixwf+3eSKqri5VBKerdILKYPsjWp4KrXXpWfFVHrw23akooc63VlQTp7WV
nT2lyW2Cq1jTxoi7dulQOx1QhK5YyXCSB19voDnJ09H76KZ4PdWB/1b4DsTmmqIyM5m8t0gfYZnm
TrjW56bX+86Sj5e3k6PCSH+Uueme5aVW2sFRJlxG4KO8Gql1m2S7pX6EHTTBzOEWRWDDo8gwz4CV
8OCbLE3wLxLHvhg9cN6lUz0MPJ0WRly7GrvCqD7iOklVmhwqvEJbyPmG/BNkY6mtgjTTlzULoYvW
ut0+NrIn2SqsoLn8u1/VMcxj7cdcPU2xf2auEer1bRqa1X/cQ/bLLijH/ZFQ1WuhZg9yM0QWCwJH
Sw7d0bPofZjSWz84RR2jjULsvLn/3/NlfyeK4kUEbDnAXx/arkVFPp/pGfJy3EoFBr8Ey4dRmbZF
hdHj7XM7rzwtMKvHqa8Osst1XAxN5qWn8PcNGb5dVVYKZpGif/8/l3dyQG+sn2WthayL/rWevC8F
26TXiD1TeF3bHwRN+k8i4N0WA14geHMzjHAJ0X0WQmmsn4KaVI/sx9KYD7aYeLepdv7Ssc4X7DcC
3YAGlUUUuZlUl2Sq8pnoyhfhd9aTAeboHHmCjcDcb7ss5NialwS0vO4BkpC971XP3/PRI9D9p26j
1hxsh5Kx2UqhK+sN5dGH1i5bsvajjFWxnnrM0GUftfb6A645+JZW3QNiFP0RsqD1HKcOdhOeqDb8
eq1ngubqobJBLwWlYj7LKX8uGJBzslWOkWh6avYy6Ng26070pM+tBFMSqNLxS6zgOlrXzr7DQdlY
5M3gnzMn8ykzyh4HSy/26Bz2eZo2hw43GdYPzWmc5XjyoM8br8RyPvwelovsiucNWjgfcOqFZz3i
RG4LUnjK5OMJrQSjt8qLVtvjMn26NWX8EO++U1RCI5EtMek8UF23ogbM37AI8p/lAUnnuzHYFWUF
nv88JZApWbw7D2Jutj4rFrNUvphJ4wgsqcs1q6vxUc4tIs9b4huJl9d8N+iGxJ2d2KKWtFKeDb3T
n6fvQ6/aYonfEChwM+r2VH3DXAcusjPjt3z2FMbI6RVKavMRhIALndz+YUe1udLjjO11lDQkMUz7
rGpx/SRyUzxpQBRkV5537MfnGeAunLMclNPmLtfX9tR2lFt2gEjoKAd2j45dhGIVadGzKtRiy4Jm
Qlw3Cz3k8G1mpU0TOCWjXv7jSjkJB8cfSd8qy4Gw2lXUxhPO2+PHpLLVJ3zUrWWTeoEvKQ8vcFrT
bZbWEFNzG2TnERvF+cCahg/j1CEc/tOXB3m4I0NaUcbYmMpCTacFJtGEI2OWpX0dHfzBDg+yKQ8T
hlGklTBgrSD34eszT9RSJQzX8jRBg4M/8twrr2ywq1TLbVPbFc4NXX0NqpD6W9PpfiCN4kTvvqmp
ihhAGPUFanS/DzReTz7meq91p3whNdH90GN97yfaEwwqdZ8FWRts2s4ihY4f4crNRUjlqsmCqgNI
YfRqD3wiN147Khiy1FIfrVw1XgdaydySYz0VN3JMnWfOY6VItNvY/75OjmmzBvrPdSa4RBB3CQ4N
SVkvDRxXHkFytjtU5v2G10D5XBi4uxWznMmGAWwSE4zt5qHNIvNbjy5qMbZ4QiiTKA59UhXg+wjw
VazNysn41sLyWw4qsYyui5IzMlMdFgIDGnBlW2PHJHq+NKIOjX1kNXxAK4dX4XzvNO4vQ6BEb6FG
2ETvtWKrQVo8ImLCkiow8QfF+XFfp93vs8Eutr7SY5xaZLPwZ55yH5Vn98tCs1SpJ/PjM8v1xVAZ
9kfg6OOmTPDqGrwU63HAlmFuZl95TTUPupYle5vH8wu/pkebBx84Rz9dVPHUvfjgb8BHtOraG5Xu
RYmTgch5jcfaPNqpNfWIhCOM3PHBX+Ck2bdGcrUor32hTp5AsGpOh/udYI+o62K+lPkLytOwZvCT
9ph5nrGEDq0sS9msHf7486FzbQPK4nx6mzifJUr8pvFJ2sj++6GagifUdpTal+KNx379S8wxByob
frDk7RYdRiovpe0ECGjb8lgPuKubEfbxpTKcE+EMT/iijk+Au1kSIRSQXfJg4Reph3V7kS0i2MPT
bVReEApWCB0oivs9hMfjG7rn/n6PyHTHgxeKN9mV8Sg5a2WPSGguBUag7hy6uVy4mQ/3JnDq90ht
YC7JimI5gK4fpqo5Vw/LtjzUiY+pe1wt5Q3+vus/2nEUXCvddClIt7LtjDhfaY6ivpk6Mgy70boN
3G/trdOqCunNYO2rSUt34xxcD3SUSmEeFes0DzOsQ70JlIytwWTO09c4r3C8CUW9HHs1fe2sJMTe
3RCLWxNz17PuFa+yVSmod71KNMvJS6qDiHEOlWf3gxK5pEhkOyaX5d5m1kFbHeKmiQEnYkViK+2L
74FSzQCSvkZ1XO/FADVUNmPbSgGP59aiUrPhtQhBMfgmYFQ56gyKe+yGNF2kttW/9pFrnUBKfM/n
Vk644xzH45scw0/buHhR+SgvTALfeBzxMJFjKU6VT5WjrOVYUZYO+kVIA/NdvJw3XpP/lEODGSav
Gk+jII5GbBe3sEXNFzkvH9tFLIiIyp/t9OaKNLu7CtsaRgMEk1e/H+GWkqqkWqB4ncLmHVhhfZZj
bowMWI+HBOY4g3zNM5wJRbyXowq025XJinorm0VHnCAfBnVtxhp5/9I95H4Zncp/H8ATdmqvHWX3
1IqSCLU5/Z4Wa9RPgXBYtUGEyaacA2+AObgJT9tUBzpza8oL5bi8Om5jGOahCU+rhM9Q2r26ZzlA
zIlXNpIeKzWORgu2XiGZjsmY4fGnmjv7SvjoTuUkN0JJrU4EF3t9Ot0P0xCoJz02071r6TttbslB
2Z+MxL+pEPfEpp+waJGduUYV++I+ifh59FCLdl7QKL+6EnUbKV+Uur2WrIrBTo/yEAYIw7ub9lEe
3bbJbkM4iFyj0Zl5HH/myFPgWTDA+GUXOAeAzBzBc0ZBua/MuH6LKt7ug2cFxGNoCr26TokaP8oW
iL3VZHTjM6sXthrFMQkqUA2iKla+ToI8mhSMa1JhPoVVMq7HKMP70sMNHZ9MlFpGVxTrBL/EeJnB
CgKER97s1taEdwnxAz1mpm4+yfu4JS/w3Hic5vsVcdScrdFHcs6PkF0UXE37MWl+ya5bP6Z3myI0
66X8R8i+zi0o6+0g0IadBlPY601WTTwjkynAHXeiWtT0jVMzb7jEfJD9CgiKUFONk5xqVj2uqPym
bn33afKqP3Nlf+aO1VHDNm/Zgpj+4vsADbRC/Rgip9kOrdesY2r7ZH/g29OHK6Zma6kV0B+zko6c
IRipGD5lVZmbNuu66wi5/IrZQOg25pPsYYWib4lz4kY8eVgxxjmMTsW16h0mzt0VlzjzUWP/fxtF
EETxEeY/S3lxmCU/O6TEKxs421s7YCyM09WT0aYJhYU2hSs8KDQ8Ql/Dr7ITY572WXQOyRcuyAfC
FYXdHOSYzXr/4uENIccCwrUnXa/hsjWRfnU76y2YxA/dL7qXuArs59Je10oDnYrbvSqer5zMecxO
YWa7SdFs5dTONaYNsJKahwWj2eR7xz/30cda3idOWK/2EaXDtaZfjHlnVM27pTI3nrW4N06yFagN
sSCw65i5sVnyIl+c5/lysJjnqzXuB/+eT/y2f5CDGNOKszOaFycLES2lfryY3MHd26WVLMq+NK+8
pMwruAIQTaNX7BoRWtdc04PLWEZbOSinhdpg4spAOP5+ldU/FxSrPclr9NJoN1MyWsv7RYMmrq6v
xyd5jQ9wb+/OP9icf+ZfP1g2gzg+JiJ6te1OuwhL4C6fhP4buJRfnjCmn6HxgotxSuU1lcdY1Uyf
TQTJbJgMxEe8ZtaVsKZDUvgE1hQ2QQUKyafIGZtl77jWm19m2yDvwD9gqi6d1UXQU3OioJDJ4bY/
Y2iBU3ZkHWVLznCqGtq6hwusvMrrMCgXo/fNMR2r4LYFW+YE39zOdPod1cDlQk/C5Ny5g77LMHpC
ETGowNDnY+R7wUlTP+WMWxell8lZtiuyTCjj1IM2d8l+e2JzksfVsFKLtrsUBny0OE2qz6k2xKpS
tXFf4+r53osXN9PLzwmg/7bvmhYSV1IRg8SMkpBQzSNUUZeVV5ZXsJzlFXwvNuxTWO5knwHr7Eqx
ZAx/+0oBYHH1CcKi7sBdUI7JWSWgBwozqpPVd8bFmA9WbnXL3mriteyrtcS4AJMwLk7oPLFx0ff3
rspozXOkPek164KFvLxEKs4XPlvyjaak5sdkJ1DO54PieoS65GnRVZwWZgDkl93R8j6pHtrf08n3
WqxA/9ME170byMzuTD/+znPj5wCsh7jnNMNIw4hvcNE9U/ALttlV/a+57WywPlJ+WZ23VgIVewvb
NhZZk1nPY5h4D5Pi2MfYqLV9BE9pllUHTyAX9uDk0GlZK2OonU/Ilu4aOPywwZnV+VRI3kFJst5d
w3d2MeS9hyIhyV6EICmwTzS2VqoY716Qv1JiaD3qQx6/TGRXZXedhKAiw3zAGptZgeF7q6zLzP/3
IqNMwLNNWOQNBKdLLfxmh5a+KpvG4NswBpcAK3sa5Qf7yk9TRVXTYQ5wrSr/KLuFRl3CKCCit8D0
P/LExvRt6G0SzGBPycTcrh50nTCik7WPqZvtB5Ixn4RiIHigE1qn5Rh8GmP46Pdo8hQeoxfC+BVI
Hfqh3WgrvhhzcDMIP6tp3cdW+RHC6GehMeGTVMCih3qkPaC3PKo+IY+OHeOp03SccefstugJAY2d
EZ9QziYvvF4OMs2No3W3ntzG2sjkOPVty54sz1uD6v0wliJYyWkG1T/UvYn8YkLyeBpH60PetioS
IPt6gJRp/intg9v61WedwqNy7CaGPEpvN/n8F/XEPuuaJypGlPKmU6lEKwt1wK4ev1mdCttTM8bn
OAmNbUlustiE2DFjOqg14G3JIyRt423UJjQpa2i65tx0lDAMcX8guKrhk3DrK6JTE4AnnFuW2XVr
1sPJTrFH5SDKAo5Wn3kvUTUqF8tLj7KVGOb0MjNP5iG369tDUWTNHLagmogSvWMhyNNHLfWLvmaq
fLqK8CNzve9lZyk/fFiEJCugizYsdNxejN/hjGAaFPXWG+yYaBYYVUhzh+6hjwbxPCnDCEqrAjkx
Nzsqkx89NYQ9qzWEtw3UmriwsMsxfP9c6i6qNaRVPMiv0dDT6LMKoDWQAzmmhOVwCs2KIk0Gwzph
RqL9gMSZHBNKCtb8XJJaiYGPVcf+Yqoy81K2qnYTgelD9StXxwx+AEk1hwUufs6Iw7RuWOds+t81
gb+qYVpo3gbD/hQFIde6/sq3eHiAjB488Gj9pfvhSF1MlYJwgXe0qo2RJzBOzoo2OHt5oHwDQaY8
ZSKnGAs7+2o+/D3+j6n3642m7X5fLzvl5bdh0RAvqHL9yW2JGw0lXhuOiizEUYsZTOBWsCUQaoeX
yFPCr3qAZSM2rN6LgJrJxjNRL4THtY1HxSwENlEflLiGFava6V5k+KWCnOo2oReyYh4a/0n29VRD
LPksG+suVwkMpx2fwxT+Tl5O1aZF8vwxCvurC2HpUVDC8JxnxgZcdMVutcVqdbJRIvPcw4tnIEiE
iqE9+nrduyfQoTgPhP3KwmSGIG3lXxtEEls11DGMIJFyDXu+QyXrplcj0bAwgkRLbs0X71M5DAvd
BhhvzU3FU+BeF9EryB8kpp1zld1NPni7pMzClc9a4Z13PH4nvtFt5ShM5F+U5XpnOSi7ZLMp+oNJ
xf/rMPTT1usT98HsW+2TiNip7XzrWc+14OSE9UsyuM6iUDH1ReTAD8dfat0WeE/ocxONndjiYIvh
x9ykMEHZKz6ZcABX0SueG8FZC4nrK9ZnXoTvqjVaL3Wd62u0YsVDzS/gxfBnJa0DdrurFevFJTlx
Nsv4Ne3hh+tgQteKMI6t5bTP3azwzAHUIPCNk8M4a0ChSQW7KcWlWY7KeaBal4IF4JNs9bjp4vqA
5NKtvCdEwuUenZ39GJLx53NbD9+1tmJ7kWdffDMOH1jbs7zRXfXclhaw1nlGCVVOKeLvDVGrZe2S
j/cnVB2OcPTV5IFtqltn0SvT2a6iI34a+YcTayFqsaTdW4afffSmu+x5Db22jo3pXBmSQ+AX8dHB
KH9gJapvDDGKRRgQHwH6FSwmDYlL0YXYRPAxj3TK3BzTgN+LsnM/lLxm+P5bL3oAz9aoyvLJTMN4
mxkgv71e+31Q0+pqweTY3fsblJepOTS7EYNmKhCG4VOZikuLxvmXnyU48Kjp9xz/bDbziJ2oukzW
Xcs+UR3U/mBP/GBVz+xrU2LsoANu+eaU+jrWrfGXEfj7kWjMF0zhxVIdA+9oWTFg4kS0C5Xy6rfI
yOM9aB4sB+amCDEsQ7NClm5u6glEjjDzMdKKYvFG4rZYOZrjbsd51NYJGNlmRXBnHmUxRN1yw19C
ITjxNqF5LaoyeZJ3KltqEIq6f0GmM76MuNHLa7BUhFg782XbYfiKoKv95bs7U23qnySDsUtMtPLV
ppzmoR7N/JRpBPetMMs3I3HeJxW55HIMreJr4ootNXrNr6yydj2Bli9xGGCVFYnpKdEjiroVHFly
zNdOppoUAD5a/dWYU7Uuxao/7XbJ+q/5xSPgR2Yn6luTpg5iAq/gE0dNPCxvH8MzVkSWhwJYj521
Bdt9lvF3ewV3X2wgol3lNOIAraYmpjU6MSkS3EIO8iCH7k1bjxBVuXDL/nFNnlJVoVWesuX1UZzF
fKjRnKwwE+lWMCeLM/ElJGxyWKvxm7qPROzpWLEzR45S1fLqsZ1ohl3h8i6+HawC4LzbN+uqT9Gr
zgN95SPMyGv9E2CWv2tlU8SxC4UQweo8RbUmEzym35F80aIDGXGBR8Z8OgbafDrl9abwO1w55hH8
O6JD1/lVuJan/5gfupeRAMuTZ9briOjI+6Qa+YmcIpKyuRk1Qb01DB4Omt8F72qLvxJBk2krR3lT
V4upaPuTHCWpDrlLUZ+tsaqe51sOjaa8yVtGLSxq2ZS37Ml+rWQzYHlzu6VsQofYWGblbPkOqvu6
IVoVUI4FpEwFLf2nT571jj/trV5g+S7b94O87t6UZ/c+Fizb2mtOZHhMYAKvTZlREG507mMbODgE
UcuV2gXA9j/95jDoiyxFMyFnsL91H9NZldgQiSVD9Z9LdcGvRrc7LN3mKcPeNEjK8nxONvDG3ZOY
zzQ3/n0m+9gq/R79a95/G0WU4N7uV6TByYfmmiS6s28G6gkhEVEh63qmaS7lqWlOrDrk6W2CnEsy
T1+EblffLpV9Ql4vT/9xEekSbJ41C8fz0MkoFFDENuoQ6mYp5k9TFgTUbGgsKwUynSr3SD7+GRjx
KztTPr+U0+79XgJjlucFcntC1e5CDjemfkJV3B/u85RYj/Z1NH4MluXsGt9T106tDnsMdoZ9Z5k5
qLS5Pbkpnp1q4ZsP93GzzBmXU2Xnbf6trZuBji4QESjUp0WsXnI3n74GhS0e1DRv9mEU9c+61nzI
fh9HRWsch1qnNJ9lXqoHwRNO9spj7kJQ48PerERtKyw7QmyvST3CRQ8GoLNT1dgHVJa32fISFpfe
JSlfZIPcH1f1loLrdQB9c76nPBgp2mIkvDxVVHx4Oreeg6dzleyir3OTIE/i8c3KlX3XJ5SmBuOr
b2QNnvZ69ZSWyZtZluMHzATohOsqLNXX5lX4Tvda+53BuQ7O+1VqnX+f2wbgySyYLpRpY9hsF/q6
N0qd/RWgKCRLP4UBMF+P0uElEig0Q5XdUxT7wwtL3WDbsgJfyVGlLtJTPXnf5GBaGRpLpAO6hLRd
RpNYa0ZwMcYORaNZeSd5yFqS3AvLH5tNp3gx1l5z+z4uz5yq3apmqu/bNlHbTaNg/VXmRFe9uOwO
VkesYuH7SovVEG1nPsizv/rcVKeUnsgkCzFs2IG9oPdxceDCFTC4gC//fbAccMFDPOFv8u8BCgbg
XFWuurgPEN8LLjDY4xOfl+Vf/fKeflg8j7A6drI12HpPVo1A8lwbJGt8Jq0vdpZZUKv1n7If2W+x
SaMU7V5IxJydwbx71+3MpXrofjvZJ+/5Z67s+uvuehhgalfVW3OYEoVqZmAdlt/i8pfhug7BayRN
1xfFrnOT+ZS2PMshpS6MNDrqYcnTx/GNMwgv84yjZgBDaFxp/8PZWSxbrmtr+okcYYbuZIaFubLj
SDSzZXr6+1kzd65zd52qRnUUFlgTbUtj/NAp5cUefYSItSjXVrES54Du516T9UPfeYtm4o8CVplP
V4/R+6jzN8rNLlvLau5b+CrFINLADcfvhhYjVw+0SXYm1hNXifPKGP9GgvFWaUr0DpbRO9gdcoZy
UDBUNberSgfdwPxc1ukSPGRzlIOH0D/XpKPvLtZrr7BFQbQxR5NZNbK0dvR4U7rJXk75+oA+lPlH
ldjJTUIaWKM0d1pg8KS3T6QDGPR/tRTaR4xtyA2wcPPAS/zf53m8TmN9+ZyjHyCLQVc+iHwEU0Cg
OTzWqj/aSwD0QMPmAmZju8qnlPtEXgroioqITxmE1ZM8amXjNGGdluhYPTwGyf6o0ds/4x+j5AlJ
RkYdqTOguf+aRHY/ToqdMDmJQ8GO6Jh4otl2wsMnU1WOoTlgNSYPoz4PYFjROHJBctOA1ADaz+nA
2EF05H8Q+URDYl85RkRHFgUeYt7P1vXj1RxGxCJnTjrKTOR/T0rKLgAB1VGOxJJx0/Z1fjA97MEq
CKqVPqNJa/bnDxm2R/1vd6NikHD5Wx0idKoXUptNQ/+oWaXJsOwrKzkOWtwG208lt9YYHy8QW2RZ
Ln+rjxlQMBqQy8l6SJ1Tf9c+bMsy7rLAtUOcY2ynxjTk7tWFjbKPnDrjtxPGPW9S855UAYwRxVdn
s4c/bR73YKwOHRKv81Syo8A3ezHqZBg/21TV/uIlU3uUM8l27qurBvw4NCLONLQivikOHoTz3LKp
ds2c9Kx4kufEDoTbrtX3EXssyPvlcDJa7led73WsUKt4kSPYIXjhPqZUa4tk1zxg9IOVUsbDIZhP
LOUgeegHJB612G3Wn6uxel7FfVb/tTj77PhcsP2/hzRJ0+IAi/T90LHxmcA3BCKorz5wZtSG58Lu
b8FoDQfBY94CmEZbVThvRGDNvaw5SV1fc0Orro5X/RysClT13yY5YtRxSBQo+uLqiRRx0pXKGZXV
COfHbnxPJ+iUg/Dbp6HP7HVaKv7ZazttZ+IkddARcD417hRsjaKtb4pp9as4i7JXzOnYNHeW+5aK
oTsqQgUfRYLEBaZJEWQDLn3VUcsj76T7AZ2iM/90yhG6PsYnUw8XKhtjNbXiWzEnFuModi54lq1l
TRYKd4FDarQ/uzFI4iXeSP229KoGxoJvrxo7NQ9NANk8iEJla46T+9JhErqJc/3YWmAKSWnfvOji
WFaC/CNFwtP43iLdm7kOrtxz7dEeeAf2gsqJBMQ0c+2ar74dWQc5Qk3T9O4ivrwgdW3tTCdQgyUE
DSAJTR1uP2dXM4RA+5zE+Wdb0aTKejLSbCWnkROKSozYxuOJIsdZ8zsbcArdl2FYLB5vwVMN1ga2
9oJPyhgsbZQpzmHbbT/fs7ANPIAIn/7vT9cPIwIyGaD5+W3L4eiwPz7dZ9PfT/j5DmLTJSUSB/bu
8ZI52w2AKiwfPl8zdhwUeHIycJ+v2kWKv4YK9+cTygnrKP/zCR/fVhS6SP3On+4xt24FrHf4dHK0
nF9+wgbhtM832c+fMGsfv9/ja+lLSODJ8OfTybNVxzoogQsqav4i5NlFln+N9do6fE7vkEbE9EiJ
V8DwqmdwRzPfVS3PJXbWT6TKnhvd8T4g36Cxl2OmnGt+9V7gkV3aSnYpdM9cexNWAq1TXLkxWc+5
TkQunHzuMlFC1jM19ZOiGd9kpywqwBiG5Y2P8XUHab4lALqR+dA+DsXJLZOfn+M9jfghz3wWnK66
EobCWq+aZdqzYVg1sas9hUGhP6F8dXKHVjnHc22sHPytY75a2SmH2T6S9ay2Q3QwGeK3IXIULpLH
8xyy0NtyWGedg53X3zY/aTae7TTXx6uMcUPM39cX8mXksNaMcAWxy+wgq4M2NhfAzY+aPGtokTOq
7Ao50r/vN9R70Aeae5NNMYIPO8QkCpxneW+yDc3w34WaNkdZS9s4PDt68+iTTWi7EwcdkpBs3z8n
GR9J0InHVwLYv9yqcQaM3/g6eGfDz/NLo2gQWMcgusojK82gTvV1uZNVx0pRcq90EAiR2carf432
EnXY17AdPyeQI2TBK2Bi9ecVPpvtpIwh4//zCp8daSX+vEoBCQX9eNZDaodGshpma6DMhLZZdGx0
S5md5IJkz3IeMevJG45knV3S7XV18TysEgY1bO8G6IIV+Rz7RQndYNkZ+fDFanqsyQdj/B4X7bl2
O/+3h+mdlocDa8KOrDJLs2CRujrrEzX84Zjar9YJlC9h5rkohOFjr8PrWWXoq96hLrE1NQz1wtvV
tnbYOUdH6dy9l7v1flD45xqFI21YWHlp/g8urvEEVKsUOLTPpcaSvzW6bC97BsObGUc5ueSF3mXj
6dHqGN5i4EGwBlGR8xO0/Mr5Mmpa4v2Klm6ExvJkWeVzOlu750ljPlXoD22jptxHtRYRM/WCq+qB
BwFfrCBA2aXLRM/a89TY6lOsNq+y3Q0SYxVPdXvg7q7BqTRWeekoH+BZtY2n+zaJZE4f+nOhC0R3
ezPcc2loa9nMDvHYV4P6Et+tKXShgdkpblWeB89ywzKRICQZ3/SI71V6bJqyhaM8H046qhWupR16
LcCVNgxXkduV62nMs1fPJn0mBswRXMdOX0sFWwW7AN8hq52AchUX6m9ZmzAkRSHdO8sz0XyxnlBJ
X6KNzLN4Ltx8B7KkfZGVPim3KLe3d3luFk+vZhCpF1njk6BE7IfxSQ5Ne0CAglD9nvCB8pKx/9xz
KZTqwiybiFg9hTFo0RLrYwMf+ehP25TB50LhugEobBH2kwPjQf+nex6In1x58McCvPHf9tKaAw3d
bE08TW8JbivAqqv0vVNGHfl/nvyyapTEPI3YDA4BIK131gBvqlXFN+jq05uwVnKQlnvp1Sg7/sfM
4GKlus9sjZXAfErqWqTzFR+UwNw7atwce2dyz7J3Iv8NDil4HUFX3S2jvdRtmr2bmhsdpzaqCcdz
UtFNxcYGY7GRJ1mlqoDyjdg84LByRL3f3wQzY1IWsfTl8SJ8eLCe/tNogCUkOooUDJ7N9XNMWGtM
hH4XiVGjthwl64JveCM7+9H1r+QZHzXZVIs+WObpyCU0n+6R0j5qrUXGayhJQCKE+qqIIGabwEwE
gr19DLkABPNvzWq+o+wA7CeaaeKmU94Ss7K2tj/NnLkB2UOFR7Yn7Oa51U1vgbR3+a1xoE9pcxpd
E5hFAV36YftVuUiyQn0tQ5tUi6nrBLJNb9ejELX3lGnGk5TRGi3Z4rVJ2Zrxp+x/EF9bPWaq8mRf
9p35LTFhKtgQw59FS9SrxQP+bKgFmbtkCHaR6vjX0DGKlasl2XtkKz8zx7F+pcP9MQ+mV3cFq5UP
YfUt4KtOuXuoPqz8acKlaUhfJ2ytXiL8IF66BieoxMmfZFPcmNMC1gbI6rmzElm1KQinr2Uv98bk
1Jk9ENG5t0RP+aU9fs5FPm6OaiXtSfY7XpathcOfTPnIPdG9jF22qhBwfsdLSwN+ERkLWTVKy9nY
oaiQ7m6bd3ZiWDklA/SJebCR+RsSHyig+Fn9BLXq0TzYWXjMixkdPY9KC6456CPDdlSFdeyVFq9F
S+nPsz7FSm3Cfmna03CWbbIAijCc07mY4tZeYenEkPmMHulePHPnHlnXVSRaP7tlm+xFDg70FEar
apPGS9FP/qWxA+fcFrhXj8bkfiMEdwgGf3orJwwcCr+ptnAyoy+BOeEtkbrfFAjNq1yfzFPUafEt
J30DrVd3vuXx+K5hPhGQ2ViEft6Da+yj22fhtP65YaFzhMxYuYvE9ZL9pNjhQg5JI+fP4CBCddlU
83Niw2pa2ITqFpXVNlz/ss7uYlNlfD2RlY+3BkGzw9QD5ZHsAIwDf9QTykqSOdBSA9ITouYEq2D0
oh+qLaKLZAfMfe088v/jPDmLaQ17V6ujqzpBFVAaEvG+lXhPodV7T24DfMS177JlVAn6IJPTrmSf
bLPddjN4+HDKWmolya7pUS4LMYHLl7bf3JDpHc7xPFnh6+5mwkUq0i37KcRjBQnNjI2J0doYTE7u
PXWAudAnWxrbUtY+fPZVWjSoNsZJvDYggJw1UNluXcfLOE7qN63I/xzJNmhW4nkcyiUYiuir1/82
7KL+4pR2vncguK1lsx9ER88RJsle7lZYxyBlkPXR13hSf0DZ7+5hIorLaIzOQo5vcgOpiMLpL56h
ZndfN3/JdssrfdYBlY1sDdeZ51aziXP0lXtri3ZmJvaxlQVfYpPk/Nyu9Eq6TZFg28oq7876++76
3h3WxfwuUJg5VsL58+46llLLXvc3DVIqcdUXvypHuxKRLfDSxIXTTgb17LdedawKxB77Pkpepw6I
AnGa4hds8GXSDuZVGHq2EqbhI3UZYAIyH30WmVDGrY1fr2eL/2yXY03VfAtMN3ztOhPija1/8YcK
HbI8Cc+VJqDHq36x1jPfeR/09OpHrvYzNoonUHHZuxHwsfq6UI6xMfVn1Clgjpph8wFWfh+w9v6p
+eVXrLnMV0xf841bEnw3ola99MEUzaKZ/tdECdZyKHJIODp5ZfNSwP7edNjpHlSo7FfUo4alro1c
xKPZIT4++qDaJtPZG7G3Y4ORSLGg9wkDz0U/jelXq4y+l1njfyeScCkQ6PhV6dNa5bYfLrzujOhJ
ES+EjfwNjJEF1I+NWWT1Ly9Ub5ipie9GF/2autDaKbbXb1ScR56xaxZF+YxcRPHc1RUb0NHXNrKt
m8z6CnFslxd98RiBXGGw9FKTMAYOc2MRPYV57F3LyALFPB/BxG9WIi2idesiJ7IOURjjF/COtU5S
mscr+0arSp4eva0PLyl222idOIgXke4WzPPPKY82vtXHKXL+UCu0dTxE7SZ1O2URK6ly9d1ex0MW
oFwSFPW3Ln4Df+x8T2vhLxEb1878YPbZRGh5Wc8dYvyRwUP+Ftt9vA5q9gH2CESlVHvk1ZLY+T6Z
JYwMEX4p+6TbRG6s7pXSUp/cOMQyah4xdPaLAQfzNcrNYIc+qAt4z65fRaY9ywFIEmULRP2AnDVN
vdWVSOcrIF8EFBN4XfPFAZO9U9Ks3NQYwTgiCd9Q/Nf3qen1a3dQra/2KFaRk4/vfj2YOxdL8o1s
r9Xv7RClHwI7t60AfrTVvMj+mmaZ9dVwiSgMqepsK9GnH2P6XfYlcJw3bKuNHZYt0/toNCvZrlls
VOMmwxkYYcw3Aso7+RLEd5xVpERbw06VZW2FWJ2xlzjKo3KufrbJDjOs/48hvemZ8CmEufrXuQNI
+wM69jhaIvEnizoGp1xFpfEfbXnWF1feRLwlU4AX0d/B6dyBP4GLzrb181/tegvlNgza87/a/aDI
zwLEf5fY47KBtbzs+/49t5r6Xs3MRRcNn+PfJljvzR1zmkcTWbaaIBKsWIVtbWiO2qrEUe8eFJax
bs0BwZPO8zalYZZnj53eDlbscFRbfk/S4v4+sL3ymBVht2tQ+TxbPoo6bVKSwVBw8UvQQr6FcYMm
gF8Hz5nWoRAbsxiNdfUCDKC41rahbmyt8xd5bvlsrB/fhTru0EhgZ2rb+VW2ySM/9awDzKCLrBke
BvcLoE7VuSEhFaV9fn20xXWGhWCmpphSj+ozZPDg0E41AFbfHCv2euESAHR/l71W2lYrJ8IeVFaN
xO1PuK9/L+pMfW7MWlwQWzylga+8tXockdG1kp2smqbWL/Iy9h+9UT9tTS/xn8ieBi+tLlZylDux
fqlN1vEqbEWAX2jNjNZEnrD341NYm+1bZNbLZDSQY3aIFE5mJ9ayKtrkJ9z48eZmXXLP2XtabQpI
1DONdWlXLbqXnJThVlWQMdmpBf6ujm01T7VLFNhMo7NQMT9MWis6dzz8ZZ8sgr6t10IP67Vta1MK
EFrcTMtWtwEIkn0e+dlVFppZJSu1sjG0M4r80Ra1UwZbKQhxAbWBM86DZZs8gsFZ71RBgvOzzVdC
f4Xai7YAeVhO6y4dyI3MGjyZJ7JDDKlpm1K/cR5ydp0Q3KC8V083/N9ReuCB4f6KK/+3Lgb1LauV
CVhSE17bonF3KMJHaC3a5qXX4O+WRlm9aXEZkd+oul9geS3D8H4bdfwSv+S1avKEGu1H0WYOCnVd
dq+SAkvT/93ezZ3/aiO2geOKWKRW+Luygka/eOCZoWSo09oEWHAuJkMDGxn/QuB8RNVlHI/y6LNw
LC3baomARY29mzcXIesQWI/zYWzUL51OhvjT6E226wo8fdn2GPx3nOz9HDzUWrVOVdPfKbDRtpit
jqCN7Ohd1xQF7UDV2sdNEL2HSfYtsr3myoM7ejfnLHjavAW+MxAazp7lKVPV6AdShv1SDkrZwYL8
gu1BFJZnyshjY+phFlmDY7zasamtsmRsrqmmpztNrTLwC4Z9quI03YTYrj85kMSWPXSSj35yngiy
z0B+ll8krRY+TPbIZxkSmka9hO7YPpkNT5Cs0tSThlbtIXeVYDdV6nQtMe9ejRiZvvU9u+TyC/ec
7GRaJSmAuOkXBLjUZAW8NT0FM03KE1AhF7IuCyB5MQgHMeHRmPzTI+eQw+WYxzmyrisotvbdx9iY
2T2cpa+1oS9OQ14hxUZTPDeBQLDOcd9uZZMselMXV2IFC3nOZ7s80mdN7EcbIx5D/86PNNj2MaGa
EafLkubqhnlxkuPVKVI2vjU1ALEMb2sR2DpOVVwd2qL3CMGL8Ow2Bt7uQMFv6OK7KzYu43MxWi0J
Y6Oan7kl5kxGsHIFvDMzMbUjii2IGGSzWohWt8lGNsZa7laPQzdAodknmjYe1VEHgqaxny4C0Tx3
fQoS3PQJVmdqtlVFjzDiUJr7MaurfT5HJmMUGTeTV6e3UpGhbD14MdUiW9pqU33BRzhEJ5TQYocw
KWzOnKXyuPXnTdQCYOG66yukxvzC2TruuLBmwEdXKdGBDTh+b3PVCYW/gC+hnOI0697+DhMO6EJ3
gDFThMafYX5j+5iWMcxjNtkuZ7PnYeBa/nMYqxAbnMCUnpK2rbdK6pLcT0b9ObLxvQ+5g9ttaFVL
X4cU0KFIcKi9VH927Bw3+MCCyT8PdjG3ec6h9sxDzTIrlhpYt50cqqltehAKcG1ZNZ0Ww0uv0ne9
Q0oI2SD1OQtR1rQ8K3krA3Y9YtLtL23MYpifX/uWTEhJhK32U8k71lwpQtvEKhYuYa54EdRbthmY
roKnWTdJVt0VpTGXjYBqXscdGk0iI3RIEuAbJPJzEQriFrG7C+rC/U1+7tUf4uqjzKxy6SiV+WSA
ktu06Kie7Tgx9mLMjB0WDN1FzojUT44ol49qdjeE3+qC1SnPrjl2/JixykDvzDOanVcux1mk0AQW
tZd7nP+2C/pXGxmx6hBmhLYnaxdCUowLc8hx2BmzdYb+ECrdilFm96gti9dKVK9Fb+iX0e/yV95l
AbjRIiIzd05KgdSda9QH2euIJka/0+p2spesR4W6k2/jz8m5hGGtTUOse2jEBQxNBf7dSD/cSD1Z
s+uK7bA9CXzvS27as9xoJC5e3ADM7DSf7XkLISypukVjOO2vaeMHSvmrTtMBgAiSWGrZf0Dt8E6+
Uv8pWtGM67RIjcW/Ov5VteuG3RbkSNk+RQXaIR4WgtlkeqewJQyN+Dqb1thih19Fw09WZAgyD/1v
lA/fMBQPv3gZOsHwivprnA7WroGXA9fFLa8ZCeEVMtv21jZHb8njja99LgQEg6OtuejIDQb24rKx
wBUVY+kxITNt+Ty/pmgRmYF56pvGf/GDfr5Q9BZjRqpZ59XrWlhYXsyDcQmwt5NhIrcxV0PhoeOM
GfJjKqf0xCVUxKs8dWJX/ITg0dKZh9qt6JcsfaJNyn4CXmQwJasyZeNZGMpgvIuM20+zYt8whAsg
yQPODxGiA9aqTMb+l1pqzzlZxm9+ZzcL3bG9NxzMxiWeu9mzKtRojfD00cscdALDEc3WeCr2A0gc
lE80pVi2dXdgqeGCZ6dXc8x0q1huuioSP3/O5mIks0Cm4S5bVD84ec60V+k6h6HtnXWtsCZ8u6FP
q7afrYAI9epK9tcjEeGiQ6+4Ef45Ji6/rMzBXeSh+pI4sK9sJBm2I+mnje3n9VIqC0nhoHgmwLZF
OVvHA2tVpwZ/lVR/c0w+npvoV1lTCaGDvH7BU7W5aWgOH+oir1dB7lgfY1f8dDIru5deo1yQhybp
bfVcR/g8zNHIO9nk5nsWip8W39kHDxeB9yWwgNgQ0RLF5htu8/2lgMS0jlwXJLHnYJmp9c2+DqBb
++hNjrgFYTCkTieulq/axA0SHxAc79ou2NgeCEv03qKfHj+MUSvaLtFiZUcA8PtYI2yemQiQV+ih
/+GyoBCZ66Xzjo+ov8XqJN/aVSnuoV2eU3/UsSEz2PrX2Q+1RdmFoHN4c+Lq3ithvB+GyD4i4o0i
5FxY6TUovxVV2AaLoIcvWkTd717fqIa6HaLK+xIWfr9uDbU+umwgrgFvcRkLFlkGCg4bXLfNaz2J
YNkTi4QtVMUoRXthsmhF4kD7VK+GJqZv2myxinhKvvCdsuQfNW4K1X0P0dr97roRKOYewhkPlHhr
1yij+KrVv3s2cK3aDLsfgTVu66AicSeMly43PVh6yj2w811rIrYwOoiOjIm+bFtMpvssdLcJmuTH
YmiGne0qB38q8rU2escpbbqFStCDQIwYNl1k2JvCF19CJ29xeHejRZOP0Xd0mW6uVTm/Si4epJzx
gEUGfeMpbXtA+vXgdRYm52TyMTOHoXDJR3DpCTCQIQjjuywQKNOOSoIq/dyUKAqyYplrrcntaOfe
GbWz2pdfBre8VXZONL6oX6CPp1eEndXXQtEQ8NKcix6XzXm06lsfA+Upszg+Rt6vWBX5SUV0wouH
cR84KKAA7y/Mk3LxBUzF0M4+elAZW7DpSDPNVWW0r3Nk68nWu/4i7BbiugKozVTiaFWrIjzqnjhr
rXDRrJ8RhzMwMfQ4YonwMylDMFIj8gWyXRaQscDTyyGy7oXNVxb9OSra4+uAm9K1SuPXViuaC4FW
rqSpJ8PXN92b6ubxApJFtq2j7qdLJuSOTbBxHgYHaqMZRktWG8WJo7vsRDS+v+OLAFx5Sr4T1mdE
r1nj3ouScvGoR7ozLMZGTwHV5d26HNzqrTJiscYGs9zKqm3YPH48DX3ZYIL/5pXjsm+hgRJlM/Lj
49Bh13r0TZh+yxlUcUwC84lUsLIMe2wXQ++QN+OtGmPr6magWvt2bXrGT/Z11UKN2++9aXW3qc1I
OxXIfNbRx1RzHcaKvhxF3PzuzefedVD5SULvVJFmWqBC1a2GBPKMiLEijxTh77DGI+DE5XzLUPK8
5fMRaehbpqcVJE6aZGdXQJTqe+6VsqrqZnZRtPp7AqqnwOnspU7UjmcQslCy6kTBdB5dgmU8517A
fPZPmSiW0CDsl7JQs0UETIDE+fCfbnLTXE0Tg6duaH/7b2ZycoTs8Hg87I2RV//rWeeglD1G6e/K
L93DUKH96Ar8bWDdZLvIhGEFPxNmco02GVvucWOURnWd3NqBbKkKYjjBzWurYlewVD/mLnm5kMt/
xzOE5FyBlAKCh9MVUeZi7UeR+iSmxMFlqFdfyvRe1yxAZ7vee9fF8a4zcYSPA6+9jtGcfPHS+kP3
87NacaUn6YDbOnAmolzG0naM7GYIy9wJf1J3YKVxMi/0FHVwp9prNrMB7p4fGX1FZpp1KYTlta7W
9i+3zJ61EZugplBVbGuUdW/F5W92eZeQe+FH0PEO+zApkGiKxK4e24vLpbRNdLffDpY73lTHDVZo
QOvvKglK3c7i37l9JpMFdJyL+WYPrfPhhOicVp3WPJFgEpsqbQuwLjXYaMJYrLmaW9GYYpk3TvK9
KoZlWNTpLzWsMUHIo/TVBhq46VA3OU6TgUqLBZY39HqNnP541lvTfXE9T+OWvSHKVX2LQgt6p6tW
B9/sHfCE/S8tSLhRug5QfKuxAcKL+IgUcbwmcjNeMs8uF51lfY+1MniBijjuNIRTt4ieeq/s0ZGK
zIMfyFgAIMyz8WnMzB7aT61u6rwT7+iiHuSIyG5BjFfE5/S+KbZiaHaqE6R7NCHsvUb+4cRvmZD6
a+0r0hPeKkLIfy0Ggu6jHo2nnLDvYog8/8UyTcJB9XCYsSe9gUJwNYAWHNr0HAHUg1FTt+vawqY6
4Ltc2Th+7nm4KG8insKF27mkv+feRrg4zljmi6qiNErigUVRy4O0BlJhmF2/F4Lo9eRq+YeXOr96
kKa3yovNW2GEPzFrzyFAe4sSHPUSHh8KC55q7zGRGrdDl+RPgT5HrgvR/LARz8oiof1il/OrUiPn
tUL6aa1pyYc71uWKvKd3y+YCzDJKquSOdr6t6Ar6Ho22mmowS6Ffezc50PNsoPkxSezPtlIZbKK/
3FjmWeSwlLjSzX3M/ZgstTHXEdeh6wk2K0G4dosyPytBgwHBlCL81BnpCdTFVwfA5DkyrHURNs9I
UEdLfdJPU+MdzYw4ruO52rnE1H05jaG2stp22Hlpo+/xIRmv5VxEu3wk5ALKINqVgRetTFvo7/aI
nn49DL8hw01hz44dWavXmnj7omm9Yt0jkMTtMg2mAxmEZWgqFkZRpbFTR0BsaWVrxGoCZ+cnSr7k
L8/1qqVfQk9HBsbFBMZQy/E0QVZdZgbp6Ng2hlVvJUTo1dGBUidEt0ha8YxYULaTbZ8FrLB/hjSu
3q97pzcWrEbOJqmCd7fpCcM4ZvQ2q1GuuswybokXepsQcrafWVsyUtMJglG+Cywcb3q9QvEnas99
bWTPKCqwrsZlD+yVOexlm5YBfUFdFjio4t7YCji/NJ0w1DTbkblPgcEqGbeJb6qijIfQLKYDeGy+
HZ8MRgSp/yTAHrEQTL4oDWmHHhLuukOAeZdVg3tXMTRVHb1j04PTPLxXYqURe5wwEss0yKITmOF8
H00ELFxgHqvKmfSVEXo+4i79U0A03LNsUvhTrNjnFoSiD1/trhRBcWctPbOdsY2YbFZNAejdVxsj
AMwNQxZ5aVu/4vJFED0xX/j/2GB0lii85zdXzE7K4tWBjHwj8pk9ioq89KpCIWw9zqNkR1w1/qUt
f8gK1q7qmoRpsnKcerqhMOUtDK0dyLIY0+3Rplr2Vk9dE/wrQ2QHuwXzagGRnFvKPk6WqoWBe6uI
+jR4TnUSIv1zlCK1gEI3MoyIXgNSlmMeh9yJ+F+lardJeRKeaws/Y0W1ym2meT6sSgr+Bt5etA7x
+3w6W7XNAyCL722lJFz+3BZZwTp44KLQjbEJFJLacu6yrXULAo0NsqWxq7NNanySdER1Qf1tJzXP
V0U1XgRyQDcVZYOl4YfBPeRdbwnNpWQLe1Tzg+nmAiY6cdE1vbZCV9DkMe2bR6/Us20bmx9d2CXn
sPtJELy+pGIsN57roxYT4UDU+IhuyiM0lZHJkYefRetchmoYCZ1iPzLYqo3RhINetZJ++KiifLWw
t1hYptK+cb/Xlm3sB8+VW+PUFtf+1Vb5U0QJoj1RcrQFbsS6sHi0zFVZ9Ih6wIL0iqFYyC59IG6d
9yulT/Wb0TxFUpxJtVPsefiCH9pNKuG4Paww0hcThBB2vfoc6sPATQosyaIKNZYFoS02WqAaDwGn
uhXYrw46+kKzhJMc1+NrhV60fUoKdATKOEhXwtHMQxvB1/cAc71ood08sZ1eqENWvKD8uAYmqdzn
hbovGu3dSL3qVGeR/6haZZYt47GPNwi44LGSd4Oyxq5V2abAdJ8as/gBdQKMWN73B661aNGTqbpb
RQJezkunreX5AK5q5S3E2+qpH7OlKermJRjH+qXI3FuJmPClDJT6xTN6a9mNo+AOS9V1NX9LiiJe
+a1/sYqyP3fl6F9y7OXR54zfgyyu95EalhA3guTdTohNEoeMdrI3gUcNRp5Umez1FYyr8kR5Vl1T
feL5sZPNg9PlpzQsQDax0QQgOYWIN5DBtIwmXcGHsF+tNEHAW0c7HEaV/Zo1xL4Bmqkrd65ao6pt
y4LHu5I41msGSwlIqJau5bm61wVbFL7F+nGuADnM095A4ZfBrPCaTTH5ATppTJV0Q4RoO/wvWdUx
qVyjzK9u5OC8B5NuIjv66FWDJCd08z+snVdz3LoSrX8Rq5jD6+QkjZLTfmHZPt7MOfPX3w8Y2dTW
tU+oe/2AArob4FgakQR69Vphub/NHUd/A+GPupfBBsUUmzp0/Zs3tZtu41Bmf5DBajQAeupFGlZe
dw6Vtdm2yR7c6MFyvP7aB5Ozy6K5vLjJueCE7gW1r15ThxdRSfOS1eNH8nPeXQGzwAGGB9j1jXG4
dm16pKTdOzuGAhuLtLXa12qmMutm6o0huTdBKvhqqUdQl+bmmezIyR3c4Srj8zpKN+yfIwTbUTdx
8oFXvIg8sRqnyNaRu8i08XteWv3Xsgx1hNEN60pdenyI4I1qSYc9dFbyoVORCrO9XD9xpt6vY28M
PtUcHe8MeA520qs1yH60VYq6iPAWJpC+pugfgsg1PnZfmyoLDnpYQFo+cGwXZ3a9aZSq3oNm5rnl
BvN08pCpsLax5fzspqJralmlr98EvOmamVbuElHtFVhPiNsGH23+exQtTxsFGqCPBt+2Rz9FiEiM
FGswr3EwPclRPOfFfQU6T47AWFkXA4WeVSR5z2tIntxxhO9crIpAp7ET7Fqb2FaM6+Srr42pHB2F
ksPFzAt/eUp9wJQiaLGnJpyL4RTZ63eOIojVVeVn034JliGcR7DXseGa/3U5v2fDaNWa9gFhgh31
3dMXd7b9zdx6w2XScvVO1Tnu6nSAgzF75HCCbCISikKyqYSskOylhiV4MBCGnR0UhaRN+9VLC5Fk
7pGnfeeQwdILay+iH2JlOQ3N3wAeBYgstjMg6tuqDWfLwJ5ISnUrkMybZJrzU9FErw21gfmJk+/8
JHuLY4lbHO/i/ouQZXngZhDey/WXeXK4xCxX+i9C3i21zP3jp/zj1ZZPsIS8W74JlJ8f/49XWpZZ
Qt4ts4T8bz+PPy7z768kp8mfh9ZP6DuG0ZM0LR9jGf7xEn8MWRzvfuT/+1LLf+PdUr/7pO9Cfne1
d7b/j5/0j0v9+0/qBmHN26FRINo78WoXiT9D2fyb8RtX0oTMyskR3mbdxp2ZFG/Htwlvpv32CtIo
l7qt8p/il6sun1odUKHZLp63K/2n9f7T9dnMsPUezJi38+WKt1Xf/xzeWv9fr3u74tv/ibx6O80P
VjX0u+V/u3yqd7Zl+P6D/nGKdLz56MsS0pOKX/k7m3T8F7b/IuR/X8r1aqhza+PrpFjRuVN6wZAI
2Oyc/mqkJ5mm6qQbD9IsLbLXyAlLrO3X8Vm6axJIRy9Fls0YgqfC6Mx10FjUVrWW8lhEKQRq7fjC
LhgiWzFKSyoJe/Atwi/nzJFpn8i+/y390u7DE7WbaxixpE02zQhbhm0CAmsh279AF32F1CO9Vq6S
HgfXQ/B5oM7XtZNbA0NlelfmMJCKKCNJUJKT3shRgLMF6uVmk249MX8gR8eBiNNBLSOXKsOROudS
V7e3QB9WyU1jRS48yRb1JcWMxA47e3CYiKnuwgQtVxe+G4v6+aG6mhwakLePqe4RwylyqmulpdVV
0zpjH5gV0HU5uzea6eBXIBvezHZGD2By3n2BXJAV5cTGLpElstrHZS25dDgYDYeawfm2XpRV3SXO
U2h5f15ShuXjMN7pvFjcwsyZLZqjHzy1HiliRi8oEAL2N7F66JEpUX8jXN+p1F/N07C3+L2dAeUG
l7ARWvZS8F4a5fTFXYET8RTPPGVDB6rCLSuKTnOYPgrnWFZOeBt4WuSBhhH2EjguBFccXt1mSOMy
TXHmZE3So92+mXOLbKZ6O6RZfn4/cdam8NjFyuO7teTQKuw7Trqto9ZYaNWnCK3N6hDcR10W3Mse
YK8A3dY62PtAZslr410cMm7w5uRuprJUhC4zbwsZ/ZPrJinnppF5ks3M0dkJZWTzJHsIpk3HTMlW
0pn9CpND3zSDnIITZhQURyM2q6x6TwVehtpYCPFYV+n3vaJo99LaIya3BVNrrKXj5hXhsjfMKkfe
enCRsUsEGSd7p5RQeoDXeI1dvIkWPiMypHNg+w+nMRfmwdTdr4vdBk+ow6eVF2R5fHUvPcvFPDQM
QdUNUJiIT/3rc92GOaV6lBq6W/khLCfQ+YnUGQxbrn+SjVUUKNbf2sU6JDbWgpoQTgtFbAayBeHr
CeW7OR2UNwuYVcmBQTqkym3B26Q3C9YjXK8KDA0bHWb0symaOC67sxzK3tK8s1GnB20sG7H14vif
Flim3a6hj96ugNouZ+NTj5eMLSIKyHr2EKph/hBbOburGEEJ6eC8LUGDGpHaAo50eGndE6UAc76S
Y7Cnr0bHCl8QWlB30g56zDstM5bYWgpbymXk3CXm3bAMRqoxvPY4q8kXpcvJZJQWTG5mnDxHANSO
rsOhgco37FPVGwcZQQGXx57bCx8cAWPPC6rrSjutgVQ5UPgLOEkv4CTdBKinnEub1KPoSmMrPLK3
xMgpzbhzRuSbllBp/t0wkhCVZaVUne/9vp0eZ896MNtseKnYcJ9KU6+3U53mXwPTIqUEwIqjswmS
N5GCUhP/c2UBXE0q6NfitvVXSjsdJdhYopBl0zauv7YsL9suNglbzqmq22bgt9bScYMn+54f7w2X
r/4b0HPQ9skR5sVvt8COKu4mgjEXgSv/5FWed2LnauYr2ZUNXOwWEIIGTfubtaZMe6x0a2cskZCd
+shwihjyRsjEikZOd6s2AmDJsUBpNyOMoTmE6uoctMjmRM19XcL7LHuyKaeMatvcBNXhN6+O5Fcv
DQA5wORs7mWwahjIQSchnKit01zHPP0Y+54D+XAK5FRJJ3RDftpiUllX6QhF70/2bMw/pr/WSPoX
ji3LS+uVyR3c/8ldVzubxuPoE1KvV5N0ztUwgydptPIICe1Fnd1pWMmYZgBBTd4TZfjcS6gPFGtl
fdtEe9lNO+uHG+nF/o1NXir+u4QX/CL7Ckem42hkEN2Z3ikTzWhrMFIuY9lDJxhdErs5vLcrvXf6
nW20Qv+kIPqEpruIua0qrXIs58imnyg9WUtPVU3qgaxyb9nag2mG5ceW8+ZQBchup6H5gVOP1u7K
j0GQqyioD+D61eKjhoT81RrsZzkjLt30ri55aSxNTmvtjhuNScn1OcxD/yx72VD+NQWuvZOjYar8
c9AASebh/jMk/tVbbAMwU9RwfNQnhHdx3CbLdeSK7y7XUq2zydtMcOL/Y94S/Do3UlGhcKKdGkbF
vprN4FFRa1joKy/9zOndF2s0tb8R1/Ysk9SvG8TPqZO0X7w+IaUT9+FTGLvcM61YOdutnZ7frdNB
+nUOhxq+G77EF01tnOOglJw/QTuwahHPuUTIS0x3HayAuz4GegkWwa4/xYnibVPYulYOB+UkTLNk
C+9Yd+lEQ7LubbPYZIimatukdpXjYpcTlqEMk7a8NOzDnHhotf1jSauc315hmW/EpCPaLHvwLYtC
qBRxBwdW8r0cpmqZ3XtZeg/ANinXXY6aRRCithUaLTxfIwpcmhGNK0i1BhLn/2gK9HrRe7Xg9l5J
Vzxo8FjLbhlkqMBWHKu9MfpVYW+NIQbl5jXdLtISTZQchM+y6UwIJNC6f5SjoIIAZ4kYRNhAROTM
PyN4awL/qCHvrVV5syHtGNzVkiSpalNe2/1i3Eoj1Jnh3SQJkVIRJI1/jlnmLDGNoF2Sjjg2goMK
Vg8GodL4AFdI4mvlh75Bie7n4KenUipll1MdRTGMuO8ZQbGNoXJYy9vgclcsJphxQ+FYbLf7qHCY
k89BuritymZZanEs05alluACwSbOa7Oc+3o7P1PrP65cMu6nOUEvRs+cgFwrJUWp43fVuoGrJOz0
p1E4IcZw150GMlvGjoptnaNG6N0WRl+RVonObq1HV+mNSn4jeQaNuRw6ZObvzWA8IxykPtfTtqc+
pgFJB2RByJ27hbHxOzs85ghdXDIHFi72RGWykV2Ixadm5RYgOylDrXftlI/NqjLU19Cbf5kqe0Mk
OBgm9ipyyCk71UwjILxEKZ5cqo3v/dbQXiaSnmsjccwjqCntJawdF7b7wEdxuoQqTDWHtS2yrxaS
r0fLqL5Xs+qyXRU2MI0BILCuPs4iDysbM9DMY9S23+WoEzlbGRtRuvPbWLHmMl325LpaodRHWLrS
85gMFfXrvE9p/ByuZg1gRtp6jWrN1vO9/VwVyn1Jne52anvU5sagXI9Npp1m2aQNAKdCyAmupOGN
S/gLuD5OQda/9mTIm2gjiT7nhVofQO/UJ12FWPKX2qCUHJTDIirOpEXCszS1UpWwyUid2WouKPh/
6hPK4Nqmck4ZdaDHSBa+mTFq5dmyneB8W0B6llXmHLrrza+PMfUNifI5SNdWVP4glVo+k4GqnhUl
/Ytcf38xxUhTrfEAZBIpKxFRVnr1XETdBurz+UHGa9WMEPFIiZR0KpbdPOotR/diupzk+6kG4Ait
79sF3DS7y3KL2n6jLNcDRyUrO/GKswwGRTAf9YlKIXl9FCLU4+SSloS42umNT11TG3eOAjxWDp0A
UuW5pSpHDivPaVaqmTh3eaCon17n9L1m3CkZPON+5Rmfljm8xMYPuo7aXwinZeSk3zIwONdCNKQw
tWuoZ9Z2FOqli006MrNAJyFB5UcOZSNDQjN6HkEnnhaT7FEzOtoczizrkDt0T34O5e+vy90idWrN
/dED6yo+gmxGx4RBPQ/3g6+0Z4u9ZwnbgN6e9bE+2EMwHVytbaGnxZTqtkHVihzLrrTe5sjpdkMS
EShu1WzDGfxz1xa/mVCo1HwmkXLQOrYQskn7wAd1JcaNqug3I+Uur+4l8J1tFjM6u/NeJ0u3aaT6
XgOX/35pK/XcDG3PfyxbUvpyMCb4G+EFSTcJijOftc4beNKaiHTaQfFZcz9Aiux8hOisvmtiJAOd
Mc0/5/5Ubt2A8nK22BA91+rKKVRt4wlkPlLQ+dkSyE3Zk7YZIDqwYuGRTfGrJ4fQpOH2rBRankE8
eIvhqPLOfIGXunvQwqx/0DXL3wwDijeLzVar4K4p/b00DRRdwjIrKF2NyR2P0iibGGKIvQ2gQ/Bc
dw9LYz/HrV88gM502CpaFHEWTe0BuOeCVWyrd5kFmo0S000MveahJFv9sWv4CTWxheSwUGKm/pfq
ar9rz6YYDi0IViqE/Yv02m74dZi86V5OBQF7zWq9epA+1yz3nWmnT9IXKe0KBE76onma92FAfhiG
F89WXiKY8h4AbDbnwgeRKkYZ1Aa3XueliBBofXOUjtEK6gevdrsDTFq8j4jgxdGFylHVzA7BC8Jk
LDi2YNcFAFOWWLk6InJVEoa32TdfWAPHUAxtqwSBv/OGEB6CNCiuslEtpKHmFgFdOUTQ+NXRlA3U
NKoa7JbgXHiRnBg2YVJCPfdrlWTUimsQ6t526EoEgn455Axr4NQuVhzImExlZ8O0feQ69jHXUI0R
5JSqkNpDlgutYElruYwXN8KFEF7K8dS21aExKV4Ok3lfkP+H5SnoH3xD5/smekZyF6MBeCWn/GqJ
/WIQpz78gmSAcPRlW1PBAJiU0+Ktr6TU6ccePIEQ0B4Hr3UeJtFQlYsKcM3pWKpFzkOYWc6DpfnO
vh0TZ7XYTE3RLlQ4naVJTpWx0Nis2lwPwSiymnRqQRDdLrPYlst4PRXHPdw0Zy90+iOF2RSnp+X8
yeaVe5OZHeeRYujCRkXZvvk49krznJjOPlD1GaxJH5xTEKbrSA5NJ9mmXdAcpDeqxq+xL1L1oHM+
VHx7ZRTcKhDfsyFEtIKlq0bLd9ByRHs5nOMKFKUWendyqNUgPpX8U26E3T1PqvQ2CX0WmIdhatjK
qNKwlFVdg+eXw9yBsFNHcNus+NraZYHSAnRAx6Z08j03XeOZZAN3cogE/hXZ0G9DiP8NjsBx7SD1
fX0Xa8ITgBYLsXmKyjuvjxuKd71Nq87GuReN7MkmQorq7FShX8GBjkcBbrXqjaSFcJNhUjdPhtfG
n4ak9eKXMu/aT6Xa/dC6aOc6VfVYDqr+Qlk68Mi64U0xCo2XEbTHJrAGfy+9kcl+H9USAwAGwRPK
3+fEByaViOCaM8QHSsBP0innx9X31GU3JC1hGX8JagWGaxGtlBD7zxDLq5alblL+1J5kQ/GVaoVP
g9WXTxRzzpwlqZBdzn6Srt2U7WpumhCj/opv+2JvhJZ1rzv6Dz9DkGwctPQ6FNwpeZ2EHR804rUT
jXSMeW4fgzH70NrVT5OYkOdueVfb8foW39nBKQ7nu05SlAryedlbmvY3timz/lPcMi2O+f4XSjtu
zDRIwEr7MO5MJhXDouZUb0IdxiAa2etL8iQrOX7nBgsaHcLIv0j7bQU55V3cYnsTU8LVsePv4Yem
VjovGVz4zZWWKbL3/tPkJmdDI691qz8GyhWXtWWcESrWtuKuAlM3GgHrwYVVmm9tUu4swS0tx1Cb
RICHATQutmE00DB6MxYTO2mUc5amdp34VJaD8ghw0Hrum/y7UljDRY44ctV37M2sTc/35hnhkEOU
FOMl71wNlRwqNSY71tE3zfWrtMmmzy1ILl292Mphqcxgd6t+PnJmy/e/q8OPoKEjKtS0Dq3AIt+Z
3tTdJUnjUacSBSdFML+yKAfXAITCuQ7AoAfhVfYsnadNoXWwI//TgcoYp8e+9Una7TmLoaEQIVr6
dzOQSJJrZIUbQg4x6tzmFBsFWWpDbwvL2HoiYeB/TxEmOWdtWpydMX6MTCvbx79M0l7ZdViu3ndH
Ktqx8oO+zZb+N0G/VpO2Py9Z+t7P1dsy2ANycrfa4OV3TRr1EC1QaVBSY7KK7D78kQPzpIjob34z
nw24sT7NWtFufM1Nr0UBkyDkfvphsivtavOOtrH7rlxTuu+RfGjnS2gCz97VIaVETuOMmzdG2ZWN
EQBQ71vDB64FZhtstz5fFvcExX236nx+TOgmf10cEfSwaKyhealmxRNPW27H0JHKEZUS5rkp5i9y
JJuhNMWXZqi3ejMVT9KmRhDB1LPLHzcmH9FsUrXRVvpMYYL+RN/PitGtF1uWte5q6gGrLwuNyTdf
Q7v8tirlYCfK5OKVXEPacg9uWT8d45208XIUrSs9ag/wjFyLckLiA5mlp96zxzt4M+9iMaJMvnqa
YOHfQZo2b+RQNpzh/wAoH3M6SVjaWN7VJ+MtJ0lTS7X1HmaDfl1DDE2d8DiBJPORZhxL/ZqCjjfL
ObpvxUja9dA2z7w7nOTIVWcTlKI+VXsHya2VNN6aRtWvvo5UmNHBNCdt4aAa9+YUr5qsjre2p1T3
UWmRnYWa95A6mnHP/9sF8OxoH3qbBIram+G/plJbZ5ChUMzdm6fcjIqvYUXhqgsrFWRHirJN5sq5
mDCUnLxGNfcOhyIPPfWQGyhY1E9WEX0jw1X/7cR7FDWCHfeZeu9QPffQebq9LqoAm9113qrg3fzS
td5Jem0lgfE+nfiKozVqH1SwkMcUiZuNodf2hbL5H1AqhBRQaEh6C9PSLDYbjvZDoXbUmxMh7co4
lT1c1j+nUbv5/7Lc764qbeITsu/StwFI+VqkL1vRdCLzKhuKjTYxgN/LYpIRgT5pu05X+YWKWGmT
8+WQQtAn8O7WUY6WdamSyeEC2ReUS506YOVCZjl7qfqUYlHnL6jsvWtDhm1q8upQ6Gp0nw8t1b+W
YT9yGoTylOdDroQO6QpZDOuv0eqeh4RvsDI2a2sgx8ku/3zjV31DtSq7k5fp27oyKZURzKq6YdHI
nmhkyCzYWTtxah3N2d+zXk5X7mjQXI9h/41ilVNFWeWnAHKjPfXl/aGK/BgZG/WbxXfskLsO9DuF
U3wcKUDae+48beWwGdt+i1BTvpdDfx7ijWoZ8VEOPV2QXyF0cZ64VX4MYLKi3AjqrUpVlTv0n8E1
59CvVaqrfxi1/HVYi/NWOfQSz4eKrH/1ymH2UJrbKVB/9PPswfxqq6gOpSZY3zZPQEcP7GBsDcUS
/jObTOnVOzmSTRZmgshC/xEPRp5tR+eo2xz0c2xgUA6jGreeeFmnMKYaSAJRaCYdJlIONy9/aiYl
SiI6rS19W+oD3LO/3F5lGeVGrnhblsra1ZT7yrZFKmbdp31xspIMnUDkYjcz+PNvqgUJg+79pcyD
tZ21MDp1tZs/G4nxDRHPbF8GATidLijuZOP6Y3sZ3KscTE1VdZvFaSiBtrZqJJbGrhoOEBp+9POK
YkKv1lee7ij3rRAMIRsQXPMUtiVLM97YyyoPzNXgQj4ZtR3nBoTJWTDQ9se5R+mS9EX8pdPhqLQt
92s7BDzokhKe+J66jG5oezgjCu8rNEFftbKvn01jSk68KmlbKJ6Hrwmvx6nhfTU5qSNTW6pgYXXt
yZzdH3Ie+wAe35SdPI5UPJKP6Eyeu5F1oyRTx2dTs7W/qChFuxOIyFFuHWWTsRUKnZLHlNhNyiaq
KPtU2wqB8NxxYRouZ+eu9OyN3IS6sZBry4O15rfqtUli9Vo0/pc6CrSjHMlGOuPEXw3Uxt0tdkPX
zUtXGnOFVKXaeB/t2ZjvbD+aVr2KqOAMydzW00d3L4eZYn1A1XmNGiuaGIK2xtTikJ+aHl5kL5nD
rFnJbhC4SbNaXKrbsmmpNZDhTHkT+NpF9m9ltrYHm+M8XmLRBJzC5JvaGD47hd3tpQP1LR/pk6j4
ZJs5FYdlHTb8rgfQQ7IbCtqdWIhaiAfO5dYIJp/b+BbUkXLT0PqCEEtgpiUquoHPTWP7GTpojMJL
rXBUjJ7rrB9aod3TAJfnqR4bhzbT9Q9q7796ob6LT9OAMhzvCe6KWrrg2+wk+zo2zb9h2D82ccch
HyQNbB/9o904xYM8yE/1al6pQR6e5TDQwnBbqVCTuYnzoRln9JGS+S/bd8td2o4cPnpO/VnYi0qf
/qJkFlpWvsKkd9YVCKlToY7RZ9NNIDP2mpduggUyi/of0uxmQ7gvjXFlZQebPdoJ5m6YmkXP/Odw
UsZByBfivnVv4SFwK7PiwbnMebfOLVpDXiBfLWsGnvPoUAexr3NnuChBMSB4j5SVNWjXDi1zEzFf
bNKbqONwkU1R5y/KGDj7pIlt/07aoAYBQ6OX9UrOAGQScTwtVq3yOTlo5H9KxF/R+qYmqUyHXfKr
mItfoDOvpNeK4i9Fo3aHudV0qhrEjChsyQSVdkSV3q9AWQUGpY99sdqvbGOTBGrLnheakpeQuiWJ
sVfqxN6V8JnBdq1r6iYI2r/LkqN8Ja3QCaTuhcqKn2Lv/F+Rfe+GV4cUgL/ZBEPGO4ebOxS/LsvI
aKkSfxOO/+f6v1tmsd3k43/NyC2YVfjb5dNE4tNEQh5aRi+f1Qr1p8DMjZWmNNWGM4biAYWx/MER
PfAFFDDZV2mRzRyiIlcPtvMm1Evbif3Q4Tbl1wpjNWXcxvxuK2fKpU1X7e8nzrKkycz6EMULy+QY
OQrj3RxbgbfSeK7ele6w1eRQzsvKtCCdqZo7NaBsnDK/vrtEIEKXTyavTr2vww1/7veLw2u7/txw
6Hj7GKYqRMCUDULOzmPGsVPncVCqW5X7mDaeeQfu5SR9qjAVgwNRhzHxdiSG0tGW3bCtNc/b6DHv
4Wt2cP6qwS/UoJ1bDL/Uqw15z0Wuwl2he0TNZvGD/WuPsLrcOW5ycKPOum+tIuX5mpEC1RoViA7M
BvfxbFr3sucGtXEM2vb5FienBEP6r9zP50PGP4ODb2Y4/Ekc2saIVrZYVcYtSwlc6OSUxel2SQ2u
jIiqrM0gso1D3wWU4JXlQQ7ROkcI2KIUSQ7dDKqPuntGMMA9oy/h3Jp3Q+mQtt6Lo105hTHMg2D/
jHhIV+jb1I9ozNWPUUzOyyx1Kr6GqebHTEOdyVubDOYp2G7SAbYOOZRxcm4b8+5hcsB8m/tuvaYJ
233ZUIutoXp+Nov+tfE65zzw0kAJPExLFFP9dAjJ8gohBOg4rbgp6h3c5XBOQDNYaVWwkSu86cpl
ZbT0+DCI8IeGNNKsIh6F+CaSmGWGJnwbexdKpjlkGyzU0sshUze3MVWo7uUWNXkBDBZ2+O2Nx5KT
CjEf1nO239QJ8hqe8r5i1r5ynqkq5P2KxkpKBRlmsn4Q+ujaKRnL6BJR5wr7vHGKs3QXcMZ5iB3K
quaysk7kbO1DYA5PijFQZQ0r8sqY+3bHBmr6K+EUgfrT6bMewInAN6Td1Wl/s+d2Pd/sQ6a/scv4
GTjJLd5MO+UOVUUoWUbok4aquq+Fum6asD1uyyk6zUJ7d3CQFtAQ0Ns1QmzXYONy4C8q3EhvADXr
xbcTHlBibpVP9oOqRIdOxCJ94J7cwP8Ihen82Ni9sWpqWHvggkPGwTK+GlqHPEbQR9CZm5S46o2+
SmMvue+jMn1GcelawSb+BZhVvrODRoFgzSu/eFQyc35UUuyHRjsJf1QTsztKNOs7qKsREKoQARrc
+mYK7BCCIjL59Z1WK5ylZcCzZbCMkQ45lE3pUMfuByjyBKHgfFkCZU8RlM7F8H1ZXprlIottCKO/
OudLOhbzrjaaQNtVs03RosJ2bYMQabXmPtrwGiVcVpxUl7EzuItnXpzuOEDKVv/XLLBU8cnwjM1t
EbneLchM+k+aYtSH2Iij+6WxC1DUw7ReLNAjRffwWKKVMEfWC0eSwVHalhDZa0p3XvuapmwWhza5
TOPUNNhbfUbdobjYzSi7RQ2yA/amjZGabz+F4XAU15XdV7dOhlPgT/3JU53XRtrkUDqW4ZuQuFLS
1Zvxr2WU2TfXPrJaa+ldJv9xLUdcWGnL8IBm8xFqj3kfjU64qgWFVguzP1QAbrkpFc8456EH9Zak
2kogjbpLyO+sJyvisNevJxWVS+aoBb+UadbPMgT6gQhmJQSYgqC0DmPqOLw91sqXYdCOVM7Bxq2G
I8kvwV0u7NVc/TASmDqiONTvy9Y8NWG3G5T+FDdW8S3M3IanpKF8iGKz2oyNMjzYqhXtHbg1zi7S
E+sunUqk7XTI79v2a9Y48QejVJyHgkLiHLq3Dz75mJciOEmXbKB+ANKsNugGEs17xWPTmCs0d79X
aAW/JIbO89NQ1nJkIWb04oz8kblJt5l41944xspWouQ5CLv+ORmzeONmfrtPM7t/VosivuMO+FE6
ZTMG/l8ub4sXOYKOw9k3JrWbscqx0JrFXLGY54Svi81N2u05CL6bupaE31zwDiNIfHoYssGciCHM
J1un1fdVChtQFCkDD+GfSjxSGEdLG4idLfCli6Nqyq/IvDhQLHMKoGQhWaYxeZBIK1CG16rNkgcJ
whK+RoykL4jja6Om6mpqeetwrLYkXZioK7D65ZNTmMUT79IUS+RzvpdD6TAK6oTj2LmXpsbq64ve
Oi+3eDEpUIRcasCmJ536OF0PZvst9oLuLEPIZLjXdrbXywRNbdcqN8lLo5mrxOElOCmj3oIqOPWP
XqZc4zpQ2CwB/LxHsqy/z4aG/L+aUrTiQ+W5NxxqFtAoqve+rxn8EP1mXVkhKTLxME31BG7jGNkf
MZKNdBYiYgn797apR4VvbCjuTZRtYbuwE7KndqEb2U5x5p7HMayuaJRUa1Ras+//OSJjjfGfa3Ra
hSaJUQSHKknb52ZSPvt8xkshRnXehYd5GLW1opjNs1GM7XOSftbNNHmSFguNEZQMrWEnfdHkOffm
CE9S0LSPaawDa67Me/amKHNnff9t4JEdWkr8uXU8Y9d4RnQsEtW+77gZ2IPrn2seczXlunTH2VO2
bgkAEtV3FzrMGbGludU/TFAv3YZ6b+sfut533gwXrwz+3dycs78DnLfZrLcX2XgqzAc8dAuoHH/a
ZE/tYLzgKNgnC5ILgOeUIaurwiy5uRk7gSaNO+eQ2cZ8mkvYsSUpe4cCEs8k56XXZuUw9R1Q/VyP
vqiVsYb0M/wGcBI4WOR+0J0YicQSDE7SQ+xqRPfWoOj3CQwyFDfxZ3LJgnJ7c9px6xztQP0UUtJA
qsf/WDTcIjx77vY9AjabwpuNlyo0mzPpj34lhzrk4A9RkyDSUyvd2jA+aXrZPUtfDcFColThvRxp
5VSu3fs54lb+AAeOe54SJVkDAEBeZLKnu76ajTVyS+E3x3B2vClZn/q2hFVEhyHLnpTwYykEwUSA
nJkIYZJ6hNFJzuTVOvo2V9Yunxzr0zAM5b5PtmEA9fcMYrj+V1Shczi1mvLR7odvtVUnVzlS9Y9N
16ofgNR1jyTX7tK0QPm788lk6mmwlkM9H7I9UGB7C07vc0Z9/LGq7XwGZa/MhxLUtZ5yNKSKxgpH
OKd+9cYMpgw2A8NOOmSjlal9i3Mg/DhDGrZe5qcNSRTkj7oGBgg/3Dk5Klqj27Ezrqfk3utUnTtm
qj3B1Dysk7Jx+aHPwapxahM6LmNcl25QnO2uqtxbN/PL4qy5FkfQTgkjo/K9M2Dn5sCtQGpoBAY+
8ZQqjAFZnK4dnnVfaIZnZvw99f01R4/d31ncP5iQUX2ZJ/5gTKMqH1ovKQ/9YHNGqGX6vRFX6ibU
SNjD2f1VTprcYwkL0Q/HGrJVqOb1h7xHaL12/H5VByiAkx/sYRTlb66ZzPrQJnb3wpmE0BoD2y69
dREGJHnM79LpFIH3zA9GumSD3PlH9Lu9Ozky7MZdG+4A4kwsDXXxb9eSzkqZ3X+uFSF4Yhqad2eK
yXKtWH8J0szcyGO33upS1I2i9vW87s24HxV3nXUwDjXi3brV4f6Y4YM5wBVhvaRa7OyqPk+2rXjX
7uMa6luFO3AvhupozPecWpP3ZaRopf48Jo9yolzMscojCh4Dzzz8CARVVGtl3lmupRrj768UfCiD
iEePEfi3JtBbC+homES7rm+6lfR4ffXqlsNbjJo12hGcx3GZHJfsLAL4g1baZHAbrcG4nXUbbTNg
rOQCU+6vwuQL2nM11KYIWSa6t+gsAlyraPFphiJPdbUvlhoCM247f/d/CDuvJrlxrE3/lS/mehlL
gn5jZy/SZ1a6sqqqG4Zc03vPX78Pkd0qSdPRc0MRBwCzlIYEznlN7+fjuz6hPfVXuC1R2pVh1f7b
8C+j5UWyOaf3y2gZDqLom5ujbTyoTrdj52RuY9Ton4zR/9pZ1fgVkZAHBQGiF0NEJuQqU4W5WbH9
aadpIUcgs7jpOxc2pxcUANrbT3qkDUudCvyJ1STKq6rS5CfZbsGN97MulNt/ZWmNbVdu/JH5xRlf
GeetFxVuRyVZbZt86rZCZ+dg161y7DpXrKe8r58QNu/RlauHr3mlzzce4w8SQ1tUhxdt5k5PHcAW
9ElUMF7zu2ZWwD3+Jo6H2qkxCvXJd9CC7U3zz/EhRlEf4z/i8/huHu/ZjJfXl2/or+M/XtfnOr+N
l3/Pr+P/5vry76/mv98e8/VAAeVJd83vgd72X1tUoKc4wR/GWcCkCxH8N7MdKQPxFf/0b0Nk2AdE
bjsWnKa5Qz0o2niON76j14YUW6V8sgWax+Ucx7x4fEeRZ2n8iGcQ7W7xefzkGN2O7EmzSDFcuauN
uKoWSapYd2Wv2xh4dGIle+RBdnw05VlV60z5rTuP2kMbDMPuIz5qvUmmLFAfsXVGlymNxVvR1c8O
VdU/0NtNFRu9sXbqdwMeNcsBGZZNUrgV0n4c8NOqjrIpz+RB6SmX+0ZTo4TCI0mBolVMzUke4sJt
TuF8kE3PHMwlEi/N6iNWGS15bNn2lSna6IY/LeQ8OUV2jAWqsnA6K+T9bfWtm3Ss3ir/OXfM8Nj1
tnaLjxESJ0NiYaep4kjC3sA4dz3yL3GSHkq7xUU9Ac21dTPcvdFuV44keuHN2VCRJ33Wv8umxyFk
e+PmbLfs8RF3kOnRwbsASmmH+eIcg3YzYuzKgiO0oPlZ4gq5bXxsBhcJXGAZKB+7Vbn0BwdGQSLO
stcKZ54VKLG1pgfTY4sQ17wbZjHZLHVVd1+jYPykoUv4RxJfbZQM/YVlgY+YZp4gsvrrNmHdInJg
B53avgsYbv0W57ngjATUvMXUe6x8UeIadqodgAzQEHZTy+IgWwOpkYs8Ky91Vw63c4Vn7MoUCe/Z
ABAIDj+sodSHel7CTDxVWTHk26obWTIjqLekODmcTGhbGVpQKP3o3RevzpdDMRro3RbK2lfT8BBr
/fRQmxGSswjL7QbVdNdOE9QbZ8AxVlP84aWJZ8HHJgv2ImqHl9GJtAUbwAwfBnqnMuaJggGekYYD
LiUlT4wfB0wg/2yyP4oOiluiR48W0BkaVPdc2+2StQhVk0jjthH7eOLMTXj2iN512SoadP5Luj2r
a+ZgiUnBr62iFq+FMnuI17F7oeBW3RmgS/CGUjr4kkGw4eLNomxgR2SOI+7lgcX9RVc1pAx9tMtu
cWQHDKW41iC37/MEYkooJmS3/5pihGVP3jB4/QhNiHTuVJ2E9sdlqJNibMOT8Ta1RphymUxtttI8
jJArwDineBL6J6T4S19tPuWm8M8OYp4LGVZjgYOGYb1qqFpS73c2WLCDm4pJKK4UMcOV1WxfxZWr
rNqoYo+UZ8Zm6rT04sR+djukWJ1gDI0EtgUU5ZyDrNyqOj5sZt2Ol9TvLNg3mv2ORPOmMPz8e943
r3mlDS+GrfZrRUT1EYe3/pg3ebnqRds8dWXqrSiRh7taC6cX8gvAaPwK8kWvjS+B074rYE2gCdJS
fZP1Tdo/GlljPKlgp/h4p5cMZ55rMLkPclA5f2XgPGgLO0RpWWTtVlGHeFMa6PfBfRme9c49Kjx3
P1sOOpj6ADgnDHGdhJKJLt3QN5/LEQpdbifO/YCy2F2vgQMYQWp/Lkm+6a5dfEJ5P9n5th9u68Zs
3uaSkRyASy8auGPWHapOiEcRli8tedetTy5gV83Cr42raU8z4mgTV3Z4wPQXEiRiVkvMvsSXQfmj
FMr4DUApdz/44g+Ba4c7vQj1nVN76n3jo+2N8Nj0DfwQAlrK18p3EnA3tbj6NrbVdWdjOQvUIcvr
6M6dFaTlwRsn9Qj2J92MM7TiI3Y7cxCZdhq+ULcecx4YaLzFtm4QtH9ch/fGwggVe7WyyIaDP9mk
Fn8/lW15EIYxHFRoJP85SG0UlbKz3w8HMyq5CgDGAIwQUgkqIDM91LqzX4XmfVEN3TVyP0eGjq16
kgbZ0R+9B9lnu415HxSduqsyMKk9lIJoGZuBse5yS6OGNbd9VGaX3JpzZN8Y7hpoPBbONi1R+RsL
oe2mipI0ZHabdbBGxaeewH9jYNm117oOgf2r/Vm2ELxtr4XlkGHOYrGWMXmY9RTwKtDOGJlwKRlr
PPGaakpzuI0wX0XqH8hQTGiJdnC3crAWeMfM+MdS2PdU76NLorqYzATOfaqX9n2Wms0BT+1wIZu+
PYgLboqk8Dpn+lxr/WEQIF0UN552jWIYGxYd6hsARORPlX09KPdknrr7wS7jg2MKd+F7/h9GEc9L
vtnD2ny0StYmDXWzxYCC8rOIo2RVe2XN6ycYAYASPNk1CxbbhrKuppVz1wZqTcU27y7ebFeAROz4
2LagBEdDSV99H9tm20aozrJQF4DnfV94dfwFFz9/0aUGxh49kmqxUwvMICKgGXaXPiEXixdWG9n3
LYm/9TgAP4Q2rm2asoaNAfBgZ2VCv+tY9O79jrfRUed7hGo1O2Pq4xP0b25F1hBfsFrkscgu4H6c
zUxKv5gesTdTSY9gyDbYjon2yqC94p8QwzjkR20jZNsEdvnNUMd9kc0i/J4JY7idsDhIg3FhdZr9
PFnY44Ztxabar2BIi3jl1n71CgIJZwg9R3xYt6vXIlmwF/JfR9XKj0iJJEs5KrHhfOuJg+3IPAnJ
l5WTZMiiiro7m7VX8Zu2KqxQS+XFCVxIkS7ZiVx0j6avLNXxGJjnLilCPGuG7CCwUPqqF9k3UzWj
N1UDvhhGDr6ymkXdNUkmgLIWUhepX52lXY9AtN+2nLLQF2pfdxdnppFJJq1k3ILF7JDD7x6cmY4r
Q33so86SdOLgOknxOMFdPGAy3S3KKu52A5i4DfZI6iVuwhD9Cu0sWyBlAabMB5QLm22MPjFPSN+I
1qXei4VSpNYDcixiMQ6W99615QUXCMdf8Ki1ZkFbXvUUZjHMkTILN5me86Ts9VgBHJXg6SoiG2JG
Y59IU+nTyodwxTqxPd6aZeeJTWMiyORQluZjiKKNE2uqelDjGp8tZEYXifDKkzykc/Gm4p0fbsE4
26FeYxxlp5oaqI+QI1uXJmYeiQMqpDH86Jzo6cZSkL4fwYHxM86Na9S5+jXIu/IMwRBV179C9XzW
oDDpDaN99xEfYsVYWnVXbLQw9tGJxrBzd7scd0SwO6N5u5S8MJaj7bGu+j+0ekJbfwjy7+m57p3m
uxKb7cJwyvHRqSaX/6nRH9jZuqu+yb+wArBw0aCE3KlZQCUMip1sfnTcmhSvYrfOTr/FB6NVVxG6
2is57OOQ56QwjOwqI4aTFs5qGLV2KQw3Ww/eQRV+9yAPgcNb64lO3csmSuUair8o8Qx196DwLXxA
5jLb+o6Du/w8S8ZQ04S9rkXuQY7rG4gv8eRtbhPmYbkIsk09eeNKzuoro3uoKvUFS9L8KEODg9ds
V0dnOQnsXo7bSLArqFCctZ5E3KjhXKlXPclYZPm5e4o3xU/9jWHp/oG0svagTci7yhGDXX8hu6U+
1qpT7Suz7jdeg1ewmkf7Oi9MHZMX4Z3LBr5/65pHVEmQcMVLYGUas0gV1oQrZGCrPXlL59Xi4RIW
tvEShFp07MGgLQvPcl71oOZWqFYRu+zcfDE97E9SJ1g2OYh5TXPifZ3q2hF8WriNoqi/5E1TrFEb
VR/I1ltLo66jl7IMNfRlUnTprfFdwRDia91F+yLWdZ5tzrgNvcmDV8KhDbg5u9ko2N2Qjbc8hPWT
8c0zE2fZTO50V8ad/Rwm1jooJuLor2y1Cd1UM9OHt0yQle6QdfXIROBCrlMCmaePObCwoBiKS1tM
1b0X9J/l9MIR1io1kWUXVK/jMD2RbNb3rgvUvC2G7qzbdrYOcNt9MkvNhMKahZ9rC/doueWp+n3Y
9dYfiBw8m1acv4V5Xi7VWhMP2TD6G3nFnq3H7Yo2uq1nJe0xnxqs/KkcBhNovxZ+NoPuJGLBJoor
ZqAqvmlUvMavs/eMLgLnzQp1Po/e0o96GhiPQQ8Mo0/st14HyqKgPrA3UJF+VP2EXSQCBVOhZhh6
ZTcUnZ8Z7R13jnYpUXSgWtvlmH3xnDLEgMpzlpVWiZ3v0uy7BLGkvsc1mXwNGOrG2IYKFuGyd4jZ
oQVAspeyVy8htdtQC/H2M+8UVzgrNIv9L0mw5uGvfSlbrcG0K1WPZlgnl1ExspmqNjzNCLMiF/uq
tsZn9vrFwRdRsJbAsl/j4RyXQLRf4wXrhb+Ly/HKUFRUJFNzpyaRv0ldLcCCXo+eg05Xtm2M/oHt
RfFzL5TiYAnML2VvriUK+46RJ9Lc67oCN/UhOU3aXMRp6i8S7mEoXXLoe2QKPtAfMka9k3L8D/SH
MhjJQcYkQER21CZ1gRpwqK0jdOzi0HZyJp0yshKJt9Lhzl4LC8uT4q3B8fqlmgX0SQKicDYPTb6b
8abNQTXKTIExtsZZnon5DEH/y6BMyUGGPuJ5ZjXb/scs2UFB/M+pXmP+NEsE07dqqo2d0LTo0qax
vcqh+6zMApV1GZMHH2rDThQurlaQeC511bUscOH+wfMylt0Ud/wPf0zBHWzrlq1zdxsnr+V5kCab
mbjyU1BRPWtlT+AdWrMOlVVn5NWuQuh2kbh1gOHm/AoxryCvLa9zmz2/glF09ir1NPJOeuveW5MG
004bqm+u/r3Io+GLWWT6krchvVBaNg8BBmEbgd3uJdBiE4+02l4rqcvOUuuyF0vtYOeUot0NczMz
K6SXY6c6yF7EHDqgTEF/HNUwezHb9N2NeusMpzt7MSK28vyqDk3A10ZNeNV6Uos3MHzIGwVGdI4U
N32EOXSRcdPJcxAakIYnHJXe7L5Yja6VvWD7btwVffjndC9FYixERf2sW8nfTvcBtbxZU36bjgi7
cefbrljaqQ4aQw+9ZeyS7Yn1kb2A00af6vbVRdToualq5eonFNJTJ/rU6oFzIMXT4GlTxJ8Gdq0b
1a5BS/GZLFzFqrdi9HCY06vgPDS4sw/oQ+/qEYskxR+7VRMU5ssUWn8UCe4UZXIPNZkl9kzCgK+x
iKz87OjGcJROu9KPdw7xfceOw/zLovdHqCrxLOzTyAPCWrX7KikfItSp1S2cgOanJt4x7R6rqIey
VfNzEFcwDD03XemGgQLifEjT9j1BLmU/diXGgWMTpRcNxfFlZNvtRjblOHXuSEdBEbHSs9sFqqFa
uXoCCq/Tx6fBI4sQ6fUrDoQlFfLRXIFGmhMKCG6jyZ2cBh5qL2aTLGIzbl4N3VIP3uAoSznL90W7
TE1somWv+joi7/dKoiU8pglOanC8G1bvUboaa6841KFqrUhrBpsu4QmOxkBnwWNkB2Ybt9Mcoe4a
QO4R/BBZko7qfxzU6V6fZXJWrL2dRdNXPN/RKFuSfYyenSYGmYVX6ve0BqnnWd8iYAikje3pUc+w
oR0Gw78zTPhsSEWEa8WGc29WOX5FE+lmqunoI5pfeu7ClAZ9pC2xTdgOXmHv4W5b5zp0y5U7JuK1
EuZFvpARBrsYLiTWcDxIC3UCapB70UWeWXX5TVECm0LgL/GyalwM7HEXT0l97gaFDWenmt2xs+r+
KM/aLPrzzO5N5U4NgYoz4CP821Dc0ftbb9vNuipWQWIypmwWt0G6c7GyupXNej6gUymiV9lZzHCR
PFyMiZM8yeKXrRifWSplJ9mFf0C2EvhbbGUnS5Dkdq0ydJVDOlBODmLhXzGxM1cYNQFtCmGzy5g3
n5F3XyuqoFyMS+EtXnqi3nVUbxdyxMeEJERayrWHEpTmXxcJU/4UJ0TkZ34ZGZez4s4xVm6MHbns
+OnqvKBxCSO1uGcr0T7XmXMKxw4kyNxytPRZUUP3LFt2nX/z0lmTY0y7ZxtHd7wmi+lozs0CPPOi
NJwe6AQzVURrlsJ3u0NbT91z3AXjMsUnby/nkvHGWjIypp2cO6jcsMc+MLa3v0FDYcTrcE2Qcx2K
XJtWV5ON7O1jzwT6OPvrlVhwVqmFhWLXFy+eFe0mVdjvlqFYqwTwA+ShoHiCP3i9xVHlWMXs54/q
kDUPjiE+y7i8TjjWqHO6zXS1MrjXXTM570NraNxtm+oShLF7toRpkYbQ0BBs0mFVD9hKlk7QX2Fh
9ldlpudXPCYn1QVy9iNuCjNYUbg0WaExQnb4poZZRYYCyxzyC1VxEXYdLxlmJXcylhpxtOCOaa7K
fRMB/tZYxa9LV4z7mMLmU59P903V4xPUkAsc7bp7smzIiDgEHPu5dQsFqJlUaM7KVgRfDS/zpL+T
zdGLsrWfBOPGi8EgOm1rbTLJ3FEDr10U8ynm8Ruj6oJ5CUOsndk9GrjeYtVEASCcGYerTfE2dadD
VtjKW8Mt1UxZkbO13iEyyrcLRORbk7o7TNTyZx4S9R0KsbPDLnE0gr6OuN6o2qPZZ3mwGq9BWWp3
IcvsOx2ejNOSIRfctBdmP1QPmZK5u2CMhu0QJeNTKoavpP6tr5HFfQS9hE95YSQbB+TFgWR6eEUC
FzkZK7a+OtmDpQ7tl0Zg8Wt7VnJ2NUABdQ3qVbFT4w5thHrhse7hNkdTHry4N+7mxAxw/zn406kr
o3pbphvqw2g+zv2NqcVLd95qsrxfYkjgHclfG86qt9VwFSqKvWrTxj7j4N2y54n4tQRFuet03QZf
Q4dv1gBGO3OApMjNeieDVLScW7cZBJBNXKtbDCh1rVoNvRNVt6YHvHPN7WwshYXX2KTcjYfvmLtU
2DRE04PvsuFEZOUsW3IC1UN1NcxbVVUp2pSFbbssk7q6yiEez7D9lGvWQkcN+MGcD75AfMPPYncv
m3rnJ+dA3cF4vkK5J61fvZioL/gLiPMPKn/yW+DHMXZJYf6owl1ZqykWAwWqLHvbm4I9uyX/nLgh
fkjkXh4Dv1QW/PCb965M/ryioAby1xVrdLO27pSpa6xCxc7QYjQtqsp7RYj5e2Xp1TWASYDdo/si
w6Oukl5JJ3frzKMKW9+aItSe2G1PmL4Lk8+aeIc+7moAy33Amap+zdKV/DdMjv1g6Wx5odPZeQEX
Oxl+buJuqSwoQlnLdJwwWuqN6hgpEE4343zazVZA8lBrpY13CGMKBFCahQx+jNFR7t2aRaouw4y0
o3QG1sS4yxoKVRG/yYUJRvN5tBNBHWiCB+zn/rqvGuelseZvUP4JYzH37PfhH7cWoM1dzWpvFRht
/mks04Zbq5ftfU8JV47ndRulBHctXJy60o4nldd3W76y+WuG6Ek7J24NKDCruIix/0SI9t707XiB
tdn0uQVJyhMsTe5FHCeUT33Yij+kGuWZFFy8qTLeethos8r1Nh/juqhPl6GV6ssMb76+zfrrOB+S
0iGP7hff2xQNENmScd0PYZGWI2tR9Jdvw9ykKi+F+SpHfYSbkQWOKfJ099FRFiSwIhsAo7yafL1a
7TTwrnoWfy56f21wazgn9YDPVTuGDxlYnqWwQKGOFQCGPsjLd01rXjC9DL9nOtVQ0XLXdbVt1moF
W0DDPwinxlRKMb/rY6C/uuUYkMFJhyfRx8MqK0rj2iEBsxF1VJ9aAaNE9MZM6Oy71QdevguGdukU
LhQ9CmZUWPqgPsnuGj4ozjD995oN4rYkHYwUTx5jE5ffT62Fj44GjCtTCnLvscD8DaNJPu2wObTg
8V5h5snhEXmWfdzVwbKq+3zHXQrZxToyVsF8w5WHpomK4NaOzSqrFnoNk/xf//O//9///Tr8H/97
fiWV4ufZ/2Rtes3DrKn//S/L+df/FLfw/tu//2XYGqtN6sOurrrCNjVDpf/r54cQ0OG//6X9L4eV
ce/haPsl0VjdDBn3J3kwHaQVhVLv/bwaToqpG/1Ky7XhpOXRuXazZv8xVsbVQjzzRSV373h8Lmap
Qjwb7Cc8UZIdBeRkJZutZoq7CvMd3nJ6QSZ4F92LjrLV1579BO0dvNGtV2dlieTlRXbkYoBaVebo
mjkIdRldsm4bvXj1ndDZO1PSrGQTrcFsWTlpdByMonhtVyCq09dYpxiUTFqylIPUuOtWLqnQvZGF
z5mTnadmqK6a4RU718+7habn0MdlMCsd6GqBd5QtUqrVtdKUcZ3VbrxyyrS65nb3+Z8/F/m+//65
OMh8Oo6hCce2xa+fy1ighkJqtvnSoJwDpi6/L8aqu++V/FmawusZmKJsMq2NtJiPOvVFjmI3kbCZ
Zkfga9n3YubMyIPZaS2ePvF3oHnVPR858ShuDz9GmXOm5EdI9S0DVV61XRZ+NLwk6FZMHuUC2QIb
DBklfAmapH3IJgcyL2N8xavPkWmQFbn+85th2f/xJbU1RwhXdzShObo6f4l/+pIKQI9Tx1bxy1TV
zUYz2nRjsDbck8ZMnqM+vzhGpH7OnJQCS2uG5LOD6BK4ibKQHYVjPKOt6z1CN44OXeqO63gosdmr
mkfMR7GsnJLgoWuiZH9rBnPpQNYPVBKy21aJMJ4JkhYO5o8eWWMY0XOPe6zKPioO8kwoun36mCtn
fVz0p8HMl68rR3zEvQE4K9KBfN+BctwV2ejf2TDN81s70LGx5N3ayl5rHvIxDoG84DbDlTM+upMo
zawlpvP+f7mLCDHfJn79urq6remmsOfNs6Nbv35CtarV6JlD7u6UsNz0qeriHoT+j+NCqCTNwL4U
a7Rz5FXdsWhcSPpd3rzatQjv9KTL7kMzyu61BPfPpHeNvYzdDh3MDz8oMCSdx8kY4rYpuYuu3cpm
O1rZfV8IhyRq0mxG+eKeV1DUzctuDSXEQwYDmnJs6FmzGCoFXWY95rQEUU+K1KmXsa0VRzcp4MH8
dNogOLyLJu/qqTVo9yjjHe8Tc8dv0zpOQxlvh14PL3mUiDWw0f4+4hexwogxfvI7UlTs0r0Xpeih
mA2T8pYEwRdFBXyuCOeI3vT0BBfroTK0ZjcBjCLN2cZXQa7zKs/gynzjAigz/gjlDSKHUZO+GO40
OLcJRenDzEzBhX7MbzpohR5puFDh15jPgm+TlZfxZ9IqEJNtRJZ8tbSXhtnj8ytMaL/zWWxPSLXL
03oK3VtQNgGaG4fmDzOm9usvwWrHczowWbtNAIRZHvx4Zzijsqe4GaNgrdT6UnMCLAAg0R+RwPeO
idJ0d+SbIcDTknHLr1hD/3QKqHmNGvt0+BiTuyzaVrJtCetLZPj11subfagWwXOgtsXKJPd+zCfD
ObvUh5f6nOxu09lQMjFfecTkG6qHxh5DbuqjXku9srLGG0xfIvMHz8eiz4HKOQP5x84lz1oDN5Kd
gG+jS1/B9ze9qVgaVTouRjXC/moerDcuZdYsfAfj3Rwnt1fPoCX/PGQZBjTsde0t+9RJLOouVc+R
BiwP2faNHGdp39WxCS52EzunMcOaffCs4N3tYX3Eo8l2o6vNqz2g4+bmevhedTnEI89JwMcYyiNl
prPRed4zOZlu4UYHakTjWfEq1V93eEdS1gRG5pbFRVfgDSBJi3V2OpV3MpaB5UTrUisuZCqe+wLt
iIodqL9mi0diB2znbkSk2F8XJos2JQMXIefJKfLMDSKINAn/m49rTQ6C8Ak/lnUSJLyxEdiytTF5
wcpmubzWGsGTG9X4MyyH/M70KutS28K6jBFoun9+chj67/clXReqZriaqhsaDG7j1/vSUHlp4/e2
+XnwvLU++yho84HMW8u2nzMTcTsPbNpfwdIZglVFefynmBzdgg67i3PFQG1kni3b8iwYkJVXp5Ti
06QjLdi0G7LfCVtIKz5XAbc9eeiGLMIvQ54jq6CqCPEwSrb9yoVV5Hd3co6M34YAIXpGz8pHUafW
1EVuZvDZdIyu//l9ksuJX+7fumXrrmNajqsJw5HLxJ+esGYZ4W6sWMVnxYiypU1WaJuXBd6iAJne
OhMFO3TtXnLHae/IJ6NfMMedCKVEtTCnSzIp3tU3jW99YY341LJ/YTlRH0wxqJ+isljIeODp4Y5s
aLGRTS3DIhQExxNZO/1oBEN1u2ypFSzIGzU9T2aQbhKh9RgvJOFGOL7DvTe2P/XIG8UzKPa3eOov
jaLN3/0xdtY9xkD7BN3FT6Ga3wDGEVqltzhu5u2nhHyyBPr+Nj4jLgHDbqhE6DjchZWTP851yVWR
hcZGNpWxyS+wUncx+a4C4WUBwzvo8n3U5sUjBtlUWJr6+zgq2vqfPy3nP9ZDPGttCmEmn5cpKGP8
+q2uylp3qGIGn7ugxQlayz9NVu3dR2lpn/u86heN2fZvQxuAH/BdC7ayoz2jkbPBErt/M7sh2Tqt
CLemkTbrOgDpooMvudPmg0Nl7U425ZmMBaagVmPbh0jE2ZX1DpIuKj+bEi/kK2KB2MUO3Fz6Ui2O
njb2xwKzjOdmNC9BFU0XRInyZ1eY36l3NCfZCuYkZVME9Z1spm3YLyvX7vfVPLP02ar5k25vZW8I
bnytp1W98V2RHoIZcgYGsj12M5/ImrXj22VT9/UR1B5QSxmRfR+jyl4gI+6wW8hqlKbaqP/GTd+a
63upsKiPkdt84DlW7OKoJpmSqKQwYpWhetzNQ+vG39ke5MzaHe2TjZTbtDCN3D7llXGucnPcl3OH
7JVxrbHs//LByw/255+pIEdpaqqtqwabNe33hXCPFHXXu77+Pgq/WuVWAaLWVPrbIeYLjxqJ+5JX
kbVhSxGdrNKx7tMJ4V0bgUXZog6eXMzOAA7KFng2lerWuWeEi6wGVzP2SJnJA1pR2dmxuff7jaGw
GMVz3EF1ilTLcO5YEu//+Uv9H7dqYeoqX2ddhQmr67r22xIyNszS0bVIe7c171MNqfnUcJf56TD0
qPPBd9RYyE32IkVc+gRqpF8Zmedey1Tkm5jtPUZKaJCaWe4dSie0DioQml2XTNPJ64ZqU2DNfIV+
1i96fWzuilAjF28U9Q7QNSihZFo7XurtDfB7B3lWqFF3O8t+nP1d70fsYxyFtfi/PNL+48cvTNcS
jmY4uunOm/ffHmks4Cb27GP1HqXp9yy7kJ73TkMUWedwxvJIfI4p0niF4pG5+ojJs7h1xFHDYOs2
oUSjZiFPo2kGEevluJEXkINlB0o2c/bDuxspWo9/Qr07FAbKYAzQWnH60w3+LU/VoZ6lmsZk3ZMD
BXcAYVQA6IEbJuqLLXVM5pgdttrpNgTU162pz0N8NFcWaM2OyMDW2bWq0yfhmMZBmg3hRJxdfdVs
diYiuhCwaMqDHJun8W1sCt7fWZhl0O58Zdj0kaih+zqttmiH8gRS3nkP1AR7egcwHhkSm02s+Wo0
vvtu9XazhLmAuojWO9cqQYxVzB2IDZEOzoPsArLGvxSTh+jm3JGNrPEab8QM3AzyUzuoc3qIjmgq
PhkAIv/5Z2LL38Ev9wCLNY0LsNW2HUCI+u+ZASQrEw0t23drADle1iHJL9wF1pHS2y+l4fUrs66t
XTA3lR4Mt6o32Un28ujGvZes8FiY5lPGElOGRwvsFA+3L6iB2i+tBv7DyQ11KTtdgQ2Lx0+Fw9zr
5PdB3z/hTlSezdK0T6YfimWLsvIXYO4wqvTxdaoLUH+4puyz0C+eKqX6JAd0SlYvrHZs7pF7jO8C
f0rWiTcon5twIQfkInNXhRuMd16RufjEezz650vjp/fEPsB6YhWj7wZdwY1MEi+d1CLt5/d8vsgc
bVUtqu/H+QD9589YlRnVvTwglfJzTA7+mKtEXX0b9xETEUpJrCl+udbv1y9tUEFsJwXV80fbVs8B
nJC3RMdeKC6HbJ/Xiv3aR+jG1/Zb18ChSzq1Qq3Js97sEjtwKIss4DtwJRiMIHJGHHol1IQ6s65d
NqB5nUANdd1y3xUU/hAKSfiZ6D520dD9I+hz1djfsfDogxc3bx4dAfZF5PWLC0HgNBmN8wicTV/3
LuJuIW7Ej6Nfddjc4XsUIV2xZOECwnxoL3LsMOHglVSKB2uVsb5GMazKp2Qhe2+HvFkabjTdJ2wc
j+ag6VvxQyhF6p38Jn/yIbKCkfa0xYr5+hGSE36b/1vzt8u1MPpWpSmshZwrZVY+rpdiOXZQCyyN
crtZd32uX81Cayhw8LL6fDbMMdmrFq64nf3zuBzN8I2rUmPzZoy7JeHu8tTPvWe9tYxbB7lp7ehK
hLzsdebR8qwYfMApjIupEU06JIiJtRgoajW6l4fcaxAz8MJ0OaNpbrHGNKa9nc1w4XlcOx/UpoXf
EovLx9To/3N2XrtxY9sW/SICzOGVrByVg18Iy5Y3c85ffwepPkfd8oEbuH4gmKpKrkDuvdacY1qt
dFGn1uujUV1DN3rUbWe8teSp9pS+q7fL5rIYMqV1+85O911TTLfLPiVFHixhelq2lv3F6OxzuxjP
n7taI4Kf30Y3mWY0N0b27iu0iuuERCNKreMLsV7v9BvFjSMp+t2gBJdmtIYXozQ11DTQm0hI+ftZ
fcyVBmvlZUwLdPk4Br1o1NLSS8TFB21258jScF+LiGoDLcOt6KbhXi1H7TT7D22ny0rqk2RAoXNB
Kci5XS7ZmFG4OSnxvco9Ai7/eMt0ubiXh7Rdm0qvrpfN0YnD22wsvWXr44yxVDxdqNIWxzIlRkEt
AbCXVW00X9eOodox+uuzHTGR1s7Qzb7eLweWRdIj+9w4hjazrPrKXc5ejjSWfA6SorxTHODZZWP0
59iylYvfIkhCRFq+JQDIUrCOz3maZtsMnuLOkPPikeiv2+WEb6EqrENg1VIIjQ5fh9Po58G2B2pP
43DFApteMAO4H2cojGSOUqyfPs9YThNFRoqa2aBM1mWbwXJlU0UIiCYfjGF+z5LqqAgg8kHKZmI2
/j7Lem0NraGErElBxxr89E0DoFPG5vCToCKExURq3nWTAI+TNubOj+SRa69tfZyS8JtzTOuHSVN5
cVfcZFk67rkfpxArnlucXoT0DQAA6/yvhTNvfu4rUp2PcTZablC4OW5AL/eFqD5vIQeklQV3T0aI
GZW5dQ1kbssLMWAakzsrLdVT0fMuT0UP8Rlq47fJni1LijRcUpmSnk6YiKozSUX57RWNUn7DN4T6
KHByvDRt+4o110yy8tuEyH/r11OxXTYT9VAMPvKwYSx306jXm+XBICG9HJ/bcy9J4J38eFwv+4M6
3DWRYjwWk9wdkl43VsvTKJV1kRPKhX7Wgw5o4U4mhqnjFvSHV50YY7e0loCiabwlyP3bsl8RaLfR
dy/BBsNLPByD+XS1keSdQ2DfejmrkI2rXpu0fFFAnzWzkCB29sPraDQgAEo3Jm/N62PbeDTl1nKH
pp5eGlHHpD2F43cjEvjWK/WnFmU72iQCEab0K8cbGVHQuZbM2AOXNvemz9PqPRbprTR02u0kwgzH
tDHcZMjmPQwT/iaO1ZntK7X+blSbnLHeENRrP0rcCn7i1TGkzHc1BYdgxVu6iTMBJT96VQPZYYZV
VtLZ7xXpPFhwwGK1PC67Pvcva3Lv9/ynGHB+OaAHmrSeeLFtNZgkdE3x1U5CsD265D+OmZagaHak
GycvxC0zHNvVsHDQiWWfKfrsYqjBLS3KUyRr/VEbFP0qN8K4khcSz1i29bJrWaQIbYhpGdoDrUgq
2C1DBkdWgsc+RnCL9CVGRdKGj5A6rGvclVyvOGj68XAvtPe8DMPHQlarlT2mZB45Q3Me5kWhRuAd
smon+1lzlm2Lxby2HFxOK3Wt8AxMfOtl35fzymQg9tJ8wLSjnCpVno69k5YE6NTRwzTQBheIL95D
cjMa3X/vjCB0fdBT9FvFtBYoxj4ehIGv3ESJ4hpIpY+WCjhWwZHWAazUup2kNzcfm1Dl9dNYQ4dx
rbWO3+6xyQgwqAp+JpGRVo8lRsE1wWDB1hZm+Zhp4Cy5qlukxbCpljpBonYO9HLeDC3L2gWwpL1l
02678sAAM/rYhKjoHPEloj+aT04nUz6rhfiZqA9+PMnfkYL/iJBovg516buiMqyHpFLrVW6bwS3u
v3wT9YN8HqRyoMg/yodk5ENKzALECnk+nimr7Q0O23gn829vKmNzwZRnrEQ1Kkyyu5+KEvS/+GlI
VZL8ihjZuTHRCE9lOAbrqkAi/MvO1HQVmwm/ADkynVNfqjtiFvkBFLr5lJWZdij8cbyZt8qm4J0S
QfaICjhxJUWbgJjK6aMldCTRQqoOy1FHyWAuwrVHEs9RtRt6KHfOtFk26RpH256C3noas/QRHpXu
pq0Un5y8Dq6qqvziYtg9h0Ga7wp8NmsTMOWzyB2Fsl8hQ2XhqNMFJzVo8rsm4wpiCMA2826r1Ksj
bublgto9N/Bu18VQy9vlKF8WKPdJlaDP4in7flUhU3rSwehdrV7/2+tiCkzXy2O0dtioxDOaclff
kTiWI00uieyKzfAiQC2u7Cqtn8GlP+NM4vsZ9R4db+fNnnyEWvODDLwn2yEwiAqfHxTYKLU0Yo2f
pyD5eJBp955dFfab6FMAFVZU34n5lVI1+PsrIYKrn7NKPJuSkN7TsvvbK+Hq3U2S6XItNVCJzs34
pUW/LKq02fzLJG+udeRLs/6jK08bTdVlk8IZAqTf6zxt5heBJOOnsKJAA/zZxke1ytSnVI1eJxHV
V8B/6lOgxShY6+phKBn69KO/Wk7Ci02sMVLrj4cEzXiIdFRFy+YsmNxCodP44HgKe5D6FWwSbbc8
I4hIVBZFTJNuPjqG0TUmguZGYVZ+oPoTXvLcz3ZBQs4CozXAH8YUnoST5G4QMaXMwwF3aTqQjJWY
D8sZYniG+dbdL8cDYkd47eaybIUKt6J0lJPD6ARPdu2YAFM0ZuOyufUrTZqFhPYJbyn2oHmzlrJo
F8dRhN6ITScpB/CajrVbNvXGxBlaNOoxsMd7LsRPqm1md1bcZXcxUw6UmHQyuoLfgicifrxhlh6X
oyhG2vOfP0FF+9p5mDuhjiMb1GpMXELGl3JWZHE1KWu7Z4Y3jFsKhJNG93biwuinwLEawrSjc2vI
+tGsMr5U/F8x2vk0ms3RuPGzN1W2o7uiyuO7khDrvR0bDW3ECGO5A0tUBky8reVQWo950b3IHTfm
NtWaq6htaCvFtE8ktXuZun7aTQYyzgA43EupQd6YKIFdTJ2EHPThHw/HHtLs7ZqfTj8/W9HikHVs
szz3xJM8jcizl4fXxZQfCrroBHBxWjnLKTI9rU4p6tNn+6/XdJw6PtpOpnvLWcIA6KdwdTwuzwET
iabmuJLsaPAGKoE3KoS5m4LwBcHl7fK5yzHQxGgD0LZl37LwieLZ6NB1Px4Kzlk56aX5LBOiexLk
K+5yLYX3Nq997vtfa38+z4qcv57P+e/al2eJQ8fYIp2m1yrf1p3kb6MgDD0maNM8S5tulTRINkbb
5avPfUJpp1XXKtp6edhyoNPV0tNTq9t+7rMMG2DaqJYbo59+ogMHj1krBr88Ie8NjTLWZPSQquvQ
voP/nntmFrSvamc8oB8LEOFIa3ZgYJLt8qKVXf3tz9/v3xr+msYcgbaaiQudsu1y/G8No8xkkhOq
TfAKqCaMD6a1q7XsAYNX827a7dYYa+WbLGzDC1RLu5Yw9fdVMJlbzP75KYd+7+YIB10UVnzJ54UE
1n9lxihBl021bi5//pO1r10TzXIMS6O4aWq2buvGl8KZqcgiDOhKfZvGYRU5U41EhIWeFGQ+W1az
Y5ocu73s/7VPHiwivsmzc9VU716trD5i7UNurmCxoo2AeSpN+1eBXt9NjVQ+9zDD7qUxvZqp3L8W
FR+QSqTMLg1W2KYLkannsakobQ46+dp5wk3edGyF2ESOLGvLYjkRpUJPblWY/4tUQ7O/XJj4j9uW
CUTZtHS6ovQZ/9k8wkWPEiOb4wdMLphGUuYn+jNiDvJm1ZoXqSryk1/gOaeAvf+yf9lczvg8d9mX
GDms1kQn629+ki/nfW5+PjZ3MO7gaopgwur9nQbc/BgYzivGAWogtT4S0GAJY2PrNUfnU3CCegPO
+ZtlF2qtYc+VdIJNy8HlSXqZGKfaDvUdOLrhTi7KHpjGjRHlPKXU8d0UVQu1ZX7A8iSSXwYu8glx
XJ4Eh9l4iYmOWw4adRuv/aLXl0bJMaFGyJATGUM8L5a1ptZzF8xyu/5yIEthtbvLiSY/FU9VAMlW
bWGB04snL9DC7sFKzPHCG3LXph10r3lRDq84puL7j+MmpVEGyfVpOYaIRc2y5pQnZN6YZQPLVQQK
mQ2afEqU8q+1Zd+yiOejX05e9i1H60a39oaATtNPojjKTkvxYUxuDaUoqIv/Z7EcnGyA95tcH4vj
sv15WI5AGtM0GGjSOuTtSpO00eY7rzIvZPQrkdKmF3u+DyOjic9Tk137j9swIvkNYa0tOoX56Jzm
A4Izo5OIqmJ5kq5M5Vuj3SzHlrPCdKr2UFdHBirzvfx/varSjfvQ1/961SgdZM8eDCQb6TRB0CWg
MQG591qj+MGVVjhXjJv2ddns1VF6VXuq+BoAhlM3qNk1zZrv5AtrF6jy+mVZM32dGSApGWZZ6EwT
J0Q4y4GIeT4xEnW5XjY/F8sjKriun7tkmg9uq8RgUppeOiMEAsamZvYmkE3pvOz7XASmCDxRhMmB
6nF8hOFFAuC8tixqyR9zd1mla5VsYKNeozZITpHIIGDZRba2+RhWVVRU6xTMBlQJeNAUuQaMb+0v
UebwM/ouu68b6tb9qMrrj826bW8dYoNUTfdzz8gqSi9l0ZFHx8mB07eXLJpOFH+Ss6CHB/bUsF2/
0bXnYVDNdWvU03bZzAkHdPVpjK9lUIunihGL4iT6czKNHYblfzzK7G5STDIMN5uIuoBav/FrPoyI
+559M6+2ec/0J8+DAqJleLecAOltdK3AN2+G0OmORpGDEB6c4g016PwEdiHZqwzh1BGwkHrTjvrk
LgeQit1SKWkeO18U0GUAysYZ6vXQVg/LCUYJk1qi6NLZ5KkWXpz6evfQO0xafRhtzJyrzWzC+T6s
ACcisooxsDFk1nZ+qOpPeo00az4c2TFqbpP5StpX5toOjOEwi4vxfYGekwLpWC7EuUFeZRbwrMWY
IYp4H9RFii/XaY5DLv4ybKhD95N+QnFLBtp4qcqS9hQSzNdan9ZK2EhXeAvj3ehQVyrQkO7iTB3u
VCiLt61+Wo4teyrFKlAnBaa3bFK7uNV13TyQqRjs61DTNrGs5C9jVm+W98Ic2s4Lmqm+pElJC280
jI+3FxDzKsvy7FXR+FGTyiPvh2Ao7w0Cn5ZHZkoMAq0w8CTUCJUkXThrZxiDb3g1Pj4I1Qey19sw
OjWyOq5yUmaeWQFGkDqQl5kO27Qu8clhbi2dj5VxWSFJ6GPlv4dG+f9zzu8vwfNkdVvNw4LPl5CE
avzLbVn9/a5MMpUmI3LVLc10vt6VDUM0Tmq2w6OuT/Y1Ttor8R3lq9KSj9nBaNkumxnYDrNSKZhV
dAa9vqUEOfYrPxdSF/P2WIWXAcTDJChFSOL/sybplsMoY4y2y9rH0dL8l9YkmJJ/TlvnkRVtSdMi
IBcJkfZ1zsPcoS4LNNQPetUD3oS6K1easrN0YJzL2uc+53/sW85z8iupoe4opXSlYMYk+5Di9KGb
SiqPieMfOrXYj9kUaVtl8K3N2HLn+dgmnWYDzxgmypC8dm2TrLS6sg6lA1DUqO8jS0oYlZnZPgzC
lMszm9HY/SR9UbnByqRh+gt/LmdRAUjXmk2S2bJZ+Q8WkpbnAlnlpqvtyrwkQ1bCmguLZ7Vl/FEH
DfmP82ZY5Cuh+dWDSCf9lt8fY75ZoDNaJC/lDombATM9O/aTbQDJ6drT5T1Z/rBZtsa4da7LWtXa
MpQx8vRiC/y0u+yUzPQVgpa//zx5eTxVqo08P/Tj3OWxScvdeNnZDaSOh0LDJasp/laEcslYpS+e
KQFbKAGK5LD8TyLHuaNzqVO8DbvHrsmo8PI/Mskr8PCUDxC3Mst4LdLwexBN6Y9wil71KtcZ9g8+
X1AbBSjhkA/zCSH3icfQKLnU9Q6SuXm49LG6jKHUMeaTVca29nSNP+JzYFUpbeF7n0MpCKVkLuCO
206tnm7scCr3jMftB9rEt5oWat8Lw48hJgrtomlBcRFlzU1oPtAG06Xgh/XoyJnYW2HVbcqeC04d
/ViO03oO1lNCJL3eyHM2g9+vNYb/lyRhXNErTvFddaJnXF4dWD/VONDIlVbLft51LyIe+GVmqW77
1qq3VuFILwHwmuWEhPyotdpr1QG+evSQhRRo5ieUhV559jjZZ9zD2rUuOloy84HWp+ELyUq6Vf3a
P05pWq7M1HBuoh6HC1zSp7rKa/BlhXg0mBsUQhmfO8sqTmOlw08as/EZm0e4aUItQ5HP0bAArCoR
/XRZjlZ4niw9e4ayNFwqYhOYknBWHE7TdhQSMKQ2nJ6bqI09mfib4/IgyxHrFnTbg1T30o2VkSS7
vDC+l73lBN1qeRChi8mq8W1zD9KsPlcRbJZpnBB21POsKYy0x89NcqL+2iwLvzpSWvr75nI0rCg5
LI9t5nSlsBSUdFN6j45O498I/EMoOuOvVW593ZxPXfoHBRu3tP7t2PIIyTfWWmzKaEL2ceb7xks5
1BXIDoBzCFUp2cc0aDrV3Cf5jKbzC5lcKSs6FqNv3MeTffexP3FMqm4oie1m8G8ZTb8v+2uGJF5a
AwTAtJTcpE3RuMEsNZFG4lrSwNav5lT2F3Sy5EFEYHW7FmENcN61lTXW4WOVvBrrsGz7NGO2xG7C
yOEmCwxHP2cjGMu6JKrnY19ZmudQnqTD38Q18z6h3I5I2n0uFgxfUbl1UfhW9eLOivzwvevLLUnF
eeAW6VtKQHjkFu2VmbERuHkcQbQQ03s9+lezsvs30nd+TlWuvKqTPkAFA3A3UPZ2ocSD2fUtC6Rg
wgwCA5vDfUj24Wl2NkWueXU5aVmrtYasKNtOvWWfVGGZcaWA50iX56CDEG7hd/5aDn8+zu6JHguC
KV93fjq4DphzvKaxWEtmqV+Y48q4WRVlnzlRe0a3BSbOCOp7KWCsbE9V9w1S3NUXqBVdaSWyrvtw
N4WzqWlxNi0uJiFS5RhMKH9m/1MzEk1hamnudtVgIUBjQbEPm0hBZp0jIgYimFlVnv4Gglp3EEH9
osz5bMvCmZ3ErUjPBMRLx2XXcqoZAIX04ZyuPs+1ApIHFSPYJVFlrFR1FFc1bSbSq8yRZLpEPzeR
3K1VJ88eyMVS8d5q4k0bkMDUjKHdLi5WMVifH/kQzwQ+RX90QuCHyzNVQvnrmfI5oFUzJXVrSpVx
prSVG2FwtueNhGHoOe2nBLBbX4ab2pLmXASOWIke4UMkn9NDCUnVJGp2rKSnYV6LlDI9iaJqdjkJ
hB9rwX/3fTmai7pfy1j5UQfIB4faKO6beTUwZfkgGSyWzWVhaHZmrj9OgmxoqARtcKodm4qXK0V4
04HeTGwteUbyox5sva1XqonVGV4GZLCA6gB2tfTGTjRyWOcD8NCKVe+09qEUgfNUJa2XmPpARgoW
iazvxs2yie5rT5Kc8UC2T0S7GANYAn27Jc+Vt5rRdx7W/jdC20MvzWdAmaRVmywJsxNYXrTMYHe3
5SS6W8WZRi8IcK/LCc0Hba4wibnW1PShvrez6vlz17Jml72+Cuc0Q5nAHyVO7ROJ5DaTfnxzkOYM
T503l33LYioYubh4DomItIHzQQy6rSiAeQr9MEC6BSiFZXuat4daoGJatrmL/2dbpNWzLmcwvzL5
RUY/nFZy9osJItDOzGC+hNAgiHXzDq2wuQnsIjyaVirOrT03nKSmemzzDPoFZN/39i1J4vxXpqIh
rSrVfpS47CEcSJqz6Cv1kFtpvE3Ktrxj1gniIy2Tt47AzeVRSldcxcjVCuGe73Fp3f658qca/7Qn
0SXUHUuVKQs7hqHJfJ3+WfOiRhl0tlz4P4x8xh9Mmjim1PrwwPxSa1G/pfG0fjFaMNcRAeteHJ5H
lWg8pcZWLBlKeG3VYU8SEpF/pa8xIssvYVTV+9ZZaVYRbtMiD+6C7C6Jm2uuCf0gS4Z2oFpAoEte
JF7YtShgdEwZzJr0VS6PUL+GRObSwdPhoIXxuWmfFV3SV80Iv426XbPFfkI5Wauw1DQBsRbKwZzF
N5aMewqg9IuqANfKtJfoHeWsdjPlj4TROSh9IBir9DdJjrKzk6z4yjat2kfJmQgqEjQw8dobO7qp
qYexUjpa0T1FD6jeal9fjZEkLr/DjhRCkT5KskXLHUKqm5HTuklRpq56n3wqO0g831DyDVY3edP7
ibaZjB+trmb7jlLL2qI+7hmATDdUwAfPqgrG3ka796cw2eHFRSszoRuKjdwF0Yuhkww1KeRPrnN6
PLEBwzkt3UEOp/seaHQkkd44BtzzsffCFFFja42OSVojvCs2o2arbhz0tO7jplzJANlIfoAlI/Xq
9zgH2deZWbnOhJ+5klSmq1SoxV2EGhBJgXoGYq2eG7xgsRK2JDIEHoSb4YDg2DmSYAj4vMZIRs8w
uI8xTXrJoFJyJNcNEWJZ7eHwreBh0syPmv0Exx5YQ+GaAxWDaGp/pHKpnZDPvIlA21oBYyazzKPM
9buxPFANF41IT6mmPw2RqR1EI1ur2ADfy6hFeJHiNGRHmjU9lgdmdekJM396KrlIjwHQ1xZHRhX5
xX2gFw+G0aQHI6RV7etHytdXsFjmC9fefWAT7k7uuB1k51wzo+dKSraK1feEWoW1l9OOvNUR03WV
7iaBhfqhCAiAI0EPp2zkdl3XnFvzMCGDWM80zw2hvuc2sadzkCNQkSy64ljYToVPyqyMc21jDbpx
KMroKU/9/uyPFGVjmBm2Uvm7dlRvbeajLpdkew+2FCi0OtwrUdVeloVqQU4cyowIvqBCdFXK2lEb
a6RymnUq6MZee5Qoq9EMwPdbxNAitvV6f3Ib+SxK23jCpunaQXAsqWIfpFQa9qPTvab4x8+6OqCN
1vgYNQSunqoRLMyMHnEj+slVVwFI8Cdb3Q6MZFepanmhpP2Q+3Kthiq3l3EYznKW3jR4F0mnR1+L
SR48xqg1qzhrCUJPgzUFC2ebCCtfAVFemYP4bqpa9y+XNeWfNQOualgBNEMxEINjUfjNdEllzclj
/Gg/U/BaBwiA5hH9yIpU84iIoAQ6E9EhvpvhUnUpHvrkcCcEbKs2fkHD9v58kXWUf0z+l7+GlHCA
rY6j0Pr86iQfkJyrHV/vnw5jYigcbUWcdP7e2cFsoRmb1aQ7sWtGcEPswf6lSfGPtmmGU9s70z7X
7W0pW4ygKWLtGKkMB18KkD81obVRghLK+QTbsO2CFxRJ8qWegktcWwpSgy48p62abFtyIYz1Mhkn
OPFZykPfVYvoIWzLe66pzloUfUq+VmJsK1l7DhNiByMdhphuxjDM5nJ31DotbxdInLY05bUiun2a
1qoXGHLnjUKpSI6yMLXMm5VpJuu6t44CIxIpBKmbDmQTgo385TRhsDXC5lXNJkB/RX6X27pzUIVy
6EPpHlJV9BTzHXIV23lLc9B12tjKR1Qi+i4TXM5yKYm2hq9Wx0isq1ll27a/jFG/8u3Ek1Ul67GH
Zlr5cXtS5aZB4ekQISAXx6Zsm3OSEg5sirz1oOfGbizbIVUL5QaUv0Q3ISQ3sx6nX3/+/JXf7rF8
E+fvI+p0XbUs+8s9NofbaZWGyH5mljzcdJVTEPbk671Hl+G+DlQG6QU1XnX+dhZlHtwadvQv/hjl
nwWo5TtoWAZGcepohCJ91cbD5sssp3Kynwjx1Od8RGFImpLVSVjUGkuiDIGNH6rauvB5Z/XOKH6R
JGNtA8Z4JAfFJ0WO40OM7qQNuxEfPXe7P79N6m8/k7lZiqiD34pGD/Jr41SRrHrAJzv9VPLkBzFo
zQm5QwKOLRXIOkGrLN1cNa7OKCO2TFnEPhiVYU0NGL1wn9ub0FDfIPm354F0WVgqo3RMMOFHYyav
+r5TT1NPjuaf/2zlS22PtxZUt4yT0lYVZ24eftEzKDHzL4RA1s+w4vchx8Z3p+3VFUl9UDV8Ue4z
y0RTMjVPRrCm2r2HNq59y+1hz70OFyzBfdy1i/4idYVLudI51NaYuJENzB/6v6fwtWLsaCsPYanI
6zHIdwCV5FVTi6NiA2vwyfwz63RF4Ii5H8RUryg12tvepjjWNwlgkpSATdKMZi528uxLQ7axevDF
Ac3dY4necl36PugSEXYnyxxpgNB3xeNLhmebR7VbRuNbptMMDLAQerE0tutRDNYmN+yAiVvereqo
K7EPjs5GtNomyI3qVuubFFN+Yq0Hgq42vq5H3MIdhneG6CmHTQ0GMa1cVbpoPL9gpOdE33HSBXX5
Jum6cS4TBmSSRN6tYpO0WeJ/d60oHCke+Q94y5x9r4e/WgZK2HyWweYw7mHWFruibpDfUqbYcotV
DkBnQyi7P2SNHFyIGlrVEUSVN8HenJtTOvNT4iJDIhkDfV/3Ylj3ML88xzSyeweM+c7p2ncD9mDK
KEBVdgoOspuiZmh3RbHDhEhGaHrwx5OjFvEuKHvFHTs9nCgvZJ5RJt5IVviNZknksJbAH3vZCTKX
Ur90G2YvmU7Hn+gGJT0SUMlgKlNWov8FnTu9r3Pd3OldPXkNNVvZUG4gws+5QNjv8qmp/+VO9cVB
8/FV1uFJWNSrHTh1XxxUrew7/C4t/6dZhQHDjy5zY0tyNjGSnY0ihy1d2q67mKbRXXShEIgZiWOe
4Jnn2rIZ9O6+mxP6sPo9pHwof/6lqf/Ufi1/HQV0HD6KSvPe0r+YOxVZTaq0LKL3gTBFUjCI6e3l
/JbvSU7M+9jvVIvgsYLWiVdQbt0kSu1qPeLkhbxfTICsopEcDi3ZaIpZb9AoUOkLm/Q2lzNnLU+B
upnm6UkW9yEff6Kt9dQgNi8PnhsuOf/y3/ntemfRXDAcBAeKqVq/AWY0tZ+meOjj9z5sr8iGlXvF
Qe5eoTD2fO6Uq7GtkpsGGho6ic5T1BFHmmIrXmNwwZY0Ur3rWsm/DXaLgja2NESQUXdv9Q9Obr+N
YiweBD3/fxOLOF9HM7zxmkonRtNsR+dC8s8Zo6mEdVoTWfAuCcA3E0jFPrcemyRiqAC+dGMO6uAG
kp/v8ezQHkIWew9t+MZKnEOmmMZ+mUx1snaW6gG9XrZXe9Ky8pb5jkI+hStQV1pNX581pdhHFA63
ii1mYAnGGohpzqHqJ9nV/HpLNNCPEaXYqxbbCFea6hylfrWlNhw/pF1F2YyLadMOz3/+5L4o2JYv
oq0zebNlQ0Xr6nzRy0xpCzlhiKN3O1XrtRObgju4j+27tm+1sIiP5qCYa7xS76NEUFQ7HKSxNo7p
UK1xLwEg7oOzNsjVyUiDAr618mIRXH+j2dKexMJOavQnzL6kQWLWWKFeDN2yTjqPogrsk0iUlynz
v7VyyzXaZ1KFz/XRx9dzrFpY5H/+v/L9+e3zRv/DoEW1+ZKaivnlmlD1qVHbIsveE8OQVyhp+wtu
YIeg7U5Y+5Bh5jUN4xU6mezsTOJeb4JffjmpXiyrxibRHXFeFrlDaRdyD7AHA2UldquobeNbrrz+
vrDrVyKYh5NEuddu0nUoVRcClQdAFZRHcTdedP62Gx3gUMh3a+fogkz7RNJvBtp9lzh7Da099+mE
NEtyHKAaZI7mGoWN3VXWHkuzXfv06LVYV46EkqPlbzoZ0i4pYS26mQx7fGFxa6TutfNFFHgtoSFu
LbK5+cEUa7oz0swddVMi1CQFlYJB5wr2ITs1M/VIpE5JhD1AcLQ0/GFGKz1JY1KuaFFc0S/mF3V4
aJop3DHlFNTpTUzdaVaQMtwlHkJw1Zu0R4aESDzr/r0126NTVmT5cPMBBu7SVIyvCcNod0LQuo5I
PHHTmcNvGhVRxWV2YczuHG0zD480sXK3iXVjpwT+cBjt8dcQtipdh0w5+HOiq69m70FbgrqgjukS
GjCcClI6/JJcyga238CVfWMw6sIiR8FDBu4zl0J1Y67AdZ3lEj1zHLoKqFiUPJl6RablnMCr2tTc
0AzhjVGOdTDWZ737RYO+uSYMhlwwIntYb/1W96v4CaH/wa+oEefjm51I4sQVvNwMAqp3hbTOjUbY
EdTG5aMxL3BIuyS0FifhF28wit4rfOA7JTcugJ31O71th50FTbWHS3tVQySVg5H+yNrqrJtQ6Rtb
3PTkbN0AS/VqJb0jOSL/ZQlu7eaF2r71nCmT6Y60Ho6ZrF4GQ1HvRyXYjnYR3/TMMWGejc2OyxL1
7T7oiRAKcNKi19uZIaV/8KSMLYrUWUeMTI4o3sezaClVTbZT3wjyz/5lRG/9NquwTMXQDG6GlqOg
N/xyHe5IpuRbp7fvJvExXhyMjOJSfFm203INZQR0te2SL2S9UclyL9xIADwxFbEKCGbcmuH0Ix1C
Y5vEAOcjA/D4N6oelgsmy9nH0VyhYubE7fxEQiRmEFB4XOLEGW+GG5tZT/qLb7qqhk1a9KO9UsQI
vj/tx5Ncf4uTbKch+rz7P8bObDduJdu2v1LY76zLvgFunQeS2au3JDcvhGzZZLBnMNh+/R2U96ny
VhXKFzASljKVSVFkNGvNOSaIgIYAwXq4hkHi7PPG+PFGzcE1ciC7xDo5Mz0g8GXF56ofyxjrGLPI
kLEN4bOmSjh7PDHmAfMA3tBUNJcJqFax5X3WvRw+DLlpROv4WNH5grs25zu9BqGUrfX32Udp5M6j
OqQJDaViu4QTKW7GfFyuhevcqbWVP/cw/+cv1Lj+jSL3rQErhhhMvfvyfx6bin//d/uZf77mrz/x
P9fiGx3J5of6r686fG9uXqrv/fsX/eWd+fQ/jy5+US9/+WJXK6GW++G7XB6+90Op/pd+t73y//fJ
v31/e5fHpf3+jz9eXitRx6JXUnxTf/z51KbLNyDmU4P5J19v+4Q/n95+hX/8cdUMohcv9ct/+Knv
L736xx+a7/+dBD6cKTYiVM91XGZVWIHbU4H9d51lKf+4zg2ecf74W91Ilf3jD8v6+zYz6ZuughuB
ze0ff+tJLuUpkzfcVlcUuFkz6hZ1mf89A3/y/37+6f4zD5DV5F8mQqAShmWzMzXYRxsMLu8Xx2KR
09AARTjVzsgNT/wD3M7lsVuLfbH4InJNd9MWF8FhkXPkzNW0N0u/jbox1rOOemBh7gnUMcLALa58
w1kOdXc9q8G5h8XzBJ0uDgBaxxR8tF1Q0g1TjJiHpEW/VM/ZqTLAWdrq0A3NQBaA/FzagF17aY6R
aMn+GSRhCfIjYr0M/JYn+5HAYRW2zSc8Ceu+ziHDIGI65aMWRLMzTKGWeBuXia7HajO8VX1cQL+P
0TMeELcTbiE5iK566Up7ODLMP4JXUSFhWSJqdHDXo42KE0gf7lNQpZ1kEKi14bvyCCwZEIyVmUh3
HhTZstWWfV559H3r8qWteAN8T+e5W4jS6oIGeX83s5clshkVfeBPt3Lpj6irELMH2NTwKx1zbJU9
wFZDtjA7NHxqNBEjvzHRYTVzF1Yih+BmQM5NxywMbFfuK2P0olqYtDM0fz0OboKXymO08+0vS+FY
v1H5GP9+gaD/Mm2Hq4Rr7t9EPvniy7EZ2/bUWsGjrowxensofQTRjtuzuV+GIFo3BdPAQdlQBlbh
/Xkyf7m7/rx6f6VX/nWRvl2rtg25Egw8EnTv3yYHUzP0OS0KUtE1acGHrj9bGHjlsdGGu9SEmB3U
3wUbi//+qca2FvyXO+ftYz3LNPDo0mBkl/auFALl01j7zC1P2HGv9A4qBhc2IzlcNLlTypSHRcsF
qyIyjNnx43DFNXxIJgWLBIkE6KTn/35E74pKP4+IFhdbLG5YX9cZOX4FJOa62U9V3Zcnm3J5mNc0
jvqANegyqcPcNFiIBjbwrk1Mi5ujHa3Lda+VxRkZzxDNlmtG6RR8H+c2iFxqyYegKQ9vb4U/cTdT
bYv6JP/w3w/a2g7q/Wl0WNBCuEQ55vnvpvaUOwALDtBFO5DrXvQLFll/wRjBtpeOhxFTaxWxNZGi
YFBw7VLuQ5GwQrIDvdnhTe3cpT5YgdJCCs33LjL8THRPZWLtiJdaIDbGiVkE+ELzr6ppia0wyfUe
kw4Jg7Z8DYYemvp2IkzxOmszgAunmUK0FA+m3ykSM4PH3/zGf93av/2ZAg9Tl++BW/33TeVcIGOq
Cl2cEPefLI3sYdmJ6pBOT5m/mlcUK3bYZqi0mFSRDHvVYdQZSViuLlFHk5ei35pJdBurvUdQQqhL
Zy8GK8Z0NbG6CMhIdKnvJDdDApPZbRkEghY8Xl0mL0GL6d8ZiHdzSLra185ARiGbCNgcJXqUrTZG
pyO1KYomv7tf/lqV3X5tOq4wTG3dC3h8XzqkQAFrfrDyk5IBFI9h4pSvt7h/v2IKHg7dj3pp4to0
tB1CtZ60Lkfu5A7L6boPepnGOE6pAgJ4Npzf7vP/07FxfCYQGVCr9vtyrOyC0lLSzU/dctRl4Z3X
svnU+JIpoXcfqcBYIcWS3dt0AGyIyCHgZHUKv9YqUcJO405T220+mF96guo3efNOpe49l2UfDyOB
5Y1ycuwG8oeD6Z4+1+MaLGenvvi+c9fRUzhq5gSqMJcVSW/VHTVGO9YQHLdGWyEeE1+Enbi/KTL9
hyHM0VlZs6J23cBz30OEijSfROq2+WlFjhw7ZX5n92sQEZPXRd4KGKEDilQTVKOsS5DwxcoyMTS6
7CGv7OpYiyH/3Rb83bxiE8ag2/SOdJYyNBLsbdT9xVFkC20yUBuJU5YE3Kv6eqtnsDLYQJ7q0rNP
mUJfmEIiMeHYxcqTN8KbNIL3jN8dyTbw/DIwvR0JOx8uB9/TbeetfvjLkeSVQiZD2sJJEdIC1K6n
b3KqSqDRIp/oGG6ujiVLzytJRSkqsU2HflRVyzZ0ImLLUt5T6RMSkA0reF4T37pr/uYYrb/ui5yf
x4gDIXCZ+RhNtrP5yzEOLoh4t5kZSnrnJlAG9SINZXhAxiN2xi9UnEmExd8ouuTYZl+9kY60M5n6
jSNwRQT2K5gzEfrtK3Xl/AOFnEiHGzfmfnVnaiVCHYgTUYPcDpZINV5yU3sahqyLmsXsr8uZ1Z4v
c3j97W/P/rtpYfvN6DAwpyM13epO7/pI5MIWAjCrOOn2otEAVCCwx+UifD+lGYDgxELwW5uEuYBr
YFmBJGIHn4jGd99AgvemM4gOr8i139wzzrvVxnZglIw54ZRlWYv77y7QMUVSsSaeOE2ILDy15GGf
Nzlz/fLo6FOOkLaYEK6uD35iGdsJpJPA4x53wGwOFYtQEFvSI3CknxPt5AR4aFvLO9nmQrBo2e/X
2ohcWha3+ohF3xsJyRiFb6DGco+iRFhLNQ2/yJprLw30Y8ciUJKS9etc2C2ATcL1EjIAJyrtU+NU
9wNNtj2RBeAAm0KLOhPpS9BM8irz1WsyVuulGDBvmIVxW4/8HVVx7JxWvfhrfj2bZ071ju4BuSll
CYQpDQ5aseaxatyVAJSkOiccyP1/nyHfcSjfLmuHizmge0c6g+6+++OzXE2m1dO0o83yA0OeYPau
snAlMDUsB8e9s6rxPgmIofMTgpC6zi/3K9XyvWtQswJecuiRI4ZBMTsUyizkA1V+t/h6THRbe2KL
/r2x7G7v2ilVsKAnM33yt7I+kjmWmSHOIIxfBDhGSZEEe3iGty2SiM8tAvAk7tk5oZwryz05ip/y
NHPjXJrE/6EmJcUIKPPa2yw7TD0stSVi7bSND/NlKvSoHaYfE90+WLX4eFPbs2NXDzaXAlms3Msv
Wb/cruW0gC5nvwDClupGkG6G6C4UWqaiNJHZ0erU0fAbpIiuNsbo4b8Q+0mkdLPccsQQjWVDcR/K
tb3OZ791gt/1Tt7Nl9wEvs71r7NzY63qvv8D6UGtGlDP4qQJLOWq7m+LpNaP7YxYbjHASMAKbSaQ
aJ2vtpZR/eiWZBt5GzbMwfZaeuZ1oREySZGyx1vRq91/v4TedXe2SwgmHrcn7Smfx/cVI6EBGky0
XvxcC3fT+IEg1nTX6Mztvs8Z5zYL8cbQ2CKkuZSsfzA/fVkEy2RvsfoQFghZsR5mopUN2G+OjnrB
u7nF12mOm2wdnMCnk/rXcXvxe6e355yrTJpE+Qk9iNJh+lLmXrFPzJYC7TwtF+SwywUVvhU5+bFa
iXb8Oell3e/Q3SC6321nthOGnMxDG8dWikN7tw4vZYtTvDMTsGpkWzhWXzxQw09jwz9R+tU+8dRe
ZagcU4GuoWq/B6XZvljNZyPHFdNYlvyGV4GlKnlN0+pnF5s8b6Q8ZFZM1FlIeNlnwrpLqpWWY9b5
e6pY3Ncjd8VoYAcfy+d0SJrzmIHqKub0TnqIftG/tyf+lNf53L82RMZdU2DGnkUuUGI23OcplGGP
M7nP0tSP1mC0DvTzvso8y65mcpLJ8JDjLshZBUNUPAOvuxtYYZyzgOMcJWFeNs3SJTRp/9myPdvW
HBy7Or0QZmsdcnAZe8f2CEjT04fAXf1TA/cuQg2GHzghqb4FTkd84jofsrH/wZ+7j7p8tPbm4r9a
Er8dker8UlUeUdlFdpGt41G39MhEsHlpSNKIPdLnIBZ+5mTTKamnhwTvKj1r0ohTAsEAkFDQVvQy
YJwqZ5eU6fSceCVhTL19CmoZi4ObmrFvtvLChPpF86b13iLE0vYoSTggkCLodc653CoXuH9oMTXl
Z8/Q5osoB7RMAmgr26b6vI7256q2HdZ6Ii7AXwMvca9BjM+Xyh/KsGP2PQbDRn0YSmTYWZIdGiwE
n1bzUNjmQWYYLlVl/ljWwnwYSlrcBIRQB1q0g4+PFwj2Noe4/sGdLDv+xCB4Q+B1cE0aE71oldyg
YACjWI9rlMNUP7j+uMd7YR6tpGpjmZH13HrBtJvVjFd+1bK71sQgYdn1MTFt48DuxjwoyEVMooN2
Wm1UrJaGTpHm/3OKgx2NQU0c7qzthQtAptPnPgLe8NlXaxnhkWzOi6Br707+N1qR7b72puKKGhAi
na6UIXJA+ci2GXTWUHj85FKHhoYYIxm5lrMafIIrp9fJA0qfagiVfYeyqw23P+4b8NqeQWOhT2Ph
AdedC4LNlunJXrsuZFG1JZwN8dgZKuzZTO1GEzldiQPDDnrKQugdYtl7B9OW1/ifs+vCRUhl5oRP
uijkDEMBtHBc9sUt5A3q9PdozdTeq2fWqcO8gD0aNiukcMIyIRF7rrq7ddg+wsV5VDb6vU7QUzay
bVQmKu1t0S3rZJ8HsAo6oyKRyvW8sKiNA1sc89SUbRUn0tih16fyJhF7+t5g7qRnzQcvwVRKzeVj
YtTeru+x5tDhEndlqZxw7Zm+LP+5GTtxLw0yjIcC4QYOgfE6MIDqWAk3ZGY+mVo6P5s9ojy7r9bQ
ZMEUa1lmhvOYmvuGzMMiSUHII2dyW9/dl1bHvhb8W72416yBWjqkx0Bz1oM727eEJFLRr76NgJBC
vJZOPBf064gZBIbYB7dGiZsnawwQexhyI5dd8r6w1iwayUKKA5SVjMqHzsrSG3P55lYGLUu8j8W4
aqGdN1Uk7U6EWl47V3rdVGwGjfQgqNfblXnMmjzHRWzZO11jKg/07KgQlZe1q1+N5Kkk7qQQsWb6
vTYjH9t+8UbSPjJGX+7sfJif/VbhQc/Xp8KAxuTV2jGrannrmxxckYrkI3bMZ23V0Y1ogXG9+t0Q
Zfp4gvDsHFD2W8/IgpHCNtl4GS12ucyGIitKUOQw1XqUT4Q2pZEnCvtjbaZubCGxu0AYhvms9frn
DtNCmBfuHYwh+8DWnfPkU58w7P4oCrff0fSYImP2vzWTNcZ1Ci5Yg98dUfR5wIQQfHBRuoRyyc2L
4eRf2lKlB1ZqiqXkzeKJHQsNtv7d+smWDD3oMeKyxLogk+/VSNWAXeOr2XQ9qXPWcLJ6bbwVq+QU
VsH9WPQYab0Z64py2OHU6XEIZiOuF7vjtjw6XvZYkVd2q+Mkjm2sUezHrfZQTNceDpfKwIQ2ya9e
MDtUe+nElwPj0KiNdFsN/ZPBQqZyVH+eMvwSVV1eSmEe1rK7p28EqgUMTWwFzsxY3yMJzEGelxPJ
QYJoCjm91I39rCa9vi7y1kRaSlZQa3dnQaJcS2X85u1dMfHmkS78ZIdMQu4I18j2tvHFniVj1eTU
UUa6prlIIHi13l6vvXmyrAqduEVOOr6Hc2sG57fes47RL/SNqd632WXNc3nfLT7Qmd46r5sIXA3j
B1L68n2ZwsSrAunuQZnO8dq4D7SBjNuMcriHojiiS0Go7orlhWhD/WQEDbapdCTpFrOUBnyUnMYg
wURRXhbR4pCg6Jo0dhANdbdcT418KrGiJoU1fiqHF1VRvGHHYiHvKm7mrB7CXPIHFoRt0XdHYi9L
uWe8mGh254JVZX7bSOeqdl2ir7MKKbqYTPizNm9ToDuvmAS7qrE+ZD/eet0aiS6BjhI715rdVOOe
APlco3E72h3kLa7YU5mZn9YABlrm0cIssrPuKWKKKpaAVsAc3YJNZRs5qGMAlr71H4OM3UOwqHOl
kU1v42eMdYhNZHL6w7YF9RC1jiYIkEFedBejspDaLslMAwFpa2Ed0Ig+KIghC1b/qZiDV29Aex3Y
2XmtKHINeTtEWK3CtEiWyzr18qCN9PUKRK9j7rjsY4aocdP5trTr4BCAxqxoMys9J1Fdeyhtme36
ih7KUmRdXBaIgbyxOMveMRGirjkwr/Vkl0Fz8OjhhHRTMkLYmgLxydSeglw++2L6Mmkf5wp5ckhQ
qga7sPM3q9vW8GAcP3EXwH4mdvnoyOSppZlvxFoNkq23eK2Z2saVWe18X3wQA2VGbrmeSVeEzZJW
W1tnPVgTvMRCveiiOc/MxDNwFI36d8jOj7KT3JSu3X7B70MVmgZJ7z6nE2avrk8camYJ5vbgXND2
DF2laRExvgXR9lgKVEsU+ECbhrXTXhoQE23nA0vq2BTuRJyoFqai8vfLuA6UYcqvyy6ph69tCoBz
pBhDxOTn1GvZsyfl0beLR0lpJNS14dMwYaYcmQZOU+nj+lEdcctWXUb94vZAAFi2mcVF6q2IK8hE
mCfbiIzUjuGtDkLMNcmOroBztExdRJ6x02HphqM+xu3HaWwL5tNCxG3J1CxS83FaP5kDQpAiHURs
W1vuFCE1sI3g8k/d8tpOFurK0n017PY5n2RGw61PdomW7zWf5UQykHdTNLvS1z+LzNp3BT6rUvaH
XDiM7wl4CzLTYPDMV3owa+hHtU82DEbhLi/s7Q12Pv4hI8PALmd8SeaI4aco8XyZMkysnnQVxBh2
6+143X4cNazNWfvVcC3SiGioL0xyFGCy6xH/XZi7h9yyVdR3WbWTOTooogdkQ+NuTRFXzNptUe+C
tfVwZaSh51UCI03HaR8KJ5qr5I5UKmhKAB9yVQJKWOnB51T+kUNmt1Z6mL0wWbDiz2ychsy7Iuer
pMBtvoihve4WDYlJ0VxhbPhm1sslwC7i4hZFAr9d9JuHdihuVCoV07XUoyz5WvjlA46mD60rj+7Y
PinqDeFKWSPuAjbpdn0jC7i7oCyPQcrAF1CWCRHPcGN3+bdCkW09oVVZhydQeSKklmjEVlKwNdGC
k1ukRvyFWJb6HnIDFEPPAG/UMPRt1UB9NMeDbLMPrSTfHIOpvKYFyC3RzQRrr/ILiyOm7JF4TjcL
nlyhM3UahH9oXX3ut4exF/XZrxOc3VXNUmX78u2Jt5e8ffnzYQGFLNAXMa29/XdKxp3yHSIEeRe3
mpjH3l4Y0D788zVvXy+dTowx27i3r36+EOlesA9m6MdvP/fLR21vDU00XaMOV+fR0Ej1aab80HYV
f4q/vrOpWnPd/fq2S2/GFOLrn0fydpy/HNPPD/vlXdLA/AABoNw3qP/X6O0wdEdALE9RFf7rx98d
3y9v+e41707c+1Pz8322XzEd6qeAtKtwSa9TIM0RzvHqBHB9vKUrfMRo+1JP3vwSlMORtepwmDXs
Q62frWdNesNhGansr3qz0CpV2j7v7ZKgtnFCFccCH9j4pyob9lkhXsaivi4lZdAeZEYEYlDacGJQ
CzxPana51Ad/p6tChZijCdWZYThm8B68qow7cKgnMC41U5vthqIi66wu2j40rPEOgDUp7olWnWSS
nXvAMFfYQ0MXI7nrV9WdFZxmF7Ip0CFIawS9wylJjNA19R99FqQPuY6VGHKVWQjCWCTsowRi794/
obBiQTKvL8SB3xc469MJOae+6bpEE3VU+zCNMZrm5XxdOvl0QtC6hHLSL7m07uWy9SGSpgfUc4Xy
DsVqqR+bcYWYvJRspXw1HFxPHjLbfSSw0LrWF1xlYJ12vT1CE9XuBnPoSDsnusUay3BqPRrk1jF1
NO0h3Ul2bAAdbUJLNM+j28VJw/tGd3NYWKmWxJh8EJS6cc943/wRQpSygsiC6xC6eMm4dELPfAUN
NaHtZzbKpr3htN0Ozh8mrUSR1SzhI5uaOGADkQQyCNY9YxI3lXZTzV1wq+F0qqZr6hovujEeGn2I
UwSdYQW6J8zQYoeeesrhEF1lQUXEDGfPCpbPrRFgZ30zgZGDoyptP06KkLFJEs085IIabXHfWglg
3RQU4pwsd3bJgGqX6SUjEmN05c1UO+WpTib6WNZHc9Tgjo0sRDqvAJ1Jpkho5f0VkJbq1gf2j/LS
0xNxZS+WExpc9SEhkd0hqez5DCCYJK4l52eDk8kAuhdAe2H+6E+FWS14rjVxXKsGmkVHJ8e1hzOq
6tCg9pAYiJpq2Uaru0jihCl5ZHQyl6COvTp3w2pgDlw0SEO+ruXh23rR1UgH0xajj0sgwjGgfHFs
DfFazHW9r3TrldyFDKfWhFxduf7NRsQ0Ro4Ynckamx4WoGVo7zb+DHYKUkzoK99oOfnYwvuO2LSP
tQSvhEkaRQS/cjgOmJXKaYelFWuDNnBmuu5kiPlSI2Yn7DHNP3jzq633+okfykI1E7RRDQ0YRffL
OHbTRXpf8/UDaaXlsVt9CvhWf734UTsKuVtRj4a2ub4AD3cw4ky3ZZ08Fqn9ShfJlh5QMG85FY52
TjLFQVZlchw9cuozW5S4z30augncl3oNIEgWzad5qLn0LeGzZnYTqkbdrZWTZk/lKKTTjKrNaHaZ
pCNASA8TsURyuHTyYtqNscvXrz6Ivqg2CNdBxCAJ99nrpffRxB8azSWFJNp0j32PfJX2wDJMM7O2
K/aW6B+LPr1ynK+6lSVUTbU7TGcwUSts956FnLRcYOno+qw2GMOtLAGQlCbaUl9vjWPXOV/qwWPQ
sNMUK1paheSBBCgOIbRbrfpkkGCoPGM+DNb6qudzyJL5A96RA0aIJDWieXbP4xD0O9czfnABTtE0
l6whcvsZdd8+YZ2/Iaeq3aB5yx630BCqdTkmlskFiBSFTK6otijws03Owm4xKM+ZJUiYr6wxZpUK
1P72eXVLLRIK1vbWfE5N+RDUJDAyYDyXjlXtC/FMTEfYmnV77nWIfiI3rhtvPoyreTbtgCqqPZ6c
RTxqCH0jeorkXXcJGm/Nrg7y1SFx2W18FqEOhZY6x3isVZa3G6rxMadsYXX5j0rz732lc6El9hyt
q70TDz32rn3Z9dwjwNqqorpeHGhdNAssz3hVuKJ2vVLYmbqPAaRlJJGoAYapemxXHUhllSM1nqiB
B4lyd/NKGhcknL3XrKxnLKjcNsUEEhJcg48plr65Q7GWXms6+TL5c9v2dCes6SVBNkHuMjHby7DQ
ul7T57ywv5sdScL9VnpaV/dMCFwR9qXpPVgq23tWpMMYgNHtWVc9d0Amta898eHh5H3SZM2GRZrN
9QhXJXTwcJJYqndfFl2H52KSd6Egx6e9dqd3ojv4BqziIqE0t3pA/D16Z1kih4NW+88kRIlLp1ef
XRZ6ndLNvTl4LOETymWkSRM9PR2NxHLDnju0WDtUL1oeNYJoPYBm7GeJ6XNQ+R8J/AHUrjBwD8lL
Zmdk8llqPA5lcy0G5wsBW/k+UAWtD+9AUZQQayUuRWB+d2deO1hZtBKKEYkkgGWUg02eNg6b4MpE
drrsfLPuQgR57bEyiShkv+GLBTM1uR/70TurBAAWuXkARNW+81vKeaJYrvC5Eig5kT6ddOoBqlTN
7Fo+9sNec7EFW4yebFUFNuVRnkqkoxdJRF0o+t7EJKoA57Cvx00xR0PrjDvLHfWDsFnxM1Wd9R7N
O/Yj9oMSiEtee7Gmj+URavyPxFsxErPrYSnCsDzR2V57ySZC2QPxni41QipUk51U+6Bh4tSz5TLn
1bHBR9nWY2jPVcjAiYndjWsEubFTiKeEQmaE+9ePTDHfmfbyWBPXfuotAUJKp5rH8D252AK6sYi8
1DprfQZ0YG6OCKjVzqlsrOJjFo/bTaoHSbnjE5ckrw70WwlN1KvQ9lNSvYiSmwbC7QZDY02zEJ2i
G6mzqxwqIBQrJG2YsKZNd9Wl32tR2vEqPX+Xm63YURN6yAfSPwejXWJv/rA2Vv1KXbzsMj1CZtGe
cbWLj2mRfhzgEFMk6FkcGd1Fm2mj1y2ud4c1kAS9TOwnXkRGHVfzLtxEr06T+vRFCuuMgW8OO8u8
0SY8xHjqGBpG81NqiL1/TtfKPrLboVDXt1+qfp6Bi7Y3QGjzm85zT3iUYGnSwNz3nl6f3M7a+/lR
tWN+jtm4QVSvdO8SEAq2ZFVwXPTlAWgT6jlt15Nx6+ZyZDuDA0d8McUE0XQn2oXTA44pbDRaQioY
Y2kNbVS29nMXTA9L0z93Ge3sLnM/Du2MT2O9HQi7R7+krvWMJYldqWskfBco8XdaLzkD02bWy25d
bv+IhjuBwSMQUqdLYn+rd/b9x2RwZ0Y2L7Znor4YSfS4Yz/GNWLMkZrXHUDBga11PZ6N9KqZ1SN9
AohaWlBhMc4fVuNOSdAbtoHiqVMBzEHI2CQRNOHG3lw1eYU+0N6N88iSayN1OG53kxAmeu1U08Ng
jNQ+G+qRdN4N7XZWwYcKOuC5FvlwpnRLUboWbrrLW6opP785jLTXJeIgOMo0lsp5Ip1Ma5liW+sp
NelRDamm4WPKTToy08Js1NTxYDcNG1g280c3I5p+DfTz24OXajPyO5ZOuZp+PrjJ2sBChc7t4Ig5
e9tDbzZnD0f+sa+JQ2qG4RNKvyRs8VmcMQiwWFRk4KLlF5fJfcKTTJ9AK9fPqHN3hTV4R6MI5nM7
SxRoFrxXTZeYrnnQ9ODP/zFd4cWhIBS9fY9cV2fu8nNh5vKsQECdxfa/RBEJyIiUqkNjOCe7h2uQ
UpY6T2+/4b++tobKixeMoWFaedZwcYYcIHurLCo/qjm7K13AWrB/wNBGGjNeivSjWZTJjpLQkrfJ
6e0ziZ7oee6fHy+ovvVVEhzzyp3OlKzzKgzqFaDGqn2wh3k6959pNMtztj3/9qJ5RvE2g1wk8ixh
gFa9Bs+rmKrQrZ0I9kEWpp7e7kpD0kav8TFKMPZI75YFapFThJaoo7ojrr0WXIy1PirCh1lWcAWM
LbVFHoq+Ks/rDaT65lwB/AUwEFB5aUHLBom3HCgHHX8+ue3f+UPSKJy/rr7V0gOD7HLulJXye4I7
3dPsvp+3/efbQ85UEc+UrUJTah2Nq6E7VxsOoXBucrdCg9qqPGYVZ4CEbOR53h4KrUcyQ7tcHclk
jCu1mGexsNqeNN/8XGBUPfm4D9ByO2evSF86t9N2Vs31qwiMGZaCAPvtgXp2bAweS+WJAOGlTHwq
GurPJ9/+V25fSr+lk6KCDDU2Tc9MI2nH2mpr3jg/92VLK6cLU2Or4JhZy+LyqXGthVKa+swc95kR
8Fs9hQigENGMpcPC00QuUHihNuo/0oZvgza/L33A6fqzXWIdpq5BlVd/XtnXhkhW78zZ+kie+LMz
QriAMhYBWHxIxLgHsAKgwBxOrIm/Nynr5i+pM3zqKtqhFjwk2gj1radN9ygwn/txCpHrQEtmBULO
uz4GfLbRqVjrvuLFekF8eT9LUsiCVp8jNEunyq8vGkX+yIcoHeIDry6WQsDO0myloUWrD1PUmVGp
gYuzXBUZxNy3b/3roaceRdNhwGW0gG3bXl96XXfQcvbs23PvXgrNgIvv7S3fntYH5e3kbH9897ox
GNHXv33z7XVr7/h7vbOvm6KiK1RX9ZFshDKi1fCjc6Zru0Tt0gXiU0ITL5ZUm6p20Z48VgChVwXq
PEo99rVLlYNuloOG7LQkUiOp3Ii+4L3W+7cJdj5EFhjiOkuFU8ofpJpEKMbkwba2Tpij7dMiYA+L
BcuxeKr3aW2MoqNtrFrvA7ecof+AIqNu2zkSNfQhp5HXBoPHleud7UmUsV9kMYSP/AFsV86KnsVN
jeHp7M75Ze6r+cbJuK3kVrtLS0LotFZ97ZB5Hhokn51ZHSkkmEet6R7Z9nus6bqD49gMd0rfm2iU
SQmv15074F7NiQuxh5RFN6Hmns8aY2G6PljujSWD45x1/R1Z1Yeu19U5S8yTdDIvJmZYHnJ/PmZs
WVgqoriGvWgdqESy11fGD8+buUftJe4LOkm5lX9q54YSDTRXjzl/mT7quODPHnhZQ5Bybrrut770
rz23v1ddeeeq9NXGBXjRM0Bn+MyYyomeMQ8EG2FG9YGF6ix+l/6gHH+El5Y9VRJoztrQqDOq5bXp
/efOtNJ9tzUC+sa74e54EgEMe9qZKqwsf++r7GveT58Y7fkVm5NtmewlsuzRDuY7z0HkRL9/Lec1
qgruMzWR7dJ0Ez2XdTgg+fquvbLPmq5y3300yNfZIUL1YrwTBEcY6uzYyxppqtzCTrwfbTMlh57U
zrpHtiatM33MKtDQBctk7xTrB5vNSuWYxsGoPlqu/c3b0HoOdcGIvtqy27TQim7s7HE8ViI2LVUL
n58m0jAm7f9j77x2I1eiK/pFNIqZfHQ3Owe1cnghJM2IObNYJL/ei7o2DBswDL/7RbhzodG0GKpO
nbP32rukLW60eqlyOZyb8UZpxl528lyOc7UllIglwhrWlkhumqkT7x3fVDTcUsQAds6BUlkxwLsw
ahGNNbSus8DWxEazlpPmhnis01Q7dzOptehQMKfZknMy9shIZwhctvEfzSQQ3Gy0U9l0CJOgORRE
PoFXW8WmumWVew9h5Kr19oNQw2ucD29lTNS6TVYNPXs7rX3Mg8WH56I/m0EqmBqvhaWA65flJ3c/
wx0S3Tt5/E2tNcNtjg9AN88s9IK50h+nq87SUX+JNPorGcmzQH+OOYI2bKvMTuRtLgGwAqSGvOIY
Z7eYvorO+6kRmtcICfy2Fbyd+s3s/qCB+Rp058N46iWJsiiKBwyc1fck4MuPMRY1wL9uaBPdMqbX
uDDfs3lpBRjMLLrhZfKNkTNRilgAT1ub93QoTIzvTfzOc5lsQK7QZK/M6xSJl57sniBFJ0wfXmyb
5eegF2kp6qOUyRAQNq991D1cDx3TRFonROmFRA2j1VlkgC61niCWqQRG0OIXyI35bLomQ3o+eNaJ
OhCWekpJ4tmVc8movznFsn/vc1Ey+n9NvCzbSLbVQsco6A6hf2pHLMAt/lkNLsxoNju9BOWAQXEc
0ZDrpfIDpY9Xc3DogoG7mCS2vrY5OyODDQ7Xd3FksKvf1YttyGqeW5q8TmSf+4nelbusWYbdwV2M
DwLWkcNMitaa9a0EMhwjbYLJ0+PAiCB7z0I+eV36oDq1IrxGH2vGJxDaVqVG6xcnD6sVD2CqU8Dy
i+211tvzli464UOquntpap+h7z1whScqEfb24TZFLD1FvdEmJ5BQNzXZ38ksPFYRuBmDzhdpelWh
XmgwYST/QfxcSp8JgZs9VNX0OPTza61qyjE9Pw5JcW5zBiAat2ew0T/ClR51PHgc4HLz3sywqLi9
/4WboFuIafE6Vua2S6CgaPawJnm725UmVJuwQ0ryGaGlW/lD+DErEIk6nyPnrYy1mx2SbiaI2WiY
V0rzi9bEabbxKcHK+IY49GrR10nrDqvt9LeWyNBaJ2R25do7re9e4sR5ZmpBE03SQU5y9RcjMHum
7t2LJNrJ5j0U4bjmlHUVhXZJ9fnbS/yXMWIUyqQQQdwm7MG8j2H5orXstpVff0dxSiuwDtl4QIAM
XqhvOxr764l8Wcvq3hgmkcZGPvUeqwI2r2FA12YIqgdoH4Yx/Al7zi+ZnG+tI/pVGBdioW3SLC9/
BG1RNtfhPmpDXkrUBFPabDkmP83dt5ZgO5JZy9PS99AoQx4iBP3bvHgsWh3jWIOorQIWhZWBErgY
PqfITS6J375GJWQJpxP+XUQ3dcUs+UtnKLDH/ZRsEgiIh5i1xNIYRCBMKAINp1swa1zPNNRn1KC0
QGfDPFczfVbhTk0wxOLqLzJ6UHxHwkGu3uhYj830aOJ09dMKeYWOGs8O+5Q5hbPht0T3s7SXpOt8
hxQ1p2buuMQKrwjAXJDAUUNOX5UtuLl4lZuRvgpr5OsV8I41qV064+fuJ9PVniTf5pZkhKvFhlEH
LlrG1dwirSpl0R+T3rO2o1c3a1v3n37TIPtf0pvVDTvKzWTjS0kDus+SU2lP9w3zvLNv9e7ZSRpj
i7ckRihmV2e98Osg0o2Lb+Rf0eDO5xAfxWFkJgYwvjnL5YtXJSSQ6txevHvO0Vh8J9OYn6qRFrmo
YRwkJgdEMHh0lhbabQvMebvYMKe80Pf0z+6cFPXc7xePIHKNlLGisf1dZrvTMelMNEG09SNH2ZTW
bKK6JQvkCB39MbaS6+8XfUK5p/koza355jG4d1a+WlyJiD5Xeu+fwzxEK+KMOAvTIt4PqH6NpiJW
ks0Qm7RsyV4dp/UoO/FIrQqU41DHYn707KzEwGEbJ0dWBlkATL8GkPdPvU5yO64IqsQ0NXZeyiMX
9bZ2b1bPkazc2+8fHADDW32Z4RMPgfveVmRI83oFloGiO+u6+RrPMfuqQzVTC5OdrufyAK20zvFQ
/u0WlqxptM45n3FW6W2yd5jQrZ0GwoyIEf8sUQ6+OyKbk6G2cTJsETmd4LXlKmszK6PfkZNGzzXF
LK+G1qK01BiuFz0/bWAwPFdM+SdBz6X3ryMMIrOeHvkppFH1+4lN/S5LGz2wBvCIbjmMa0c5/Mxd
mCT6OZrY4jojQ8xoaCAHsxE6myU5MsTzYQYEtgeIfNB8LEYx5USe6ulJjgMblrNP/eaB5Fy86Ym+
jRefJSY6hhgz+YitLQMvpnZ3JMo75DF9wGsGRrkP99qYzjykzYRgdNM37ExJx182RbR1uGS72qER
r9X0FbsOEoUaUF8gHsBEaR3DBEFlZ3bUiu4xyq1bNaQHncYfFZTW4V568QRnj19Dr6yBxYqoI1CE
k58yJf48NtCNBXJLt6LpgP3gEo2Ne4nTMd/NfUuStnWeuwIMqdu+Z4P2x7eUhZa0WMlokbdUOQeC
gguBXoeja0jeRYn5mCIQ7tLICjPLL2uarjNpFFU5ZMw8R7BBXeQFMTUczEb8WphaEjCBdhslG6+Y
IoIyrJ8sVO2+p5uHxGm8wkYGhAl422b3TV21DokWeI0RiTHWjFuVn7zQeKqnZLrzlMbpk/XfrMkS
neJ3LQfx1mlwa6IQIUuGwgu0FZtrTM+z8oIkYam2gCwGCKDWGrR65sbSCgYv+srTDkGtSXhHMlXz
JU2+89L2Dxz2aaA6XcciNdU7q0SGmYRYijXHvmRlw4m4xZId+TTBWpBlOsfjxEz7pddMSmMomJE5
r7hk0lsfqbeGzFY9lhK+HAe2WaVnP+2KzVBYp2mUi2XaHzEcq5Wj9xWUXzOimunjvTlysk4LgR2y
iEjqU+HRhFOHoiXvH0zd2KfWnzDzY2pwFNcjo9VTmMY3aQ/aIWQm3Ud6s0aagE8phpaRjh7xixEC
rJwEwIIe4fKMi400aQ3PBH2fpl7fNiUbxjR6h1jW7UFgvkpti2HPQNq0nt/ipnD2pQ/+mHlHci5t
ok0zYJfsh89irN95hcQh1tB6QoD2D64O4qOik2cY1YvBFGrnyP6rTFN1JE7kAVXx4jYZz1NqXRyZ
eJyCqS+6Ur20WbuaHYXqhJnH6NCcdSLyYqp+WDspE5J5/miGVtJWtM+dwD5A7i1KfRgFK6bIIVbK
9MjzldDLq292O0O0lJh/3Br3eWkd5IyUJrov68HCP26fPChoNqJlphL2a44iwrQHD4fJgKG7tL70
Wde2ZebRQ2cisUnGOoCf9PVrjf+9YqTUEDie3ME17MIOW+j8XNt7Ieja1Z576ri0QdlWBGASp7Qi
Qz5aZVRWKMxxf6IQoQ9Mk8Kz0nPn2/eDnKiYFjvxr9lPqN5egD84Y+xRrlzbnvc2iv5rDZZk+a62
b1Fo+nhawRQg9i6pQYa4QwEVNz43HbyP3SNEMLydqxx/hw2DqiD1rrrZVYHfWKvGKtOLK5ibNA7C
kQwGlI847lL5HZAbVrO4b7a/1kwRaV/RVDxx1mdmNsd7Zi+nTM8oNnHTVNlXrCKx1x2awd2sbzI7
AeyGiBVJS/yP114frK1SDHDLAglTyBtQJ6irHLKJdvGG1SFeFwtKAAM4Jk1kehqorXX+YdYKmzey
0U01ZSvqwJ57g3kuIu+dZtyaE+ZTavEjc7MmQLIJD7nJFUcXdQRbrq86HLDSQTOb5E9WM/JPZ1iN
6ZnsrXq4SZOKK+/463GIWjJs603nh0Delu90ibf8Z0nN7KZYR1b4ng7hU9SDJYmZISFf47QrycxS
vvZjDoO/LpqyWA8zE5psIVZiDUFntZ6RGGmN8Yf1dLGwZTe9phcHngosqMe/kTVpAHK9CJRRQXwZ
zoltfro661Em2msVU1GLGpuuwTofMz9Gzsi7YN9pyuImGfZDw0My8am8TnsaczzlAMnee8lZzKmZ
+mgJN9uqBZGEMH9prcWiA+3KlWEYmYIwobjrIFWuRxQeNDh3LuJCs8i9QOrx1+9+MjfuIY/Kw5Te
BsP+jmuODsQvJKC2KcRaE00Q3zpSS47l8BbP3Du9Iruhqkrs0IhQEm7f1UjvLJ2wBKcei1Pqp/q+
xUDQyX7cFjGHXM+gnPdypT07cT8elW7tGyGuc+cQcbCANitm7kRm5gc3K8fDUgM7uWpuucmimUzW
u4yUdRsgzYrRaDH85RttgcNn/TLhmQNmbWWg1JjuS+m8d1Gbn36/aIP8iGMtOgJltjd5lcCnBVq3
pjM3BDqHkFM5u6+x0pDP2hOhclCS9+GME5x19IFh+7CbDfFQ272zZS2xT6YMT4hRqIdGqIkc8feN
13z4uW6sm06/jyWPaD9pG+WwSS4PlViwDrG03jSXYWLaL9eP9trRnnCmWeFxtmiC8lueR//AsMcn
MZnT7Ah0F4GTOPTe3m1yf0eT31mhRWBw14ggVwJWcobj6Vd2q8vBBPcGHUFy9ygMhpVPmaCWk5rR
EmfcMYDpK0Z/vIjRoRLJWzqgBM1IugcZld7bWX11xwhL2UyslXvrChe1aZvwLCntWlHJIHGgaMqd
7NHq7RIZzl8cduQQmAiwdU7rKxftEJ+tntZV22wa5bz0tQfltaBcilD3wH1+aamM10RFmBzkli+E
HAFXMP1VTcrcOsw1m5f9ay6X06h0OfsnyV1PQNbaZS7B7J7itlk1Y8Lh1iwPhcvUn87asHGLuwK6
NTY0spEFlAgqRfQiUDB3TIGp93xWY9kNr7qG4TqkLLPgwlDqMzLu63Wft0dcL6htBzbV3+vkOG+a
QptmgT8aDRxDvx+4nsd5FVFtCRU9zxSCAaUrez0MFL3IVwlD9G3MI4AwRf87TfEY8E4GWmXhxpKI
JTwVUrSONDJx1dFR4F1NBBS7qEzpGbBgGTpLTYbcp+8XAlHC0CGumZm6hypjjEcKybF146/F/N93
+VdR8jQhpEXsrWuBAZl3LbzhMdL7l4nHCo8SJJV/fwRFy9A7xfMdWfJJD4aMFSubWB8J0iuba+ZP
7I/eIdHjN1z0XVAqjGhQIShL+Kaqd3dTYXP0DVufNC3xV2Bgp1vmBaJlyQ+vxTyxJjvqQut6WpNu
4q8TlJ92hMgEfUAHo9vnCmB1AabFOf6qRRgEXR3B3LJeDd12QBSBZp/1uZs48GV8O5E4HiNLVjHX
SL/8brr8ttSxkZirglM8MomKFlxKBqrlnN2lT8nSPm8heUK5yIpb7cpLwiKz0oqvXpck14f8NrUg
M5lQ1caa90XYxYFN+3zhLHvBP2uiVEdNz9TWV+lXztBq3ZiYZXI9SIzBPOUpAgpb+cDLedu96Y4z
SXxtmEKtCvq2r8MQL2E9VbTN3Wh6LfAcCtJfaWfIvwkNnX0z2uLmVeLvOD5GfmV80KhA8VySqJdY
Trq3zbldR5jVA40GVSWI9a2aivQmQ4IBHA7FwOEPdLRxISt1VeQzOutqCne+4/OehBBSgP6laPt5
nGuQB6vGzfmBKicYgUQfTyu/bDLEjkPO+7g8ISQFfff+9GwY5QWmwFVV4EDCFlw5pveDaK0DvW8O
ORKCJw1lIrN5emzRsEhRJYplJRj9jG2WRcXMNZNXijfOiryPWU5HN8fn7FjZ67Ie8p6gOnA3dZx8
xS5c1qy5L2frrZ/iP3nu7GNVsqqltlwtkaeIZgZuqfvYUF6big6hmSyd/Zxy11peombkH+oqGnuz
vVghC/IPgM5j9eXxrik78N2S0zvRfBOsyH7eJkHu7n837JCzrTBOmObSVRTZeZAy8JDpaTgZrfdV
C++QwYz1S+MQEwO3qvv6O+w8nlkeLiHtp9FjTm4Va/zMpV9Mq7JhiZ4QAc8lm6838GhbDFLY/NIv
BzP1Kpr9/fLuGmk3bws+zqh5T2PPctcKEIOa1l+loFaUSzkxmuEWhG4PsugurHkZRIlbuqPVbUfW
tUKHt/r95O2ASzt1prvG0x7lYGmM47G/UUXUs381Fm/wNLMRmC72zR6+2xDjtRrdKxi8ef8Lovp9
XaKUjA6rvGhop+ktcn+JfyKTKE3Xds2yFCKOx7DxQhgARA8zGmHbmgHGElYH/LVBAfij0v31NFlX
rcm5CpYL8S8S4U9izeVu+f9iQmpF6eoF+YBUCMlQSwoEbTsmptOFHGVgv8u/tXxvxwIHHgm0cA0z
Zznu1K4wgMzzJsnkgiNq6dKz6cQlZG7PJN3ToB1SakxLHBbbWvJQeHiacoe4Jqql5eCVfxmFeWwz
D/vYwslKk3Kfu3QUw2gR2Dn82rMP83UqTrYHnypezvaFNl+yyv62a04qJOMg7acF7cY1YHpNOBsq
n5fBDzday+GOp3+Vk0cLDo/n0etDBujG0ikcy02YRYA5OYoXOSUCieWBC/yI4Q6GDE2Zj41hJyvk
bQ67eLu0K2IEbhwFlm2Th4N4h3beYdHQNnOD+yzDtVE2HxV3bpNm/nOHsUZPYAR3AJSSwmdqakmO
jJC3wtYSO51AqCDsukdLyZd+OWXlrXsC4DjhoGCb9gTj8ljdUrzdQT4nX8rgpW8tZyf9mRNbRllL
UCq+r6LdR0j80VjOSEpmn5bx8jyqXz5SNVh82p/ftRsvHY0GHQX7WO2JQZuoG7llo2k+eoB5r+5k
/c2LLzBm4xtjUDG5Z1x0CPFzNL04mUmSSqZjo7cZ7mfLD2w3rdfIGrK7lN7DOk9rmjCOC7qo8JmB
V94j45x1qWIj4EdsMQojD8J9p/MGHYBPbpQ/PmdyigO/zRDhTB0jftEna5qHKkDSsxFKDy/azIoF
HPjJM9FE8fLj1hgYrTT+vB+67kb87HRKXYRsk90erEQ123a66+h4zeiWvDR88Uu9PdTYctDhOLsh
wjU41/A0YEboCfRTeDLttjcle2xEAYS5oVqTKDFvx6a/gT3C1DJl+YNuorypWL4x0gyI+kjIu3Sc
4NcmTbxSE+Vt5LT4MCPglOhJ/kH3/j+d8H+lE9pAbf9nOOG/ttln2X12/5VNuPyd/0AT+v/iWFja
oU9bPoACFzLLf6IJHd0BfWKABLQ59MIQ+A80ofMvNjQIy9NBJdu+ufytf0cTLtRCHdABnAOihzwP
ssD/AU1ooM34r/AEHSyiLkykyhCbbMv+75BeZJ+GVRtyiaT2PKx3vFtR0Z04q73keN4Xx2vEIcb6
NuetS8MX/vXB8dt3dwRMKtHw7yNnevRIGiLqN8Z17SF6XNwP2G6ffd28MMtKDuYs0daZiXOMF2UB
ZGOsBggBiyFI8TqsqIpfcdOPO19LNzFU1Bod/7GPSGSx3fkSxB58aA3lLj2Wyd6i/8iIpAQsmulf
sGPDVHT4hBMWooKWUu+mUG5xZqyayv3JBtN57BIEzYYV8N7Ed7kd7vOuZ7eW+YL9niwmngJjL2NG
bgu9Zbx0G3eKb/gEjcMCls2KjwPeoue6np2T13hTIBuFfZTs4gJ2yC1FqEwfnVWwu48d1Z81jwhL
QbYTVyPz91WOpihLD0mVJrfZRgRNhOO6MtLxzq7ufPgjW1ICUyyXhb42LMdH58dEjA7+39J2/4au
ifyhrd78ySAVQ5UlkdGnaZ4Jg69KgVJ0CFdXfejUAcZj7YfGKW67Szc0uExSInLS6UUVxmOhOWzV
Rfzqk/2J8z+ztlOh4bQE2LWd1Q9OrLu+DW95moV4XjKxwwhCxsNQIz4pin0mE+vkKEQlDTMs12cB
msETKmnUTBX017DKkk1fipYqIdyGUbJl4t5AgRu2RUOGLWUQaH1lX2wd6UMTwYTwjkNlYuKNcybb
OeI1sx2jnb405QSFFGU1s9PI9p9qu7TZ+BBWJopl2KnT/azKj0owGO3awyLhbD0Ob03hz9eQtukK
a+cczH6bkFTTXfF2H30OCmyrcc5ot/xotL3fkP3YpTu3xNsQld/MqSE4jw89O6o3pXtCSEA+2+NH
TJmOOVfHXWslq0Lod0pGh8lBe49L4g1unAR8wsyt9/U/WpM8sxKHfv3U5h6SwpzBuKm7n2BK3kmq
SBgocHcZbn26A2GBkcrKIPSo4RNNc/ckKV0Kuin0zsLwJNIgq2EGGpmDO6cH2T421jtuyb+zAeCM
2IphZdb03jRG5ta6yPOajKR+YDCOAlsV0edgRPYhC29aSkIBBepbahp7o3B2k9EHqqHWgAXnP7jF
sDe1v/Yci4dutL8HFLvENkf7tOz+hDHoYnwnMRfUuO+U95iDA968VAxYtyWfeiWZchPOphheOTdm
7mtVrfUOiZPmUio0GfW0pZA+pFUVhPF3pnd04SyP9aPuISmZH1ZqE2sTEgxf+c5Wr0kZ0bMqaKnn
KTeqlSofKkcNO2ce2Ell8hKTmlE6FiUyL3Rs5C+1sN6r3F2TVwfNOqK0wxyyRL6qC78TaZIXPfEe
Ut44AKlnOzGuYesS7GUTt1D6WBbGQQZmrtqdgWZAg6o+5O69pfkbK1LrqZHpfrQauRrRKxgz9LYY
BIIxEFo1YfNq3N7bTHnyFGkEUkWGukQMYFdFqeMCaH655/StVKl+EKoQUZ037yhPqQcwi2htevQ0
64MDTXy12vYQvjfOqGLEHs4RZAEEtETuk5EOqd7bP6EkbNzIx/AUPXh1yGAkbBBmGkfXcP/kZept
ES9ibCiwwtl9sa4iK96IqMkQanBsDPOjUbbMS/3oLfPMEmtFzWNueQR4DC3Bn7P7rkrUzKPJ9DvH
WFZHqEJUaF5SDo38Noy7TB5QcyDzkbbIeloOJgZDvL3LYAADwWIOHfSUtSzBj5WMH2oCpiZsTj+a
+2Ull9ZuAaXR+kUvzRisLgMgSMW2xe69466N/pxvC5nemVmTY8gl3MuJujYowlTbe9TPOlP0Q1ou
ElQ8bwpqA85l4KFohRZMVLjPyLpe5UQRE4EUqeX84DGycqrVnAuaNZnhrZscB08tAQ46vneSxHka
PRHnXcbZIQ0NmCTBUGsXhN1zYCYJnoWR4MZad45uUdP7drp8NyLCmaqR0M3uEnuRsSHatwY72Cbb
kTSsXT9NG923LB7omEiWuOJwquJoy+nnJURdxmaGBjvukg2cLnzKA9QRDTxRwECbPLI2RyxnaJ+j
nhv7sQTA6ZAusPH78g626HuSuN7ZV/11bKoG1uP4psmcmHD5pgGSWmNiJi+rxO0kGJChwfUYxmf4
F7M7kBXWicWARbk0zXViKIT0LQHRDisep8N2zMi/af0NiZ19kJv2i1dFL4vEfsOEBvgJnPeA+pez
U1jV22TyHMQU15xUrp3KsyhQDqY4I8o+60Q9p1U7v8zeviMNh5ZqEq2NbDOYiuFZKvcLN3Dbl/aS
q7r3Jjxi1thAUJvzje0f6Q81cF/ci1Np7IhOcgw9c9+WfGE2sFeJSghQ9V8GJ0Zc520jG3At4xBh
mcRu1sOZ7Fw+KnrxgNZttQLAi6+KZZeZdY5sJuRfNVDaMcXHIf7SeGwvTuiHQT3zjfWsYXDPQCKG
BvkeDKVL487p+YwaCwmt9UTbJ/AlB9IbL07Tr3IGLPdT4Xwwqph5JtVhTnSyFgi9GCuaAq2YOIbx
IleCvLga016YOudkKnqOPChaRbWvS5hBKmk+kWnQNTqV4TJxq60f32TCxCi/imOc5A3tyqhizUWC
OSofT0uCI1QSz8oBOL8wHCQ3Fz3faF7CGX5CIh1iIkwaCVxQ3GF7MYd//Z7GlG0xyqiw3StiaNCO
k/ZdHGh8cZZ1p5t9JycevExvPhyRkX+s2KCVxtGXxYxuYU1IHEmymcySncEDx/G9ZW2xvhABZQEn
uDfcEh3CZnrJEkHc/OaK/mOqrOIsQu9WUb2dckYeWzVa0cnO/A8UofW2MVwqIJU9pRrgaXfZtWUU
Ngdgvf4x5QK6oUXPN+pCRhnd26yZAitrfcHlRtpY9NTgYdmKAv9URpN1snfV0B3wJn5aWVEFHTIl
1M+RYD1iseqSLt27Yj4QK3YPFhwOd04lSJPpdUpAP7rdgkicUS2JhrE0tpKRQqebcOoYh7TVeDyk
Hq5DUgEDI2am5zfjYVY2Yrs+9lB1hAcPCui6mmdqJjzfB6pAuBTeYTS569mk8YiSAImQ2Az8IQG4
081J0Ns6/lkA4EGEGh8hGF0IxmAr3Yw/c9IZ1xC5toCeruxL48atzCmIXKfnieQBxQn5urQcZvmE
M4PDf6fEhZZbGKfudsB4F1iR8WbTrN+UWMc8j7H5b82VadhGlcelRppK7xoXPPCnmpgVGxN24Tnn
2nTTg2IysJogHRHATmXRounXUcVQL5lJwIjCCkJ0bmF856shYgeb+EiNeJjzet+H7QMEs2htzzpq
9w4qEjeh7fqD1M1X5kXTQU/repuWuI+E6VBKKGxTQ0PPUfrDHvTRzvZtI6CdWKyL0fHJkozyg8Pk
O5vfcmqX3ZCmfWCM7XBxZ/eDafoXTkdio8roC4fBxhhCxEKpV+7GrGR3y8fTJKOl52S768IYfvQu
cmnJd9WGmQsRD4o0LhpxS9lmUW5SamIgfB8g9FwBEZr150QPp6nMS2GQFprkhLLF0nxrvHIvs94K
rLQ/1kRDsrh5W0pE79jQHAcp3bVpve1wVx8MyDkchiSpY/H84DbjGORFmy7swqPdjU/ZUONTrhti
e3o4ou3oLeodOmgthjIM59lDV7G821r6OLuDzZipJxGypwQvjPQzEeKupFhZdsMoc2nM50w/RqcR
6/Lg/vHcaGMLicNBK3lPiC/y1GItG05V8WeOfW1lDzUqUs87cXIVT5M62Em9hDS026TqvqmVPqj0
ypGmGt0duQFOhh9NoJpHMLXpR4x/BmqyyojCVe9U0IQ0myQIp9kMcEC3PNZhQe9ccGxBTDYh60FG
qUvnQgMIRLsKv2dHVduJPUe6pbkpMZ6su26b9x7MrhANBUj3eHC3nm4W6ymOKb7y/s6y8D4yoWCJ
ozeYVdop4wU8tKZxF0vbXkdp/0qwZYHnLcUFhsY11eqLOS9GyAaztG2X5JRJdaI169/LKb1osS8P
o8tsLvLUu5CKKWkLXak2fwjufhwallJHv5DnyhGRoJB1WvmbPBN3UbcVyAIIMulA8dQcY1rT2yjD
OQxTewYBekDrl+y8xnyBpVKvGqmqnZPDe2cPRZLsYJc4OcYd4yC2QmEczXJkUt6KZDP1IO5s7dus
dowacd92aCC6DKVpxYO8tcIwaLUOuor2lSqdFGfbiYgUZ4ezTWoSDjv6BnVmvDVEdLQ2SMaZX8ZH
jwTFVdc0mBMxjTCYgnASU4itsyhjGo36oClp+FskADLeyX8AdV/jzt3Ss/RxAuAuqCf/HS/kqy7C
/hEA/wNAL479UP4tH8hM9OyW3LksCbHJc2QvJ84mzYNVc5r3Z+B1LkrSIKqhCor6U88ABDtJhjat
o8pKZ+AHlrTWeZU9+e5w9lFZ7itpPWl+3ABSm7YTgiEpntKU+dI4llxSeJ6xHp+ETCBRFXiNfK95
mbBorKaprzdRYn9pnf1MID233Xjz7YLhfdqy71FGgaG1Y9QdSoGj1+tqAhDjBEPuHLMsagPZkbUV
29bWRCC5Hqr3HhQBNlgBew82UBJXp4qlICk90gVj49Ebx3UurBqu2W4QGCgTWLmUCDfReW4wzIS3
SfAAiCQxI3fxukq/yyh+Tb3GPgPJvMwaoXvsl6P+42vtB+K7I/PRrdXO2HkXTwgU+w2tbgK/dXnG
HTgRvsw7HCMA1PmMK2lgkSVgG50CW1TU3crsQ/VTfmb2B1dA0ZoV6o8sfwzlozlR6NmERC9sZ8Pa
VuAPxkWYDRUmmEOF8rl3tyWalk0RMRzrqivt1PA+xDkX/7oxDLNdMcZjQO1dRDJuOL3RBV8GsOg9
H/JwSbLtEtgcnCq9RnA8xSO/n3C3Vnl/7i1EwMzQ/aCDxEH01JOBY+rgmfNrQaigloVITFhcqhCU
XNEb+56KB10RQmGlsY9GXrjCRXUNl7okCjk3mXl50W3N2vXepLOeihfGDs+tyZvm9C9O48Gycoxv
Znj8D5BWAJnOCqPvSgIDQds0bmwjuhR18TQIlqgE7bEYJO9mAQGaQD8YlbRl1mkePeZ4zTiLTZe+
oTXU15PicRLGQzknbwgduwc9RqGXlupztneqS+uDa5pvjjmuL73fPyYz4mMwstxRFrAEgF6PE+3Y
Se71P//5++e0+APGpFpYsum+0eZN3WId+/2iL6xI3rnd75/yCK9jgwRl51nhzRC47QpXHEKIJ0cj
xz5FJvEdo1hQP4U8dIWlH0K94FcgsWTmaeI/wTntenpvO8ZirGSZ3P8eJr3W8uGhjeY6drrhPlYN
KiH1U0JBZYDmtJvIiG+da7zIhURfe8MS+UPpMAy4OFmRv5V2c2Jbfqm8PqB5IEKZWQCZUz5uZOm0
tDjAJphI9/hkqDgZMnE9o/bbcceDo800LGy5jJjtDVe63OgFjnndyO6W13UFZG7aaI/CRcQoBJSY
0L0gbKOGnDIZJFF9EL2kCYQMrgjF3uz66SHUyBpqu82vRE+zm2+WonIVmVipveLf2DuT7baRLYv+
Sv0AcgGBQDdlL5LqrMayJ1iybKHve3x97YBflm3ZJa+a1yCZFEkTIAkEIu49Z59jMqSf7WG4KgJt
2BQoSOoEqqFzqiP5MJhusp+jDqgrncoMswx5ksqqLtDN6p8jg6E963r03YR9rCZXfEiJCwXFXn7i
8nAyMDxVOJ9XqCfmPUDUs19CgbC1BKAkGJONk7pXSWt/8krxVHrZh6osweiX/Us3ehV9mFNUZIoa
aHT7uCIduulxjZmI3TZzidrT3iQctPpN52H+QmeycgqYSi6nkMiNclVWDZ0Z7LBWmt/N2pYp2W1v
ackeO6JGmbV/ypAtO6YPvinLEroa3UUaxTS3TMQEdF8dC2O5W824otOEhDXzCn/TeZq0amf1Ejue
h39t7MIOMTsOPPE/N2aOPc9UL1keo4cGKcwc6Wor7+cwZv1WuNpLmaUCj2twjRc12C9/+VX2AMXt
S9RTNSH9rtnMKXS85eSwo7I4EhkgGGSg4mCaPxZRYh5JERnB1ebeQFWGHrY5Vk9mqrN/s0efmjkk
7sB0pt8sbUYqtVtQeWBnzKz9ZsfADKUea/sJ1a4zhGTNBeY+6JPPhZxv8YayMcstj8tNlgR4lH/8
bfBD6bEdXiy7uNxMxPZgU1XnN7xWSTn9omBl1JoxAO1gU4uRJ7wE/2s/2s6u9uvLoBHxvI5UMYfV
ZoVe6ONyMoJ02yCQqg9SffblLY0g+Pfd1bbprFEgDdysO1VsJNXybL98YsvpFBpefQ/L33lIq8oR
0weYkV+8XpwghhHX0PDrWh1hmSHBG1xrMQcTC8R0ivUYaGj2iMVYMByl114MUdLutaJnJ9WeLqPI
8idmtJm+F+umWn3qZddrM32quFpxiemaoweDpbN7SQCsbBHvFDAqGX7DbmDaKLrbtvGxG1gxeMkx
y3D5Lr5ezfNAmufeBzoVAL4mSSpe0e+/w7syzysPIeod3bKy45SN2h6BSg1xPsb0R5/xZNToGfsx
BFRWJ8NRD0imbWvH3qBygZuHbRkInzIRzwG4T5JPDAYOHL0OkcRHC/0D1mlxgNWJRYri4lQe1Axj
GX+TULRHL2+u2mn5CTGfSeXJX1zeCH7/4/de/lyOOD3SXmd9zMh5XVzRAQVmZOKH76fKcr6oG2ED
mmCe7nw3gHeli/c7VoO9xz9euUEDilj57ovI9Nd5k4NWgKpBMv1WJsVFSXQkKwzrWxZ04pilGEqo
FOx0bM3H5cZ06mJrtZzyjpP2R7OEF48MC3NT7NXUjfwmoN7NaNPOuCaYqrO4KtZd6u8TAE44R1lJ
Gi2rnuVkXG5KdTwv90KoLoc2wAhc59h84PmXx6Ai22m5mdWh8dLZHVdZoyvMY1CO5rGzH/Q8xg+i
fge81v9xdM9Uc1yhvQB8YyloR1+qwZvOLPXmcyNbANZBTM6nPj+MwsJMGmXXk+aCwFI3VRTuOk0g
XGzCR4RZ5uVIGP3354xawypouxfOWFjn1AfwN+NSdEsWTBkVCZBfVLrSyN4vL8iHsTkJG7Ones7I
Bigt/usgW8aMSsOsOkz4SXFAiCHoJSb+ukff79UrcNfZVS/NQ6+g+g3VUKOvCdPR0NZcVhY1CETD
3nZAsHUei3JD9eqO2gIV3JpJklA7rdf0uEoNoVPGROMyHFmWaj1/anL+4pHFXMVmd24deeqb/ICD
8LLzUsoXuZFf+tNrgeDzbIuGGhIFt9UcTslFVMcHN7D1Xdyyeh6GCRA1h7iBHKlChVR3zoZYmGgl
k/QcJtV86CotWYs+3bUssZR78FOFbqjpoFOhrcUAkINT7VB/bMrRutU9dCE4Wj6XE9UeS0+fumpG
3lFyMMC6elEG0ywBDIgcKMY3xhxbP0duOW9DOzqTSVOeOg9MiphKa2MbDdiCSulpTaJW1rrANf7j
xhmFvTLdGQW3fxb0/Xeh691SuCUFs5+q9JQZaBg7TPwVtO91F3GpcxEAIA8VR3S4gqkQ9yThpJoh
bFThKab02U2/3zguRU5PSdQ759sIk3cTWgBAvAIa/oRB0ZCmQYQl9yp1s9z78UTYlHgY/RwnJB3T
9fIEbkVmf6WVbX68bnmX5cXSiB4b6uu7StdAOUmBCaqIcXYtd8E3aYdJhhu0lcMRhM/y6I+beiic
7/8or21Kk1amqF8mU7TROeYt5CwgNVxJqJMfA193j6Mukt0AxhED+yZlRojxcgDiqAP4rNsvFFck
bwDKCO6yN/jhqZw4Y7zShGF35HdheAxM2DhcOC9KRtVBgRDwpKQU5QcbKk0ynAwcHzIexg1ucyXd
GNA9MK61WoKbmFFgZVrGixXqnN7Nx6hNv1FdQQXYPiEP5fRy2x0q3PsoYY2buN7HIXHh66Lq5ns8
UG4lqMNHa4YwDocfDmlzABoU1FvRZPZSwzyaSfrZGC7jaaCOQSWtt5ECaSJ9GfWq2pp8ZYBBXzyH
nrfbbr3RvI+9JzlRGI8sCXtCTg9csgVIlFbgN6fSVdR3jkvjy7VjKict6+zMyTD67Kswug/1dF5T
zLDWygA4FhmWhRhGL7HIudlxkWXEswhwxebIt2BRbsvjG7chQTwNVYctvO+zz1HWu4xr1+akoSTR
s+tCaPqmzPwHv1Une7HVZbplHCwvjBySuQeNrQXMbcSIS0Bhl1cuZW2jhhjj+/0RNkt7UmVZNes3
zfLVAcKCJOZgV/GNOUlSPhym13PafuHKMOxccZ1q45E+/g0BnfshDp+qiR6bl963NE45sDhjoBcM
+X3tQJXwoySA6MQRwEi597zRXrF0AGzhx9czb9ZTXczhqQCjjvZNWVAxTpGjb/VGnhwGxcBaWcLC
zVxOV1kCVxdqUxvVm94UNzMDIGewv61Z4K5FBaxDn/VLIus/oQFF81Vtiyq7AMnP9xM9l3QCnCzc
Fchg04JujnajifLo0yexvfQWnk7bpein/fzKNjzUQM5FOHpfeye/qvyYlkIfPSPc2I7dtkNxyBXt
1ncxJyWNufWKnBwKwzxpXo1bKVhlMGSHDjI3NQO33xuU/IoYPR4UOkuKM4VA4k9d/RIEx74bmH6a
+pYuxJnyuRTjVfqqif4QNfyqVv0ylvOlm6ebZAhOjQgea9u4M+yz71hfa/MqySoKYYIF6UBxjQby
RTV68WnS7HFj2aZczb1p4GPlZrm33HQIXU+Ty1iahfDFZ4MQY8TWR7SCJOCI7KOALIncMAX64oUh
nfVwlakhgJ5DxTneEQXZoGauDp7L7G2c4N/oOae9XXuDmpzxd9MgM48KZt0DgncMR924jqkwAgyu
WMMx8g7Ypj5hyutXqYKrsJzbmGqdSa1iCSsa6mNNyfQowoGyVDkRnyRQckWBc9Whso9MUR27AFSL
gdyWphCQl0FNE5Yb4rpvQeHXu3KhwkRqMjctrJhm/GIreEz6HSPDiqNXZBmFmAkVbGaCOpMu/BlH
LUfGa4xfgGnU6sVQN+MyQ8t0EDaZgtlkCmsj4NtAuqbpEJKkVyn4jaMwOIkBEEezQeNYCpKDygFU
yAzBKSNorw+tQVAHgxs2KMBOpHg7gbrJFH5H/2yq+XYLlcdVeJ58IfUsL8KLDyIXvXyoeEKNQvuw
WIPys9wdFfpnrLdEg+K7VEyghQ6ULaQga/lQCh/U8dWspUIKaamiC40KNCQUcghqSnU0G7BE/UIk
+vF3Dq8IXXy79xaG0Y/Ng5SqjzT26HQztiggUpaAQbIVEMlbSEnqseXecqMJyAuc+syPgCoxVQHF
CWfJh7dkygby0pA/Wr0RnbgWIGRXeKZCgZpyhWzKu+5JbyJKwr1qFjL9tRXgiVJgdwwU9GmKLJpA
tsHVSN0EMyesgkQBgtSPyw2Qka2rUFLt8gkbBZhKmfJQCQA61QYaZSwonLsIIlW6sKkAPIKRcwBW
lQpd1XRArIgX7Y6svSijKMRVs9CulgfTBgTW0Hp3iwTt/8V6fxHrISYj+ed/F+vhv13ih/+reP0v
FWGWfYmefxbuff/3/xHuOfY/9OCYzUjXhrhiiB/CPcf5xyColGhQk+mOQU7qD+Ge+4/K2FLiPMN1
pWPz1L/CPfcfVweLyZO25QhYMv8n4R6b/zXzSNct+tfMaKVl2mQNvck8MvLECDEpHTSmFzQKsuDV
mk+ss3d6w+Ioo0orcRm57sY3vllNSOHnDq0J17+vArIZbE3cjoB7svgwDDdMfHTlsHkyaJW00c1P
X/PN95S/nyNlmeD/YW9pkRmmyddDFPObOKTCsu3SdfEPaqN+NEIqXU1W3uiOIPZMPk1eeW5QToHj
W1nOQcv0D2pKUc5XE2iESmM2mdFHkQIKrs6lJdnK1L+MSIoZTPtiIgdjgDIWFSEOSZBR1475raFd
kLDaxWvM21TQiRIfs1de3qi3m+xsDQJneUXCnIVEgxf1mh5RTVuC+WJzheUdBvIY9Bn5G5tqg25V
mmcwxstD6iXqLavS2Ks9YPm3U281WIBL3W6rly8KzfjvTuHDpOE8LTu47HClSIzW1naytXpNxNsF
wJn8waZnymsLDQZ0DUUXyTv3K+43A+3lFi9oluyaAP2jq1+r14BgA8XMBJJ/ytPYmlcB9t1KvZTk
EZ+xasKe59IIS8YLBm9ypfmv7tCngRuIkAFk/me7qdKteo+IUa4KmfYQtlDxbyuEz8G0r9irIfPQ
KiC9xz3fNwdp9jv1iiQabiteXbQogtRmh1Z/FcyJA+ROpry2GuKrdg3/IoGm7bONZb/YeGU4u38/
qtpeo4HD9dD/AOrN+4N6Sprh8v/xYOlfGkp6omLdqj4A7yPLbuWDh1Zfj/rsauPL46hIaUvt1H31
FfrqPs+hrl4hk4iTezTz68nMHyVyUVGHOK5Qu/J96fvMDFad5NRg1m1zvy9uYnHv29mGihC5zMfI
QzBCJJv6U724MWArwqac9Bq/KMFOabaWcb/r4mzdwSBQj/szbV3I1fH8OWIb6n2bpN/BzlgnvJ16
C8F9j45iTula7ZUtDKwq3/+pK1DIxXKVDPE2iuTK5756rlJvuy0ln4x3SySKocho71CD0u+lFMUe
qH82pDvb+2SQh53Y/qGvpl3vUUWO++I5i1WqONd4m5535XH4nwWAGhjEm2fMReu6Sz6Mmn8PKR5l
i1l+BsEHwo8L9qTix9LHobSZZ6G4yV1rT20JT7RzCSVmPQdk2cEhdUJx2Y1Rt8ldWstTtR9apm7C
de+T/Ek0yHC0yK/WCTnFfKbhJZfBJgtzopVVz08zwpuUjLsGAUESgTIe2lsKkusSv29H0AjV22sG
sf9kyv3/NfQv11ClBSf29H+/iO7Soo6+/nLd/M+/+Vfxrv9DD9S1ddbehHv+uGy6zj9cSW2LOFph
cCVUovZ/9e7GP7puktxnC93WLdTN/3PZFPIfS6iqgqvbji1sz/o/XTZ/y+WzTSx8Eqm7yVGtL0Hs
P0W8BsyhZ7csuoOVpO2myuroWouL+NSU1TX6BOIk0F/uo0xLzsRicwYBZ1kXVUK7+kaWc3gSXQdA
DD2RW1Indqw6P1us7akQceXp8uYCly/GjMo91ChpoNJhjPzp+/7D1fRNZKqlk0bOhMQUOm4CW7yN
FqwqzGP9PLZ7nZ9qjQpll2iALDQfdi6crH49Q40AifPVIQjmL9s21LTipxjf7xsnC1jXwTDyk7y5
kNdm3BsG6U37ugp3bl/sq5SpNHkb25QV6wp9zXVpK3YEOhDfhJf8/mf/4/b52TwTpJ9rS1Olgf/0
+83GmNCCle0+c5sbUw74ZwZqgKqInYF4pfN2UUUDI3XWQI5CUfSX7b85fpbPb/LpJYc3MsG3+epj
z+o5tfjyLasN13AkPgT0uVbmZBlMuNB5mWYLkdyNXureTdcD/rVVJvcINvPMVI05eAbv79Kf98hk
rsnJZdDA//UbaUeiQcyyVV0VcimMmJCInFnc+f2tGG9mcHxwS3C6YDiSCDhd581mQL+YqHJIFh9n
o9gQgRXTLLdhlxPYmABKpDWS+9j4KTmJ3gBkqg03Tl0jbnAqgVoMB3Y62vYpjqS7f3/f3kRLL7vG
bJvCrSE4JKX6hn46JqyqF2ZoEGXRVF8dH8uIrYUvEi/VNPn3kdRxVvkU297f6O9fO9Aw4QkLk440
GLV+3agfJjGdrYKuKr2jdU56BmZir9i+v5U/feuCCbPnEiXKRF89/9NH012aekaS8NECbI+zq2qG
JPVxIQYB8/6m/vQt/rypNz8wurmgwvra7XEneCvyOjdBF38t4wQMoqOso8wIonD6SwC0+Sb7dvnx
XIclkUm6GQfwm8ztKUxsd6AbsheOyldAtHzwMv3URk62m0tVcvWAr0zdZVkO93Qq4u1UIRFGxrAq
NSdh1W+Z2wGZNS18geQbCy59KxI6GHfdrh8UwPBcWaOOqs7rSXmKXuvAnPeaL2hxYDHP6+C1Mez5
MCU3tUuITJBYtCBgmZ8xGwXtrdFpn2VlRYf3v+9lqPp1KLVMXTq6YVuuI347bImasgVt9HafijbZ
GWN0a7Z0y8KAT4XU6rZV87uhxx7ae/dNKmniyelmyHtnM44w5u38Dg9TxZQTOFHnGKuSoBFEDDEY
kYjpWM/BIvpeXzVogSDCFlfoTw/liA8ScIQxQ5FjcUksdfNC2hGKFcR+B/8JTTuGiLg7ayL++P5H
xrrI8frbZ+bapQYrKotLbO5Px3PswY2YrRSmdeWQJNHNJ1Kfvo0FpKYGfVtcJOu5czUQHDA5c6Xz
06xX5d3BmbkrycY+B8XXnBzys65/Ulr+DSKIT1j5jS10t4h2i7GzO7DwJpiOwEyde68jtFL/Emsu
cNYRU8zgcJ3UKsJoBKNZ22cTDEP61HqbnTKvaVedxnMyzm7H3r31CiKsurMB3ELmU4W72LkUrW5c
UKST4yme0YuaoQNHagDN3cELLIcHtz8RTlfjjiV9pZB3LOUfXCu9q2PLOni2hjYw77YtxEIM08c0
QShRS83ZYYIwN4UYuI7K6DFa1y4SDBdyyuwG9BGim87pr2ubJBC0DSt3Gl6mUpRrrcxxGATwa+Zu
lTrJUbg3IMHtjOyksruXutWuB629DgZyFBoJdql8qCKHCpjEMF70KYoIZOtYhgiCs2oByEv7YBQO
vVzvJaytl8Kpbyx5bxcNrjpyRoRh30uc+tTKgfh440VmII/1HcAkrcub1H33YAcuGj+rjvaFCilk
vEKRWLfXaTj95aj6feBC9sKslaGYIHnHeTOCECRidRZrin0n2x1prXu3J5mdfJl7f6RbE5Am4Kfo
e98/lv+4VYydtqWrao73ZqtezdHhzUrMoD825nDbFelrV9tX46w9AHL+mHj20/tb/MPcx7WwfDqG
Z3ieLcWbSw4OLSCCacfcS/a405KMsS2+q+Frbutn8Ccz5sGT3rICLa35LyWc309c9ChCTc898lfM
ty7RAPhYPECL3mtO8VTWYhdPQruQc6JRPBdHvT042ldtoJX1lw9t/jZisGFpu8xzTbywb39dYJVa
1kKZ2MvOufI4w8jVyUBBBdN4keTRc8aaYW312PXScL5CsA1HPk+f7f4RDZjxt735/arP3rj4b5EE
GA5Tol+vx2hnZ8MuvWY/jsyCYGGu9KBclJlYAt2JM3NojCswpj1x9AUx7v4mRQa+zcLhnoi6fG+l
+ub9b0j86adhPmxY6NlM5PVvDosKeuQc9U6zF9Qx12mqbUtbGkBU+scymF6xhJLJoiI7DcTXXPfS
j5lZfJgcXz83qfEpGXGWYMsBrO3i6Eg6Aywg3kooF8jQ9ODeiMVliwwQtJPR76lvg03NLqs5fA2l
j/wx4a3f/0jLtObXywQGZ8dRK0LTY632Zi4SSE3DNWA2eyia3j7fUHu7Mhw/2+Z9pxzASbEmFa5a
96ZEMJmOyWFuKFymljrxM1ZrjW4/i5mpi91jgkqazVCW7cb2Gm87Y69wBgjsOt4rsn5986KT7r0u
ChIZbWLCR4mzpPbOHvrugwU+lJ/yIiDNazOm6SHgOyqiMPvL7Eu+sWEzD+IjewYVUgeSACvoX48s
36ixYrlDs+8TwPpheAjpxjoQpA9zZZz7tsLHF8oLAFUpgbA5FafwNY40tMhM+PtOagem55RL/BF7
TSWGFd/NTGNvEiBwi6cMTN4qVovZVnEm0i+aOzzUYeoeU4i0JBmp+Q/W4KwEOyesHn+BKM213SdH
NxiCbek3CG+j6XluAPqniazXqeLhIVu9G0Bfv38ALLO+3w6An76NN+fZQFalDApQpAFqKnxDU423
0MBY7mQDOeoIKBkXyjWE8JVt9PHaE41YO4710Mft9fv7Yv1ppGcCzkWaUchw3g597oRrdbK6Zu9l
Tr8fcO+epEg+dr63tStjguTWO5DuYJHjqGNASI3rbCwSzNFkwkoF0zRQ9uNSXlmkBLFUnU6Ol6Hx
nrV5lak5TpyjoJbJF6g+GICr4pnmdH/hBbJc+RUWCr6Me972HndzvAGCmK7DHga14ZL9mbnRa5q3
OMoccd1ibN9Zmf2UlUgeXA/vBy6GcU++L/N3AI7IYpjCuBnKGtfbjR4A20j/aEr/mabVA9ATru2l
twUL+rFrYUsgSjhHFdXBOvjqkv92/Mt3+/vgbsMLlpI5sK1T0vj1oLeE6yR+zHBK7sZz4KOtARMS
roqZOf37W/rDIGmzhJUeC2XeVVc/8k8TzyZNbDCNBmzbIH+NS5KanfLA0HnjkoVM41hBC+ETylze
v7/hP0x5qYUJ1wMAQQ1Vf7twJhSxKwG1MzznFrwEpLydO8qLpG1ehOmMq9n1N44A4GLnyrgT4OTI
JlbyPvN6kJ4FsBuXFIIu2s8lVg8MofG2iHa+Tfv4/V39w4Fu68iCUJUzuWBh++t3RERbJRRIYZ+H
gYeS5wTA/RnF880Iji2LotfGAcL1/jaXScubM52Kn/DosFGas99eUb1ea8Yo4uwy+u4KTsWGsX/j
IJaabeeMXL9dC4weO43USaoMH4TvXogGOw4RqzjqC3kzmnULWrHtUcEy0Zyj6T4yhlOr/W0KpC46
v+8pl06w7o7U306/oq6FlNczJg3uggF2EKok0MxxREYwfuLX97+ZPx6xLJFcumWWTqXv11/DhlQQ
oG5v9mZ+ObTiUkq2KnL7isEZXg/HL6qAMd1ofztgf1+RuzTqmExL9YNIV/664bgxgoJo5Gafze1H
9H23hsPq0A9xUYeEvrNcWRsB60/iSDWYNXCNYqvZhL3GOtwPsrVLshMU5H6nu8mRwLryL5fKP5Si
2EGHxaPOyQz+/c2ogSEEQkGTcEZpkthPLEOTbOMdYayXrBu/hRGz4166OxtTietMdyUNBTI/yq1T
029kFHtF6W/+5eSRf/q9mCHzS7G6deXbA7kNeh+0pV7v8RDGOz2bwgstty4gj8abcWLy2rR4NzEi
67ug14MNE8eLUlBE7GI3u5myfQ7z6c4cx28QSoa7DootmvfmKshPgLLnU+WGVzMjzbnyqg57spXv
IyaaVznXBY+QxNZFoUO0iHc5lwqL0DOFi/QJ4Lvt9R+b6hIm7kzPlwrPRdO2z0RRPs2E7l1oZuw8
iir4OlfRNumNcD/kIXGyBpc1TG3lGW1pUzEH+D8f3y7wG5vB2GEubbw5vkPNjSYrtyuQSNbanMmq
6OALkjRPRkHRWfdR2N0S7/gaA6t7f8vGH+ZaHlcdx9MdQ3fdt0XsKDYo99dOtbdHCHCx3slDpPn+
XvhEnbqFTU55XaP4yYZj6lPfNM3KOob0u97fjz8cMaylLPQDqhvx25WhzMsZMqassORN17XMoNUk
ur6NBuTSTmg8j1Bwr6YiP8cSpNb72/7TYpKNU81lEeNQy39zlovZD2JsctW+dSYLLHi4F27xBYpW
oEIuxTbSIAgG83wR9wFsFlyv7+/AH0YZT6fkh/PENqTlvfn5mSnlrRda1T7t5gwEzwVa9NhtAG7H
GUhv/a+fmKXQH9aSzCl1j1Qcx4W28mbgcGFEdsFssM0+874UglSHoWztm5GiDYFB9V2a9+nGIFj4
XrOAXqIc/GriiDw5o1/tg9H3bmLtOY/1EIAcEr6BvIN1MpjBTSfw7hsV8u0C71frhIotaGoPLq6V
cqoJsdOb5Kwlo/PYUGJCfVHeiTD92Ew9iEzsv8/t6O3MqUlvYWCQ0WUWFldAnWVvPkYPeVsO26jM
AjItCeBKpPwC68DaDmIkmZk10WVgqDeShv+cONo+JqpE6PoHqjnaPQkd1GYG6zHCMHJB+cu/9KNU
YYkkuR56X9/OAiNcN5i3NDaqh/bVLNxuFQGi+OgiAJ6N+FtPXb8exKruonuHFcQtCB/tcqgJACuz
nDU3edbeh9jxsMMHE/kuMI7AgD42uUEkxGR6T34Tw613CkpEQsrr3Esfmcl04P6D+WoU+skqO+PY
tt5nFkHJZYmF/+wC6lhxhcwfxym+10mTJBxlJgrFaKdPyq+bTe34LAsrZewgOQUVHPZeRaCZpq64
iyPnhRy0+UVPjNvcTT+1WQTtGyDJ5eQADuzG9ms5NbjwugEDmZsV3RaDFmBXia8BGQQrsDad602U
1NMqNjCZbyOCB5zUJF2oKJnVd+nHVos7+Kr8tTzkhLNLvqjMNqbuRFdc2aOrtija40SZZHnIcEvr
2LpinxJWfI7VTaHL/vu95TE/QfHc1/4+wiceJ6Z1pvRon5d7P24A+9D6H6jJuVZJ5jOWllUPDOjS
H6boMpAY44ZgQooJr/EUjpCsEdm1xaly6s+jjR8ZuBBiBpSaKiSwPc5Zlm7TVJDH2gfztQawg1ya
FRnR1fXyCJ2/6TpKY0nEXnIgOuHc5r518+OmyjuwVq24cjKFUm0SxHSU3w8NdibmuKV8GBPUHK2T
oQEgYaMdfKTXCUuqo9fjwOUX2IUOJvTUsPw7CRLLmHLjoxYWxakJWcsQlbPSy1L70JaG9mEsqlss
5yCj41y7gQwIViFq9/6omRsCB8B4Y0A4hk2DMUf9mTHFv5xmDLXNeFH30MSQfSfDDdMETBgpfrY4
6m4I43b0+CSa0L/Fe4iITxvTi76s/LWBEWUX63Z8K8lruKXA1G/HKQIxNdmU3+0+PJl61J98kNsE
0zneYzrF6b4sSgdUhPAf7bjR1rlsM+ZW7r6xxxk8LyRVYkbny1zz50dEIEdNGt5tptf1Y/Y5VQ9K
OKkQXXJOhtLZVyxfHoBBTHc2mJwacO5DNdUV0Jogp0ZuxgQgd7ToWBITCRqZ18s9pq4Daw0MGE20
M4aWOVI8mTWo3NnZOVXy2VxCCt3WPmYhZuYZ17ckH+cKEUiwpr1W7y1SkTI+y4OqUSJXcZ1VaAWA
cnLTuNOzHG5pf9MVZbP1Zj42MULeQx/m9kYfXWdvJmwYrEUKqmUoL7VJzKexbHaNwGQFvYfuuX/b
9mC6g1E+9bjtjZnIQHsQJtxpjpNCINPWatJPG6TRkkDJr6ENbFXIwKIGocOxDzBYQGVUJto2u5uz
7nYiDecT6cw5ApJyvNBGrXmyxkfLcrJHALJbs9QoHOdxTxR75X7qwmMlJvsz/d9xN9Zze2i0IHmy
8Jw26nHbZJablnh3+pFh1QSk8mBLMMfAtadDF0Y4zuf4MZ+izwwk6WcCsXl5ckcOdX3jAt55DGE5
BFH2OHZDd2u60WU4PZayMu7d2iuu3WwktKX2HywQ0ldxq70sf6Uyii7zJs0V61hshlzj16D2estF
ZuUEtn/nqZupJUGwCGd5SmmBAiUXNeawrt0Q2ZAdSmFMD55vYz5HsEq/rZgeUmklsL71LyOOynWF
XeSuG0Pj0pPRhxrB1l2rbgxlRiRzQ6yDIEFQ31uUnfFKHoechONK/Rl3bXwXAYK3B/2zpzxMlTs6
B0IJnkYzB7A52JyLAtKTJglJDZLoS/ONH3o49NpA2sPgyhvfdliPWxtg69YVbTkcAWPiwkJoaVMM
sMQZ8OyzpbkIpUle3YxRMF0HbjVdL/d6EJyrIoG3OmvxbiIy5KYem+RmzMrw2k4fvQpxZNZbIJKV
tF1Xcneif/WVU6FCtzUbI6nSTXqK7UnIt3Myqa8lZYgD1ilOgZGUJ1kiQCRylqiFKV53iZXvaNE2
tyLSE0yj0jlVwi1PmS05Sp05vF4udoXk2RB61oai63y13BBs90hWrL7XMa6epVdtXRKOLqA0PM9R
ewKOn23j6luh9S+2b3DNoc7GBzh5IGy6NKx3rKix4zvjNpJtgE84CDagnONVXmRHAOCHmmXEypLR
Vuu9Pb6Nr1GSfEgSH3RGOu2COfqmTfW+LkdgIST05I1kL5j39WOzLRyXlKmZ5qtPcEXYfGyBKPui
/hr3Z8l1nAXMemzlpz6yP+ga6QiUv26Zzm/yEUmKA6IBZr0VbCrmkFomz27XfhRTezMDCKAccg0N
W1116Sz52JiBR1tO8tHFuyFn60WIcC+baD+KI6RwxeJ6zfvoahLu17kdlROGfIrAZ9LquAPZdkTX
6225phUK7CAoAAJ1QLPJRj2yGIqPRjE/dpN9A8hj3hgYypN6vjAJeSfIgIQgMC3lcDHGUoXeGTsz
n/dNREROL/YJ4kkrpeXoTIqJd1ua9FcnpwaxV5I2zhIPAknDlNXiY5Uwu2Fjn/q2H852+ZAklUo0
sT7EEphu10gdf7vPrMCiXuuTNNZE7otrpNUqijJSs9L2Nvf8D/Y0V4R+Tca+gbxDQnCmiozOeqAa
VxXudRpjDJrnoQVXl120TY6mH0KJzLXraByfo9neWQWONr2e+EBkLOYl8WAJ8zR4E7kuNs7M2tNr
5q/hEBEG1QtcxxxfXJPgpGszDqC6dnf4sy9FAngQRQgZ26V5o9ca/Awrjdc9ULdUPInOvZoahD89
TINtkqUlgMK4QUJaXQ2Olu/00ah3tKpw52o9tIVCXFka64i8LiPEoMI7TTZDgnS+aW1fkmZivmo5
sba4j/CMzt5VQjYNcQ6skFFBr3wb+I7A0pTkLdHjPiQXCv/6OggrNJqR1m2Vy6i050sn7LvjGIbR
ejaDfUV8ozCih3aegdDn1pFK4GtOKTlAJ9t02Tc3jl+JS0lWpKdU5M4Ap3D6epdk/Maybx7t3vxc
GSUCgxpUygd5HWk0owOSu/H8j5sRz8IqEhpfcKkjYLA0ojnaExiyIoFQog//zd6ZLbcNddn5VVJ9
jy4czEh1pyqcZ4qybNm+QXmQMU8HB+PT5wP855fjTjp5gNygQJCiKJEEzt57rfW12bULwt1kON9Q
cYSkXtvpTjpkndVtx2VXOBuR9B6AVXUxE4vwcX34bAtN27t9f5dwNDcxk8+VqPtzW3Jdqjr3mBsx
huvZnY2D9djU7Y+CC2ACSumhRnnvEjxSbQwktair4Zz24wATkz3If6RgEF6DHRo/qLRgxoTVuRpM
kgJcylz6jLaoqnPmWRpSkOjsF5iHat2VW6JVyOjT6Rl7SbHpcMqdvTaUqAwa3FWlTQt+OdgmZn2u
VHgxB9BrzG7qs9BwBveVXm/0GUhkUN8gWe8rY48dg7wufmFtjdXZdVzOnmIgrVJ6K7wfNMaBYEHU
47VH+VAQhJT8YDQQn4myjM8OtTssnRn/KzuD01VIXjUJ9Wd7NtzU+Sz7kODNu9i7lSkk5lDCQQny
711YFSSHkWWWd215bud/QpowXEAXazNF0dpzZLvjoSQ1LGLYnkMkhkEc0svhmrnSKAJPnnSKFX5x
beP57QHDabIiokgnX91ozsuGxBYycw3/IDVyUpo8PkplW0jU8qxYZxHz/1rCNY5t7VVqxN80863l
ECX4JS7cZDvJnAiHujhPaGLP3jB9hQQHpalFWEYjCiYE+aqYrifyMZP5v1w3oH/EzLvj5RXHKeA7
r3LzmHhc+DEYngnKyM7pvCf6aD/ZkUKW3X72uqDccQsQybwpJ1cRDCg+FRkB07okM2Y5nmQ+p8pl
tyetkzade6iLMTyPaRqdlz0/mg6A76iCIAc1FpzAuOr2rqwtfLWyfo2qZtj9vkmOEoS+OU/GMm3s
hRFVHv5taAQJOQRsRs3GMl6+ZmWY/z7sKctbFU4iN/1UZcVOWWZDrYGFKG9b7STr9DuGsGDLMMM7
mW2XcR7vbubsIIrcBmf33iukxwxN75l4cl0TLh+fTJnaQfCOkw8PsVtQwW2N3nLXU6ZtENp714yO
1TUb5phMXyebTqsMvuSkhJaNK3dh9DZ5IjjT5JMEPRGjKItj4tT6zg5simvTAzzjT2ssqGTBMXvQ
ampVEqF+9K3Ww4TlxDrq/k8CWXeDFw3blMzTvlfFWvoimtaNVhcn8nz8lHqE3Sm2ygbXNpkGznIU
fTaWiW72ti1H2/lRdi0SUiVpVWiE20y6Hh2W42ZUCL4U80/rTuuZCE7mhy+b5emXPb03iWfy8UQs
N3//nt/b5UdLTRTrvNXIqV9ewvKoanm5y+7v23NYgtHPSRX/fG3D8uKXu3+/EnvMXm1jcn+/pPcH
RngFtsNgvZZGh/t0+a2pZh8ae+AyHVbqVBiDOi172bz3fnPZW4799TikHNCX2+LjcnzZ9KGE3/r+
syQK2rt6iO7LoSnOpq3My++NKiiVPVyPue9am+Xm+2ZKKKTLqebdXnY5p+M28webKFDzVArW4lHd
2Gu/x0cqy/rS6Zp1RUPpzDGTzQ6QRr4fcoFhf3C9lT7PAodkhGBqqV9DItR6CAXJrLnzgwsRPk5O
zvtURkczJ7rYDVvzSY2CLLSgGK6ORyVeMeTOc5ozssFSYVWo7nsEVkbav2X6oO+niKBPwgro3wME
Zdob6989Spd7RKuDOvtD7n5hxRZtJCfyVZ1P7rrJzQSdK+ceJ83emkHdpG08EKwg+xwI9g6i4LWk
Y7/SHAKEdFL3fPfJFvquHOrvwRBmJ8A87dY1YJmqQH3MEkq6VvZYEZx4n5fxMZKTs9d9+0OhEBeR
t3igtHqaRnMX+8QDNYQ2ESli7E2hLpnMgGKQJL72UfuZMy8ptQgG6hkC4yrdAN2U5PnDXM6z+nv8
oe/qR2wF+KXIOy388MkshycjKX8RK7XNc/wnXD/fuk4E+0hReHim2nSNdUpIfVzbCVOEAYUFhR3N
InosdMQkK6Q5qwJGuyhL70I045ehvbd68QyErN8TOOWBBfL8J7crv5O4GG0hTvyswvZFU/W4bfUe
ikExnMMkwopBwrl0eWdnWSIoQ3wpcpvX7d4tC/8cSrQJMWsjAMjaoTXenCIQh6j7GCHfeg4Fy5kq
Di4a+hSM88exK1EjmfrF90kcSf0kXsdtSSxjnZPHEgPNNIdbUv0kV2bYNpTAOwGiZ5XaZbYmr5QI
Eb1z934oyR5K9VU2QhgUDUyzRqa0tUR60zQZHppgekPjmN5ca47Wkd4ZJg3xDHbXP0yEZ3FevWpZ
1ZxdgmGYdRDkJbBbXbMYLG9n6cCrYmxd+SeNl3C2aX2sqqBjDBh4w3ayMmtXQpA8NEb1jeq22zDD
Kfeha3R30Kp6y5Kv0BjLV60KsYm7+L4ZbyJIr5ko5i4FYUntTgss30q6A9wRv1DQjPuYMRHBtViT
gu6BjslnZcLaAKnB2ZHOx87Ao5ZiSNEyJC76Jmlz7TghqCcBGMxg7hTVpYhBVRbEOd1GcIBmYIKe
oZOIKir64iYYb7OJGEwzkfKi6A+B+yDNIPfkurKJbvF6D1JzlZ2872nZynsd7JNAgvq2jVsb0mGY
cW2HVC9vukD90dmCU38UYZAeu3zn2I2/R/vqb6LU+tpngGiIJoLuHLPexwUXUlaQKx2/mmS87+Ki
JQqypHCKShapMiyydUaqsqZlDd2PGHRv2fe0sYpxX1btk21kchvxJP7MJW1bEit1ckBbIi0JnyGu
I/OMW2YwFk51i6W9Axg4KDkxZ/q3WQNWaZLFCP8d6jo6+tn0q2CUrJXxF62sfrWkvJ5aga+Olbyz
zx3kWvlU4eT3c75G/Lw/qDlTI/oRxcFuKOx6y5K73EQwk65Rj0c6M2P4X7AZV/YMhqLvd0HnBBgG
wTaXTgtgjhzGgyzLaZ8oKBuB0f+EGDo+OAMihCFhcyXrAV8uUNnd2HfpWk65c9So5mYswzmndg+d
mgCujgUYcKBPlpYHuxxfy7EU7Zw3oPmHsQvOZIL3G3K+ow9qMH8G9rWsbk3CHIfcGXPuBCdPUyn8
a1Sa65z04Y2QOV/t+VvUm3WPFV/c3VBSxPkdWY2uu3fMEVkmC+VrPW96UCyWfXIL5Z4Uift7rZbQ
JKv0+ntjcG5Upv8rqCMWWAwhtjqG+ph6k17q3q0j6PXIVOw4WbuMA11GgDQHica2+7Q9NwjnzxSU
w8bwmF/kYSCxTBcEOeUzG4fVpLG3ZXgk/ihbGxCqyZMpcEmG/bZwCYEYC20nYxIkZnTxUHyzRCLW
lVnFjMkjY/Op6QpnlyHCorUVkKzvRTvs+MCkDc7WGn59WkT9wdLbbxBco6MbdDxXDsuM+HyuK8aW
o2TrxIQmtUa49siTX+uuyqA5pyVO+njnxGHzo8+7H4ZOXG/KYqfQSTySQyFYJ45vpWES02/ux3R0
6IVCl5VadUHlvO9YwT4JIwTGGspVi3QTazuwX65Bn2MjtHZAgV4nlVyjgKFG2OfJnlmOxscNo0fe
wnSl67VDeSXHlybgLJtFAOIYN3+h2UiGR0TUdWYUK6LCDKY5vjwX6d6Xxr5QBueolm+mz3OanB7v
5EAQ9n1nmdrvqpYQFdxQgLvS2SCZfKTljfnI37WFefcncEGJ7Wa01EmGcav+1oeEyuiILLYEslBj
edl48gGyu1o7PEXNWY0+qAnl3VNWgGGmyYc0qx+EaPKhs7r0OqTQ0uskhgdgEH/RdjubrtmWdTJB
JiXCOHC5HjmX4hpZVCFlCDSTMP2zyzB9m3HS3pAlDnVPdqcuGgySeLV2baN+vjc+FxezexZTiH4u
qSMusaweuioW2/HLnMXz3DFAwpEJhc0tCpBCtLx2pYWAjfiWy4BG/NiF6c9ehNXaFA6ZfX7KgAc8
YJb5xt7q4XiZ9LoOQk7BVrk9uVTQIOjLjEe7lem5kcR3K9IOtHzCLukN3zWQK2fIWj6oRR82G5pK
1FgQqq2BXAcX3d+NVoB+IUB+LdogeaotathgNO7CLweP7MoyeXqQXjmtUsarh9BOAF1PQgeL4QzG
AeeWJFbwGSxW/mEmp2fEbz2hUSg+oI1Pdx55OhvRfpFtUL3YSdJehyj+wtetflFkZZzRmRQrP/hl
dEn+OW67+qxX2rDW55so4/KNcoyUcLxyOBIwW21qN9z1Qy9+aTFE5UptJeDhrrbdz2RqE+7JaDCM
XGpVYurvHp487A2KmoBWkh0kyQHoXL9xRT/dTf7NKzux8mOGW3NN+vtMZCF+v46+2vDmssTrHpUT
hTdmpjc1EHsZEwhNC0ogR8t+KVvBF2slcbO5/itV9wQR/6Xuv9OQaK5k+DP+y5BWzhmTSU5sK5E2
xjaJAX1Cg+DbBZs+1NoOpJJa9Shg9jmiHmZbLDsBzWacI3uGJBQvRRjEUOodTu0sU5YgJt34EeO8
tsfORIUXiq0VBxS4gfpqmOXNMfLyZgvahUGuhqPdTMc+gZAdY1YCf7jTqsh56hJ7b42YyhnaHjrV
P9uWrW5jAt85MES3Iz/SwDPP1TWw3SPavWhPxp1/yWrWsH3xWRoRRl6al6gq/UNeGd9dpZtHPyFA
zKSNYA7m1unJyluS1DLmTSuzWcCO1iUfwjesdTREXYBmKZz0bVb0+0wvnaOK4mIXZqpF4u+0hCNZ
XHCDMaOfMFgHEyJ6R5QOc5Tk3nHWFbGwH3Fs29B0c5fUyQSEb0FHhGg/C6HJuHViyyTsvWkPk8wI
AolY3USZscm8DFkVZ4peOjuTVtXGLvXqKFN7XDnB+CmqBehTHAvkySBljobc3xWezNZDE1cfRJZv
G4eWcom6ZV85OVHTgR+vQvSOd5/2+Mqom3HjzlRvvTlyRhqQfjgdjY8uevYgvOrIqhvbfxNW0B07
k85wY0JTHmMWfT3BcQZV9hogOqsFj8uonoNAM6z2KlJthBZR66u5/jxPlLPIXQOGBHb81aDFerQ8
/2tImA7cia2I4GmHA2aRrIU3yqA9Z3Hh0lGpqO6oaOVBR6xNpFlx6ccTwmkKvwS4nBvZcg8IYo8I
E8W5MxyDVM7AV3fcgStMN336lCS1e5M1EVZCHz7qDXAiqb2KgamMKx/JWAc7gix/jKwVL0VJ4Ulz
7QIpbNqmyHH2vDHBQVqQdGzC9+NAI1r0Z+AWzqtIflRjHmx9exgvlkdyvCwIekPCzEU9ja5RgQNG
WMXHvBiaa6BS8dz1LxXRsizOWg08vJfecsWZhFb+PkVw8sijlvYQWXXXLrvZHrVc6KGa9vKwYWXb
qEfACubXmEn3psXQzjsb8apjohr1tO6UVbQXwCdIUpMm3ETzprFCtZPkra9YNvo3X38w9rrko34I
ZZke5DS9VJFKLowoxmdpTaCmNWqNxaluW5/rZvIey4a23SFJjbeqNBne6UBdLAnMj7U7ZqBwfJmC
ZLhyPeierU4/RUb0tadNTNe6Y0IToUpzNb+5Tm2QUxdocoMaiH+rWTxKUo/XID57WsMtM/YpI6Ux
Q/tMhIN3ZMVQ0ZUL5JMxbVp7R8Q88JfCHLeuoxe7NsqTixk1W5V607mgUbyNDd1cDTo9T13rGOfY
jJtrG+bqGPSPFN1Iz5CyBlt4wTs6nPwQ8XZc9W9x3dfMjCZrS7TCcLIpWMsY0G4X1dhq81Bs2sgI
d4IU+V6c0yysPsyU1xq1FKalywguiQCDaCftirTW2Gb9HkTEyWtBSCJe8ZRGZnyIGDDQAYWIYlaf
Gb5zFrEKwCRJAlc5VuPdLEeybkcn2RlZ0G6LNpHraGQYJOzvaFG1ox1V3n4Q8Qm9gTwvG0328KcH
/jFVGecPECJbclLES8c3/pR0pJulrd7Bu/K+FEH4pmHehN9sIpUkcwwxVbkaA7NnyVhU2ynNc1AD
ZrsppcHkuHbCY65CINU5dCh3Ij/KroixDhw6d+M40HuN5hk/6B3bBpkVNHvVszokTf8zYPJrRijA
ajJ7eR7cuGIoUnxesLtN5MfbSBPfR0tn/Ttm/UlRE+8T4dWbxMkfxtTKW97Fwz0IyvM4wuwZc9Pe
FZyF9kWf6puO9ETUQ9Hr2EB7MFXWbE0NAV/gJSyFkt5dVXQk7nb4zTd+1W5nvvplj67Pyb6UGv7Q
YYY/0Vev1gEfsd5yjhTWDmdvDH99ZNZIBky5i/L+JReJvJYsKew83reOckjtDMAWtjCt9H2quviA
x/6liADNBL4BacmdkVzKc8hDUO0xAZmzUr5e39qznrtvXmsg3qwDstrs8cVycuvYKjLo9AaxApAN
EEWwViulqDs8dAItgjekNsoGR+WEjGunn46FCrdkOE71CAfCIPhpX2pqzXwC4TtmEBUCgQmSTGJY
cJGsUxWlKkWUgwiPvha0UvoVhM3KttiksfhWEzslDFb6GmM/NRM0SQEl8wT4iTWWCA2idl2hM91n
AajFoqoIJUX0nlab3guZfoISsUrrF4AC/CMkuegrMFHmkyZEd4KFdACusk3nOCZjoP/jBO1V5tqX
IR9+hAa9kLwlnqKYIFJUkyWOpTbep871r5WWAmYsIUOjpoKsiF2SLqrYFSbZ7Fzv569usSZaRu7M
4XNSGixT3FOtABG4FmwJp6651LshQW4k3Jssp+Kx35Z9MRyUiUPeCQwkl7RkWEugr6v6tSqZ5uZg
tFbpnJXXanRq6fFTpKLnISQcJZZ3y+Q0nio93cOWcc+hvRMCVsekNcVmQVwbtq+IAooN6N6FCbGX
bOeOa9SptNVP+uGEsZk1IScmSbY9Q7YsLb8xJoMAFpq0tTSsNayC5mDuGZ2jn3M7BcEE4/y5prk0
DsxrW9wLZ61TIKkK9UzYICkDaYgcotWsD6r45hpWdkIGCxI5H8UcIWMf2rmu12isdSomchF771qL
cS3YtMLx3Ca00WtWjjnkdc33aC9Wxb7Wo2FTVxN5WcHg7jgbnnmzBnwNktpEr817V4gT9juSzCyd
uK0RkbjEXkOK4mStAeOYFwtVzjHv8yffVeWlgBNBE1TKm+uy5nTUcOEkPK2GIPXvWUwfJKa3Fie1
vRoa9cIKSvJhNRHLRM3RBNq7sfDyM/wMt6GS/n7SIeGxyvHqkhy0vJa31p1eBJOyuSPlnoSRgQNu
y5Gamn9cDwDhGjnA3VQggNJM6sQZ7mSNTorppv/W9oYgGA62UWPS3ou2VuBHW6Nm+RaW4ntEWDdT
juJnQ9G+H0ADrTWggGkTXZDYeTvXTn729tzqMsLskGC5t2eAESlM/s7ygu+gnO9BsvRtaWSPBnOy
JsL82/KpJmbNIQUysteDz/wlL7NmHapKOzd2wkIWayExLgVopiR/Y85LkZWzfAkmkqa1jmaRpyU0
Fqrhaqqv9DDWCQuRV7c/jkq6p1QosRZ2wrvj1UxFo7wms1s/+ZP5TbqJvov1KD0NlaMQ8outAbLm
WBcJdDXJqYR15KMIfgnShh+6ZY+oITy5haec7J2Qb6brExVkcd7wqTYqH9tIaM4X1tw/pln/BZR7
fA7V+KgKFz5GXV0ynAXrxClnoi31sNcgw+rJrQlL1gNxRjNoTK0fgaBFY6WKd7m3D6VLuLRjD/DV
Ot882Z72PcNIrONppUqHzUxt5Z0Hkz8PpouDf6RWEMosCSU29u7+GB1MF0kXHdpwY9UBIEaGLSlI
txBqJJmnojx6mkNaMm2/XQfVjwzicz0oyNdQrY4ufGeaLKbGGUfTHiH4nXVvkEpFyiFf5Ey+mm7Q
nzD2lftqAkBQMn4aLCiFlllXqEgqzvuW8s/LJuvtnxW9NXp/cb2jeUGQ4VQ8BV5lXSJpfmdNqf/I
pPWwAz26RWPt7UQUX134dlxfO5gOqdftioD6B8cZb3ADm0f6JN/GWfya+OVt6mfqEE2wpJrHYyp8
UchZWTBlCcC5/AiIKTuFeiiPxWA/zMId9kbNSWtKa8Z7ay4ZESSKDJ3HD8VyrZXea5DBOIx6M4XS
Y5Em6xPRB6vjY+IWh7xtvhllk75UtIT2jMtQeHRmfctb+cKiajwOOlCXqcg+FayRxkiZx86HAY0R
fBu4wKqyKiJWPoY42BGCvh49DPZ1ACNAGdFJ6lxF2yGgNqxtDOZNSilAUulGhMmpJtDggmRuNwvZ
twW5iI8mKklWHip9N47+Vxfh2lp3QozjA94DrFstkBJ1qI3SPA9jaK98ajGV0H5LiUWg0dCLnTSp
aaZSv/qT4DroVvs8ZBYzptoMK+sgoPnpvil9Sh385bzHwfMtCzJnl/itsbVqvuXkBtOhiYrgCgn1
oA+WT0btQBOFgFu84w16JyO7gXLRDkO443VQl2vJ81i6xLF3Y3SDMLqOQAHujFBke6idNHusoTlO
lUWprF2TsjHXZNMlG1NM1VEVitBXLF4bTw+AYVG31YPzOeO78kSAsmSpEB0LFFT3vNJu+Si7Y+uk
zc0PSYjk/59dZ+h1ZA7iZOclYpMhIAgBLVyU3iI1Y6szO76kAeSEsVPGXhYZZ6uCcM7lxO91VJNE
0marUhnGkWvHLR5ZKup19QQP+24aNH0nqyP3OOnOvJnEXPG53IZVpR+qtL3Sla/XspbOh8BhOBFJ
40NZsEYBZuJvupTJUBeL70VSFU+xCwGihL3p0WhZYwXiJeHv2BZ1bn7Su4Pq3lSlrJfa1NWTl6iX
okE/RT1MRBpsqk92Fr2VjtO9lSX9PXv0V5NED2trlMLxNF464KzHxhjSq2dY+8kfqi9cBgs0iOCo
U6eMTq1JEK7fjiB2UjQlQVjm6wFkZSjq7KgxSg9i46WJ/econ/gQ6VTnY2lWawzSI5LF3LwpyfUj
SJR97yqCwCOCCEpaefd63ow6vMi0kcOTNZA6qve69XFCNb6K+k/45Py5xiVWo8+exsocDs1Q/cqr
tF57iVs7FP0IiqxxeOp9Ed6krueMG56LgMqX1o17tulzQuyxCBgwI8CQehFttZDAcEpr+1g3YFqR
S5bxVLHul2hpExa16OAAGFqKos7oNXy8YfpV2OKOO1kjLZh2siERuXG6/wqGwWZFXiogu324IQQ4
3U5AU3FQRYTV4XX6kObTr4rPdwxz5MXyW/NQU0evUr7Lk97p937g9JO4AH30qcf/GKflNZezsMXy
wLsGU3DOZcWUZYovGBrTmyEuoWS4XSqixdPEf6gsLO+9U8pT2vGpwzHUnD0n0K+dRdQ/cWdHvS4/
mLZG+xlnztGTkgUNAE3DZcUl/ND8SDTuM81+deq8aGNhEViNZRh8QCP8yeo9gh3TOj3XTpA9jIYv
fGmCWHXNmA4Z3bwrxFGafwYG3SEy8gszWmqsqjvkPtjANlHGoxwWU7C9qWHxXQaomrdW16+Cc8am
aUtjm81XES2jdeuEMco7tE09AyzoBiV9wVY9h1qpP/yI4NQ9ZqvsBxHlIIQHvXlquqdSZdkFaJRG
4ZmKzwgTMXALicCcMcMr9WLXX4PK8r6YiSqZ/nBRFLR/WB26TJfInqNn2X4rYAVsmWVap1w0X6kI
9LMhuSb4sbnVsYO7/VieFXpy3hVOTmnWRU89+dulx1rPIhrzsmw8BlREbrSPhOv3EzaIhzABk5IR
Qgp1g4ooIT62G33itGv8Ro0NsCcIez61bEJFva1NfX/I2nbfdak4AmhIngOEcY5eb13OiyQAdtPZ
oYFxGJ2wpyWTn3oNW2Dlm+Qwx7Rdw7wJLrzrBQ7Gmga0lRZfs4CFCGEd8SMvWmPfMB39xGwbmd6D
zh5Mu7uRI7jLIfd4bvUpB9Cwwm9Ih/2gYRu6WqH+MWCg+Qt0MpdA135yCOWFk6PzrIFn3pgKPVLy
Go+eCsbtSErUpmzzWzl1MesnSnTQXPpVp9c/pzR+UAiU+b8W8WtU096pPfxi/Qi0XowmFa1Y2yxC
O+BsV5L44RygymQO5XMSTuzgSebON6AA5T5yug+GFt5lhOC2TYthHzgk0KcBv0Za2QN2kHdmTg8P
IukT+iRZcCjgQ+LXG7tHj7ukx3fw2ZE0PtM0fgjchgxKDLBnqYPLIzji/ts5jeH8hKhDmOEW/KF7
WzaJLdybFVr6lTSmTbjRmAd9zqxanp2MD7xIC/2zksR3dnnknc0eeV9LFPI+07r8ChAD7bZttx8j
Ptw0e9NPiKmSPe1DSqopdI9VE5KUCLT7O6Cw9RgL/RIlRB9Unm+fDJOQZ1WSEWk2jOrN3PzhIRX6
2NDCYTVg12t3zojXq354HkenPGsqeBtoBz3HQTLtqgKhgr/0qwo0pkUVmcxuaF85sskv3vjLdTVI
gKaJspNQGbEm4a7d12p2HcSJ+dGe+giAa2eemqAzP9YCqPBy06m43pEWN+5k1rUHvUQWnhVDfhz7
EbNAHn4dYbF+zKpnv/LLT50RhM89UFZDJsnD7yPtTvDBvoqCF7o646Ux/Qh5nu8+UpLzP4llFtEO
1akLirWP7/MlyqaL8m2Xdko6vqQlnTZMZmcJxJCFqzDPvYslKvRl/XkKGGFhLqhOeDO7vZT0HHzU
bAQLwBtJW0poGxF2McvL4bAO+ybvPfwlWXGzR3yQhckkd0Rqvu0IFtwx3UVRaUMcM8r8F60Gb18b
OgoGozePrMj5SrDYWA05A/4A2CaXbpS8uhqmHcQIuvrCHgHMuv26KvuO9Z0mDr6w1B0GG9/mNDQ+
jcweVOu1z7ywX6OU/mZCHrJtwXAeCmRoK6nS4ILsW22ZajJgDaRzhzeyJwNedW1w7kIWvHnT/uLt
pEEYwiAa49bcwRifL8XCfKLStZ4oK1ssP/Y512wgo0NJ4O3rSBz4Sx1q8oX1W7giaDTa2xXro76g
xu4nNd3sgUaZGt3X1tTbj0hsKXHdfHww2hE3Ir0hybkJYPHKZgI5fpWOEtdlo3WCYQ8eSPoXHGNM
dpC13+2J/D/zXmUn1HriObBPcdumj6oJzHOQD5zTBGWN45ovk/igfM14FT+ypr15YKU/RZoR3kkU
eR0cv9pktlvib4v6eyub/p570wUHbOCfiLwhoHSib7ArRpaoE8ZXxsRgkZtaNkuiwVlPJ67KZqPW
dhUbT62VfUt8tJdkmJuv6KQiRHYfVEdFkjgi3JVmJ69RU9xdq9PuFAyIgKKOHs+UyLMItVNT8c4T
mvLqTKI9WJ1LhKLbfaGyEEeMY+aZll14GAaR7/wBz4yE3Lb10YHSOEktZ6BUJRkciGW9KfHO4TaT
nyK64muG3d8yy4g+Tu2To6J8i/G/305N+9ZV6nmshLcZLFjkJFXM0Hub8LjwY+jX+rnNlbWyRw0M
all4+96wut+Gy/+faPp/SzQlN+8Pa+rmm/r2X94KRW/79i1/+/d/+e8yJrf9fw00XX7kH3mmQvf/
FbsPHlVvdv2bs1O2f2vUv/8LrUTrX0n/I7/AFfj0dQdD6f9MNHVJNCWMEGWohbcZw+k/E01N8a8m
6ba6T76NsOcs7P/2bz+G/xq+lf8I/2z+uv1ntLZw/g7L0UnjdE1BQCr5jERpmH85afPabZohdfqL
Z2btNl6wS/NmGNLpJGJjOhnTUK6LCpH275R9ltqnJX4/WPbmDVOQ10I5zJFV6hMW0kd0Uf2RJv68
Z89ohzw6qUUlOus4l71ls5AU2vkY2SzIU5eDWk1moW9ER51JA4KP8YXaOJzW/kwN1AsRys+6MV0M
5jS7xIMq8b4RTQPBa7mdTz67nZW/WrM4FC5kcZLzS4hchdiVtH62ds2ZIBSasbFmWNSyMWpO6+tp
kNx+3zUyH80DQ4awmdlSy91dN/X/eGSSFyP0lTQZN+iD6AAaCVzc5T/mjVl9SK1wm3gODNTl2O+7
+zoHsg0MBxQO7C17hAahnA5w3D9vZlkEFK7QIpoG6OuI/IMukNqcSubdsJ8YAS67y4YwP3Xyhtpi
aFe0OmQUpAXl/Je/b4Qz//mhID0FjRr/eRslNF3Uyt20ApJWVAHMcsn/g0rVQK1f2aEjCsBnHF4e
8P6oXhqf7J5g6KlsFWN+er0zmMOcQR3LHrLCf+xxoQIb9NfdiCACsTXNJN9x9nwJkC+cUlXxT1oe
uNxGxsA/8o+73p/9j+csEBHwU6omx2nMBSMaXsf7b69+3/3Pg8tz/P5Ny+77I5cfzBk/j3zWUi01
IPd54veeZs0uXDvLTRBY7C53L5sat55nkYr/fmjZIwn4Hw+za8KYCnJP/zr+/gN2I/JTSc9GEzBB
ipm71oSS7e/95fD7xp0/K7/vXw7+b2//8VTLLkNDki5s8+X9R5a938/z91P88Xv/w27i/zTzvjz+
/Rv+eKZsJsmJznDpt8x/zH/ym/7ffvP7i/7j7/7jud/vX/aWzR93/7G73BU7CUbQzKQFTiKY4fH1
f/94L3v/x2O/vxd/3x1nZnH466BW8q1ZvjqjS1YBZiS+Ye+bqiklWr8JlfgKzaGzNzilvf/M+wP/
etrlDmd6INi0jwvTcuGxLntixvi93/zrWLlwZ7Bsl6f/sLs8dLlr2Vs2yxMtT/l+08aRBYJyfo58
ebpllxRFWhn/+W9fHrhsll9jW9GLhuh1txwyUlx2n5fdLokYxMN1F3u9x/1LZvuJINTqNC5EzaTN
oMfMB5eNlxlIAX7ftTxqOarinqGEOzG4amrmiRZe++683AWcx5k+LLu6Hebl/Y+nMRxMnUMl0s1v
0ubv59LgHCVnKVGUpjHpCv+DvfNoblxbs+x/6TkqYA7coCcA6CmJsilpgpBSmfDAgTe/vheYt0q3
b7wX1TXvCYMECdDBnPN9e68959hcFfLrpTV9Jo14w7VNZRjIWBkXuj81/WeWk+GFwmbaDPnXPKr0
R+KYsOKWbHFJMtvoJCeZV+j+JkjTdIf74kjr76exDIxmuQR5Y6aRNIHDcfO3T/nna8zCwSWZNLAk
1kvat+nh+vDfLvu2Z/x5yXpluK77bx+6ONm5iq4v/N70/8NmDMfsd0I4fywjf/OX/Ll73dZ1M39s
Kdc3+LefpFCTIxjfavf3T9NOZL7r8wPjYq5k1wxOt5iK4/Vet37g72X/fM3309+v+V4ma4sQu+/H
/2qz+tD857t+b+J/9jbXzX6/y/dmrssgOL3RMSmPs6s2fwKw6IH8FYV1XXZ9yBX8oqXqvL1GYl2X
D3FLRNbf7l6fSq/X1es6/9ji9eFqBCVXYX2HP6+8rkSr66/3/vP89+M/24yFEmCyIg5Yg9wKMv7W
1KWJn/g9pit8ipfiXI3gLLUVeIJpnWk4viAAJXQXM63FtokyYgkNmhtY8pEqy89ssJbAmRHqcn3u
NlaMwCAyM3fXFNQjXTr8Q6ftXIlmPcucd0NEGQZiuknvluIcsFkXh9Gpdb8KiXoX9gMyO7AiqhIT
NFn/TJdBBAMjDIi/t44VLZcI6XwrJ+eYYQaGjVs/qbYidnHVvuaJ8jMt0OPNGlGZcOVuo1F1/JTw
5cj80bol7cPEdTfmaPtmhu+4X5NKaSoPoGA8q5s3bR3/zELqPPOIVKOlgW2G4yYW2baQOKWHKR+3
pS1oJdSXFS6dlSMMP1o4RKNZZ6YIJNyNLgTOLPuYcxTVJtS+U8KIPHAs4gN1FRxnNt0WiTyrM9Zr
BvCwe+3HYazSg1lvXTpzWH9rd7O2vjZizVgZxuTBQkAfWKQqex8Dnu8g7quYf1LVtqJK0nMyLq9V
nnzY3WJstPFNbR/7iPQbhINRvScTuthIez3PoVSiC0G2zQz0MVt97KaDeADZq+nZC7STe2Hl+9rq
m6OOFQeyclX6BIy/V0hOoRMD3S8qXOVzbNzrxle+9kmLEFtKjljFyeL5oegsvBL1m2mGU9CTwN7P
91ERkWwsT6mcfstCK4+I2kMAiZiDzFF2W400X4iuM/lAaLwPeFoBhczNTTlnx7HjpFqrRrkVFFDo
hGGmKAgHtmv3Z6oRpgP5wjnPRhG4FvUJ011tRbb+NsT3YdMAG4I359dYVQKgoDstVHcQJOwNtMu8
ZOxPP3vbJ3wta8EYPqJhIsHsbujlco9L8lGdesyMiDqQJiq/lHgf1qXc5rH6UrlLtUM5BjWcNMZ2
MS4G/qQKyZVJph3Rl4izzGlNxaQGKeMF13ZT+p0z1h7Vo21c5u2hXo271CLjgG63HcT1EChJYgdh
GG1Gs6j3htu9UbD9TXeTgmCNiqfI7gbg1Zt5bs07UzuRKziQKXMrjc46oRvyZ5dUzEl+IeUJt6Ob
b/OCwKga26XfwdxxW/m7rMXF7ENtKyW7wyZuMKhQIJE7N7vU6TD4YKFzH808862YeBujkC597iQh
qIhLtJUzs0FWpKFTQj40LBpy9RHXiEZKiwhRuaZ05JfpHilTs2mThUslksrrGjOZd0Gszjdl1V4o
u8s3UNn7RFtOnW1vC46PNisaAG7YXyhK9oz2PdnmlJG1eAxChwYvluSLq4tjXc3aSU9TUo1rJmsi
0n5OZpNv8KHi34pmeZlK8qImF2dI7pKJ6Rj+BBDtXnJUke+KBb5BjeObWgKRLeGfIEUAt//sPOOD
4xreqGQ49mG3tY1I29WmeNL7qT7XafdIIw9mwnIsIJmRzdPI2dcqcoWR1nl1FrU3RKYWcWzuJgOg
4sj0j97iTO/NfI6xPm3R9+yHkfzlCWzr0Lca+XIEzktE8Es6fIgGhf80lsQGceD7ldJQTsOW3OnN
xlTCXW+ikNFJWmZd+az0LcrZzhDnsF7pqPM7OkPCjNqS86nMfcWpOLsR5uElA3LYiKZXK2qkhqeM
vfFAZq0H8DnAxMX/jV0fVkP+o8JnZ4x95WHtbgJD4KUdXYyAQ4fsJcaxsBAbjIB3eu064pnMdNxL
/lwY9Hhjh/BXWcU3ybDsrXR6DMv60obUIR20CblS21ts93XQKQbS4Kp7IrKUnSJEqX6tcyKMewTX
IYIlcQ8l4sYNp0Ja9aQuekA6YOZy0o3jPNt2hel4sgLliZN825ELvq2KhfD5blPX021oWK8FtDyf
pGuIzcRI4xB6C+ZSf6hps3D0pahPeumNrkrWH486N9xWI91tfGorEC06QdHdTfQEPXUuB58C9nPC
YbrrjQ+t0iYKKISXarVNemeyPMIMgyc0xI4/d/EBOq3taYp1ziLtCWcBQxR3OKvmu4trcyf1eO+u
He8izB3E3MWjERbQqBoCUpWSNiue7Z3lduZjLv1hcMhfv0NuppxGDjCONAM0ECJdguv8eiYYqy3c
kw7IAheW48A2vic1RguSNTlphCzolbWiHybzAp3jtp6yBh8B+x6mIMeL2gxC6Y+GURTaQl8NOd11
XfbOBKGiDd96LjDDbRXChzItmSGYMZpd19CyYyR9aOiP9frcXjKkEXMq0vssMgPOduhlcH/gZ6cb
xYEX9JGt+mMNxkMk6Q2pDNWC8qUfVqegLXbYq14Wa67Q1rgvs64uG5HXmZf3ud/N4UfTm6dBL4kl
ywrqW5n1q2hwa9sgmSiKR+U+ZCZAFJr+CENNowmVYM22yeKOVQ8tDllXk6ttu7jONnQBazyr+lvt
0F1xGxQuZLjAhZKqs5+RFzCFr96oqBWHZWBE1FvJVjGt52mYt0BjnstlEl7nlHsCI2z8J/noxe5y
rh2Q9JnZPuHmxGBkLCR5GvFtRlDDZpjR+NUaGWKtg6FqAbBolOld86B2xLuSM721UxzNBCVsgeSO
W04kXdANH0OfgPQSU5BY4cWwaQUwwSOMIFOPddaVm4Z6xQhRcJ/0Aq1ImryEBeBeshNuEb99imHa
xrhxjir2LPYMQud1tdlCsLqtGiXfCfhnlTWfw/WXltpwCwaNyZLkzAd0RJMdvi8HNgPooi+p4Smb
BQOFNkFn3KmCPAZIaJ6juIqvD3LXp+WTQ4Go53xMuqa7jVttvClTvJchtOONGMvbPlatTWRIUurU
6rFl5FDXVhOQjHFxDfql0WD4eafLO8KQXvRGReSwm6wePakBTshOERXQC4T6/dhn2pkX8bcZ9xNW
D38pkELrw6cceSs1dbalmoHJM+1jM4T1WdPjBzEREz+n3Zag4q9serHG7Djr0+98hOpU24rulZF2
aMkmpumW2R7eGChxVkt7/bcxcwJBJIQc1hbPjhsDzEQ4FQ4kWABT1zxEwLOH+pA8lRIZDcrH8FAz
hFab6ixBNGzg8bZ7VEO5jRrMVoxDH+fQkLKzzTvSC8EPmmh5G6DsUQ+1TRJEJYw957gNXbjwxipT
XBPDzx5hvMgwiCYOP1ycJ9sUEwMjn/5EAp6FHtY61ZJO65wcXBi7EQ1zE1F55y4l43nSQVD7SR16
OnkXBo5J6eu4Siu0lq22njpzjGsWHciiHwCNjCso3ecXD4Mlcp6YsYHEj3dVK3dzJCwmLsXDJIja
VUp5Exnqgz4WRIer5aPZ918RUY++ig1V2vFrnrrYDVAqnBVRk6in93swH5ulnjg149I4qbYJCOY4
r+Y8R2ivTRK7ZB/U1oZkmjPXQYZblsPPDXKtr1zXSxgoSBFL1FEtqdo1SjqzlRQQ0ERG6jtCmHfF
HAgHgSWnAcIvXAcdWFeEQWlG+x5tYKDqaDxUpEIgVNJlow76XWo1lzziYhwbyuHaRpPpcGsmXw1O
WMiI1g/EbH6eHKXCeHvKqHUv6a95wXLbDc2qBjaxMZoL++hQeYotqJjk+E06S/FGJ8S4i6s0qEeN
gy/xBkSyjEzuNX2s/DTUbxXJNiq0O/hpQCimCIW8IcXuppH0V2KM8XrYQ0nXR3A2lg3cv5uwidVt
GeU/YuAmu7JBT9sz/9GpVzxDARQ6YjoOL0YH2FnRa1PumNDPtVn80c/JkxpVVlCG42+90862S/tM
m4ffVvRMOZ7c93b+PRaT8WLGde9nilwHlnibRo1YEQRi/Y0VpBrgk0iEJ6WNzrJb4ynwNSIZvSnc
8dOdoTxSOdoSHSiOGoaVNoPoT1D3IaIqvKdG/2FW7ewh6jPxoh8sUl52ttv/ko4kcD7cxGryc9Az
AGTComjjJoL2fI8jrvtao48BOEwnByQYVOsk0CwuCtJ2f1pKQc5279HdvzHtdicaxPUuZp42jO6d
JnvBmLofNedZtAOkMCbJYFbmpyas+Vf7Zw3qTKCFg/RsNbsd1PbMWRpTBlHJDmDuXK9eKqF/xNV4
Viob4c6AVsAp6R8nyy32cUzlnRbv0efou8blL1O0e7rGykVddRQS0MClDk9CcVG1XReNuO6aKc9u
/izT7Eh6C7YCnF//uVa0+pyKZoq3cl12fWJAY9stNkLqbgiMeHls60cyhMbLqI27DhO9x0Q1BnmU
QYm00pQPEj0rcoiIHWUUm9Y9MI6hmzwgO1DV8QGY+e2gTdF9t97MeXhP/J1TFtXJjkbzcr2hHLlg
T18Yia6KlOsy/DT1buljDvn/WtYTZOWB4dSBxCEZc8yQhjA3PTujtOsLB4XOKb9rtlOhA39YbyjN
yr0zA2i5Pmy72LikGILuRtzp10Xfy1tL/EgY/oK0ZE1HqfVLLqcFR0Nbkf/wn5s09FA/tBEgputL
/vaEASSf4cv3EhNNAUL+qgSdzBtfnwhj1PxuZwRMTmVwXXR9MsnU8mRaM/xB3smEKIrsHOVaFKf3
1Apxe8yXTtOS+7Gefk9JjaZFM25USJHnaTIBmq83zsJxVXWWuf1els9DuQtb1CeZqqQKxoXQOOO0
PWZmZl5ILzf/rNsnFu2cMNsgeG39snRi/tQ8sqD2YOX587iBVLJtqlz48vp8LE2dkdF0SVvnbnE5
hwxLjfWg7sXFdTPlDgxPtD5AZ/bXDVOrN3y3y5EYId4hjxYcvqXBxeG/Xjehmt7niwrkbF1mY2U8
RUVyKWTR3+KlDP7sUYtMItRqnefmRXtXMfq6F4oT3YPmeJRhNJ2uL7veYMkHBeaUcn99eH2t5pRd
YNajurmudV2mzzpo9CrDDzRNvqtG7iUvDfcSZXxgwwAyGTbu5bpct4sBzCSAu9RBwXh9WdjPB2nr
MRJK1mQWeFETxCvJwv5XzQlWi8gFKScr+yLLuMZQ6BBMPy325fqE1qXtQZWgYK4Pr09EKNFua7Sm
Rpp1sEbduNuCUzH8IZkZuQ3m+fu1cQ0Tz81axEl6nW6dGfbIQiIKYnZzlRDM2Qbddxn5docc33Cp
vrV1ndz3643o2u5ATan04glXzLU3/v9VBP+NioDz8Rqx/e9zUe/ipPp7mPhfK3yHopqacFVSA2yT
kEYDJPlfIgJn1RDYOs/S2NAJfvkWEQjtP1zbJPMUVrW1Rp8CtG6rvov/9/8ynP8wCCDXHGHolmbj
oPufqAjEP8jYwiZ6hkwjdAxoEsgX/QcNPByVCFKraR7KGKyAI2aCpSfysE3gL0Vkfhr9DJ370xko
7LgV9iEX7MfQOq+165RbsgQGvxvxoTYC9XcERIsIrMA1kLbhGLjkVWH62jhBFbOJoCtx3Jlucy81
i2LCwNVRG6lEQiqDoYlHJGKId1jSWwTda/aLBmBRfctAF2zs0nE8ZlPVLp+XeF/AbvCXVj/iHdf/
Gzy9/i9+kjXtyuRX0dfo8n/Awt3eaUKNAsdhUWzGMXpi+JATbnOZwEgBzmeRterFrQw302LcqlG8
R/L2rmgWpBVZBM3MN8XWlvm9C4Utjc7uWvAGHYpjt7K2zgANhpPI6wzE7fC3Pe8vkcj/JQrh7yOk
4W9hFYKwLPKgxBqrQriiMP6R5RHGei6tHi5HGIWveHYMmBw4NSeLmRLi+t28aHfl+KMEGk0vi9zn
2oZFQk30R5UqI4LcCE9rlFv+OHLKshEFWyOA2y7bWLCokEhjJaSOx7Trc5DoDgxdqbmSR34V4YDH
KkWbjkJdkS47TV/uE40eHtTaX/jKWgA/3anGd4V9dDrNQ7TKO26yUQycsZxXfYiebdkJv0q0g7pQ
QRrwKGVpcrKcSxRXzDZl34ODyp6Xcz7gDlQGnTY2os/EWSxfoSovJIg8IAgZgHZ1EZ9NvNRebA0/
Z5pgzMr9gvX8MUagplGQRFVHAYXxntV96XBv/Bx9BZbs+RDlVELRUe/pbvxg6sbrgC0iniWeWnmR
SDD9QVd+4uxVvNhGVc/8bW/r9gytgclhF8aEsfcqCAT2FqQ01P9VwAHCeip1GD8NmA2/YyNKFdXw
mcS9KMqfURgzPhopM6eAetxZ+0BLOVEvxOYoPpz4oDnIgcO646LvnIQqEdDBkvCyoj1lhQMoIH1b
wAe4ISXMqhGkg4t5XjPmb2qxGFs1RuJrLvoO4MYHOk3Ht8wCqQno0X5oXqXZ8F9iqvVrLp4brri9
J5ygQ5JfuAsusY6ai5lasJByx7gjRpGClx4YIVp46F73mfJIxlC2zxt942JrLBYNyf8wHQu7+wyx
35gxBK1uEVtk4x+KVSCi7kZq3OpQMsFd8KDDkp7l/FYMz80wMz2tyxdif9+brv2083qTiv7VdiBx
DF35RYnjXo8homlJctdkncrvOPywavm2wGARuHk6e6YWoCybyOkDkxkJVinUg6p4tZNkM1U6oB2Q
sVWq75I5RK7c4FiUGnMpSadBXfoMKomDiVvMGEzq7QIZCRPu3Tz0u1jvznFF8UtJQaCNhzZrftr6
veEOx94tnlsNi1SkTh+KZm7qnrEafG7MDRwrDL+rZfYIFeNIq4gqme33GI0B4Z/9wUQ+RG2S/pcq
fjiZ/ZRnyVEoyzmVsbqJJ+zbcRqpyE4tvy/muyGpHlKr/aj09i3OBzoa+dbkSKKZ3b93zt4oW97O
tpC3O/tW07Bou6FGdTUNbBd+QGk9rUNGz84/W8f5jcn0vQEiQ1/iQwFQ4evAtwK7TaFSuZdkMF9T
/k8tBVgTEipZpxT/aowL9bEeoottmj/JJ5G0NT7EPDY7m158WIYP5NfepC4MV5XwCU8xH3LRbDoB
JoK5Iga+kLLCUgyYnrRfcCcJ2Y4nJmEif8acuiX8hAxUy6ZPpCaA6RfKw8ZEt61ViQ+1qwewQFvS
ctkGOEXOGjOdgty4q0CQwz9gljDcz7ZzSabsPrXmWxfkI1NCYJlYSUn4ijZ2PnC6plE4trdzQkaM
FVXCNyqmCSGu6iYmeRdDpVmclTJ+dHE5+tY8Pcvcgu8Tmg2tPvXy530z5tJo/LfdEO2jJf0gKihY
j++5rVKv4VBqoIGGTGONVN2sNqkFbNBABwNL4fQrJ4PDq9HJe4ohmeVfQqndr0+krv2aYYuxJvcT
pclDZOVBO5LZliCrJu7j3ZkMYpNOYXawW9g21P9fl8OsziG1Rrfm1Lur8gVotKtiCGfqNCoqRD9p
7Zj3tgT/0R9LYtqOvRU/haOp7WGUHHSdU2bcWa7foq/VxHgHLO1QdtoPw9yItMmDzLZvwXf/QC18
yhITTA2nMGfBEW19qHaZBHUynZekBNeGt6TsQcqnMR7rktKM7B3h9Z39BAVEeqYWE5u9kFSBqtu3
ubz5ZkWVVBovRhLv81wbN1Opj1tDGHe5bF7CeLpYNmE1UWm/aPjb0qz9guZRY5Qyvuh5UDgBlFty
pwkTbNHF0Fyfmt36QQr3jKeJa6CD+CM23vWJRgZc0SAFUkUNl2aJANA5FXRMZmoo5NcqnrUMvycD
v0jiQmUsPi11Uo9TQ8cjoenrjmiBomRqViWy3OqzeRd1wtrMRXGo8v5pUioyBdV5rdVs2pmMVzPT
fmIjHoDIVYGd4UiyDZNkRgL2qP58SCX80cT9jYEwfsVfQ62J1J0hqBRhLCrshAKkbq5+G6w6PeBn
153FDfW83Tg7j6kJY9GBBURLHoWKGwfvqUw+5mKBHWsaHyYDkbSDI6HonUdhGdt9Qh05w1chHL2A
aceuKIlJYdY+7lUjspilc2YZs32cdM1FJJYX04D07CSkIUzb8S7G2wXwy5VUKBPCnFvChRz1qZ4G
+rk9xt11h4e1Bitco2GlEqVpujkosOpXolI/zjX657PRboo53UWae+giAmqLDnuYYz4RVBadh/Bg
U7r1msK+qIIWqivGryUxOg9GwY7p33PctOVOYDDj5FLTT7CfRuhRWeQc9W64ZWZEkfBoQauET82n
5bwFRPcjt6xlZ7JL3GyBXd+MYf9jQeLLubiwPEU/j514JDopsLuse1t/ui5MEUbwf4ym+crU92tR
OIiLWH0dbXrESkmVQNg/sCzD07SgMnfapq20V2owcmsLBPsi/xpKkIeS0XaXmBWt4voEvusywocW
XBD9RQDAD8tni6avP+QQ2oiue3GiJRgNvJxWfaA78KDo411K/oCXZE8MP4/Av57CODE9UyBnDRf3
AFyxZS1viczn67fj8ujjrfKKHJbQ+rYkv9JGdB+d1PrVpkSIzJP9IrEpDXxDGBCbMSP+I7ylqnOn
uA0fXIxBDIUszOmnNA5oEdfNL/3wSZ9ErtaidtcQnahagI/kqrJoR/hus33oJou571jcG6vAjlM9
kdsbWunPYze/gZDoj/2o7ScFi5WBf8eDXEGTZ0xwajXJcaJ+QdNISfeKxcjHpR0qLdEgQ0s2QPq7
U+WOl5zg3o1S4eypS70NpG4ctSZOgLnmAdkd8pyJ/Enr8DSnOjOYTODa6VINyAmW23oZd0tSPOt0
Zz1QjHkQExOa4t2GSkqIX9d3fpipjzgnyjIpN6GZ7voq4vDXxgPjkn6PuuRXEoEiLmGu45Hkh8/G
MTmTfKEHuCyhnkp6ikXY3BIQpj6Q6smFMEru6wJ3VeYqlHhKAb8Fm7MvtdRDHzBFLWV1XPpt2Bg0
sC0tmFYclkraV5EDw6BlcYJQjYZkIF6yjERg5cS12kX9GMeARhpI8yBm4lMPv3EHrIZSaE30lLVY
Fc6bON93iY4K0JgTCqUt2KduREY9rDfqqrD8fni9p80WoOkRw+365KhAwlTKklbu9wrGBXrFxMgI
td/3Jq73ZnUZYFcpF8pD8ojQyA3AfHFtN3ZxtMBj7DF1UiGJyXGRVYrtPZoZK7PDXG+umsrrhq4P
MdpeyjQdtvWqHZuu+q7r3UwNmV9AXQHH+jaZZnEsY/KmSqQmGzslyJhsjEPRoDAybLveXRGfdkNz
mwlcdOTy8WiLyOvTOXwSJqj66+bXzVzvXd/ijxr7um362bCahUaIT8iJKVIwt2MObBNEVCr/Vz2e
E4KKDwOYLzg/jSdTrTy4jaqeQhfbE2Dw5TZ11xmTYcqdobR7JxEL2d1NfNeAxbyDEK1tlRmBTV23
5SaXteZHWpveAirMN1h3m0BGrstRuTyOExeFKez0BzuK8oDMJSyzeInAPtXDJiLaNBAWEW+aIsx7
E1L+UYc6GEQCBdZsD9K3C80AcoQFoJqVmyp0asbtMFDaLFXvsljZWEP1znikOojIJS40bl66QpkY
JZY0jrC/aUV9o3bGclGKFWdUlJsYFdpW0aSJhIz3B+ccncfBfKO+8HOhU3EoCkapbROiWNzmLaEN
SWFKTyhSPMRaenRn+J2muZpwW84PpeRS0RVgadrYzN8XLkhOCr4jl0MDTp3zLGQDY1NHzX0hRHPS
tcZGE9U8Ck2fbsaFyRRhDu2260vtZFHqiK0mutOmhLk6EX7M8cWhJQrjvnNB8UQcMgw1ys+hOy+Z
4qLC5QLWKkV5KjVGYmkdtc8RRULCAFxGlzaaMfRQ+attR/copYCgZem0rZIheiJy4LdRc/4eW+lr
U9Md3DE0jvMwvtUZUeb2aC837CKYrnVY4OMYRXtLHxhj2s5ptBT7RGjcakmdO7rwTLlfqcIw3ZPu
fCes4ZJhSd5hpfs0q46KZiU+88mOT+RBZJvJautAdkl6C4k5uVVwRHoUW5ug160jMRTzk2IpWpCt
mWhmrj8QX+w8RRBnDsrQF/AkI2CjLelpMwI1qGF4tIaUEWuZOvpZrjeDKi7zaGJtc7VsYy6d/pzY
1iWTY0F3erppZ0VSXQ5vx1TL99CW21M0jQjHcuwLbkAjwr44QQmT6qHRDPec5NY+pv8RMzXBp1Ai
6G1M7ThK8ZoA7eVPzIYtSA/nEE8R/EArAh/qclVV69eQ0UjARQyDvZm6h3yoNgIr961cgd2iIOLZ
yiefZtQlgvW0V3BuMkXKu32O2dQbnzSETozRLSyCcXSn63brRXR7dtMQHRNRlnCbwq9uyOSDNoEL
LoESzqgEAUaZ/GDa8gaFK9sTT6VManXoy+xkDGp1Mtlzm9baKqrxXCTDEYWQcbDHidyAuPwRLlr2
YJc9HaemPcGR8Wq1SAJps0PQ4VEYzkUnOB70pfmFJ48orhEXIPUSx5oIZEGjiTyL5BCRmXt1YR6v
mdIMuhb8KAob5RSKUzc4cKgbGflR3/9K8y6+6yfnLQRpMLiMZKal2UmswCBDyXuqwfCTDxos/WIc
tLgljAJOUzEvDI5ECMijSd6NpBoeyKoB2psdm6KMgN5JpDfFsEnKrmQCAhiAGC6jVE7Smfl2RpEi
N3tZ1JxwN3w4uwTFAtVSSi+dPVFQANIydyeBNuVE+nbZ3JsotBKGNNAcHTHtrLmFQtAbcheDhjgR
m33HeDrdVk3pHEJlt2S9e6eqEq52SUA6iS63YbboxyYnQFwtdHeXdC7RqtbIWaYBbKOq4VH0VvlM
OM5rN2jqTfOjbpTkqZ/6IKPKcQnpV+gTA8ZCNR/UaIU/Rzk5OkLb1ICsMpvRedfgqu6RFASF0eqb
ySQApp2cr6goZvgyQEWnHHa7uWx12ZnBSleREQlIuiWeaaJ3+8EcmB5RgZtolO+l2q8KtfLcZM+N
nt4AfVyJRGN4XHk2HckZlayPS96egKKo99QsPXwOxDVIAGvMCmrXPSKSdI/Xe0lyljWXZKVWMKk3
692pOTMFDrk6xsoxGtL9CGt6T4t+3oQqtSSlARPk5wo5b7OBSKdQpHLM4/p3qWhIZVVFh+qJdgZP
HU60bEZHquGnhLK83oUTZFBRqPNjUR+cclTDOz3PjWBxZtKPGZdQX0y342pbE+4qvSrSArqsPZPh
JoLY7pGrhSMR9+ui683cugRpUerIOlqiHh3F5TjABv/rblbVyUFd1QaFqR7n9eZ6Tyc+gHlgN/71
uJtzuOgp0KYsR64tEAEer/dK5uGM8BGLHa0pMpjvgP5aX4I+1PGrKbUwpzNwqVfHl55aQMSrBt7+
uiy8Dl2+n7a49uM8g14xAUpCDm3/bd3rBq433yv846GqpgUA/ybV/SZiDvq9Sm0zno1K6LP/WFlz
4Hn8eeGfu9qabmjGBHp8r/23F10XgiMaQDBAvP/nN/jHB7o+JIVKMgWOybtYvzSMuTXgcUKBtv4k
/2qNf7Xs+3NrE0du0qlbuY4WOREinUCiswmrxIA5ZeFEbNGFbK5P1wI/iT66fMm0eUgQkx2syuqY
1HFjIzs9UjxFQ3V9TK5rd5zo8iMEy6sNGGImb1ZREOMzQCeoZ+UR5u2T5aIl09c9gOPqp0vJZ2NW
0Cc27OLVkbYGT1w9XWGDe8HR80cXryWksnqnGEU8n/K2oShAY4ESAET8VKjvU7kcmmH8iotq3KJp
R4d70+vyWBYkTDKw4AI5k3CUAfHw2IsApjNON4dnkRWJ12TyEQXwb8jtd65ZBxHNyEqLPqwK/rU2
wOJPrd9NH7RDcoFojvOlRy8sLUTTbfQ6AMTyaBX4WmF8Wq0yrQUfQhQb5aPX+P6LHfnpssaRTD8h
MZKfLZH5oEiFxhw5vHs33xiV8hskBTR47bEcxXOajU8xCsNNrzuXawehBDvj5fn40xhNgp6YGVm6
/NGIX85EJdd0hrsCPI5eHAaVCpAKpnZN7P5FatUK/jnZcYbVPdrpWvSur99ZoV0BZEhHkArdLGSA
uDJyx6Bj/Jf2JPP1FTL2qHxU0NKPE7rqAhkwPdPSFHe62b8kFMNiiul5/YLO7gEhCcF4AtxSony1
2PxIwEru9HqCx7w8Z9Uw7eGmxh4RfOeuaffw6485Yzfi0rKj7EJyV935QUbWcDuEv21kxkFWk/od
QwebVyllaxk3dWTkiPI6xp05XiM7bEBeLGgsULejMHmeDAdAwbhsnRNZWmAGMjjeLnUIt17APXBO
8kXK8D9S6oeufp6zGfENU1MaaZljvM/KuIWNdEA2elub494d3JuuJL8GcSzD81vVSZ9ITwDvVLmP
CD/S+QaBsg8j/6Z2zL2VzIHbvQ8jwIJqVH6Obn0m7DnbVZF4kemL1NMfUxgjtwt7Y4ea6oSIuNi4
I5gOiggPjq6HOBbkZ2UUfOTW3QycSHZGatj+DENiO9aIFdh74CDrMP3WgMogpJm0trxgB9KEKAy0
+UKa0xWLSBDOalVgIB+tExmrqkICm74aBaXdokMIafdGjvIkVkpaDqDGiFXhB4S+SP1pZi7ITP3o
DK4/P7hKovpycb7sPr8TtiAzHrSfH9YFO2N4/3/YO48lx5EtTb/KWK8H16DFYjYENRkMLTe0iMhI
KEJrPP187swq5o3O6rbet1UWzOEQAQJwh/s5v9AxhkfhEhQtIcUH17DRcrWOj1GOrqdaPzEpQ0KS
AUza8exMFQlw5JVvIuAh82LA1OlYTQhqnb5yZALC5D4/eT/dHvmXLi+2XnKKZsYEmQ4dzrdaNeyZ
WQ9zFHdi3ySi6us4PU0OFk2xCmbTIX6vP+cngFx56hAIOkVkJGq7nalDWczoUpJ1UqDsSv5pMAHi
gghCMoP75mFDCc1n04I2IlAkQEAx2A3FAnPxhv1DstRFWyvslEnLtrC0g/j/GAN7OjF0JcBpLJJG
yNVb1QMvPD2NHfJqVXgoJK0LbpOQXXkiyoBEL9g7CG0mkCIfYVu0RGKU5cIpIMSQz6MebHEz2Ui0
6sEhJVXA18xxGCHg+NXPRpQv5sjYISMU8OU+9RmB4teacM8Ok7VwOQGt4ddWwxx/NI/0bb+o3ORF
+AAvjLRC3bYq748nB+cj83Sd1BPhJuUlHUAKTxgSoYtPwM5+03NU8EpxI7W4I/9lpQdmK2S1jved
Ob6hIf1ZEQ/haWhv7iqoUKU/pljVT8NXQx6ywgwx8nIkfDIXvZ3gUSSkyXaVMzA8zcpFkq/q8UO3
U9RqQex0AqaMcLKgIWjJhPSglYJ97WP0ITF7ztIU9Fkjfn7jRHM8KWdlhXD14AHhKI/MmE3mg4Nh
8wdxhagt9aZRFEDAdvmpl2G9ivUxWJTqpiaRhlgKr6BukvMzf3Yus+HS2llIWQwiYN+IFpm1mwxL
rLkO1sdHigW0sYLXcYxkff5ZiXg6pGvc8AgV7q5cD0XizkOqxlBQrrbXSAAWm6M+fpa0oIqwM0oH
T11E6Aah7dcjqCQFEeQkM2B3VAcwfXNDIfSNMPSkEjpV7Z+oYBBwK0gdEJHxmxPkcmvK1syc0Fpl
MgNF1s1HXzgMLU1isAAprddII2scJ5/GST8tEJMiIhgXyNME/e1UuZ8JfWihWI9OIuw3aA26pl8r
uMksWs18b+o2mtG+K7+puaYTTjaZYkSQ5O3rOElb385qb+YOzZzWzt230fVmBBGX8lGYDyTW0N0F
2U1HNfJCHAE9Q6i6c2mWs7RAqbJBuTRHOgiGBpj9RlmflK8KlxTiBmR2WgvdbC3FIScdyqfkdI1I
1jQfpx5T7MDHX1O/atsSvBxev0l7UNWsxLFiRDK2BUQ00vHFDJJKnFjpEoK1TPj/Lyrnv0HlkOLQ
kbv4Z1TOY/Me/o7K+XXA79IeluoixmFroDzMf5f2UEkoepammh4vAfodv6Q9TP1fqqbbtmurno0F
iQmW5y9UjlD9UFVDRWoKUoWmW/8TVI5uud9AKIiHeIahGibhcVP37O/aHnmZR2GOKuWVrRGcPCVB
fqLnYdT7W9F2WtJbOCuX23Px+w7maUW+32lB7SYTgRtnuiHFB5DGy5tV5jB9t3vvqcstSAa5KXL4
Eb7dyk2IbtCazmRf8VHemkfTXRDI+DnkSnSDVEaFAOMYrdAeEfNsBQyDGO0wTwIFX5GDiR2+Dkxy
t30Yv4bK9ELkziF/2kfrwkTXIwEIryPZv0wxtfE9U6vpKvFzSFvspuoz9Vv8VPJIWX4tfxRDcHe6
l0UznU7dzgUKO++OTc0wAetPRlEcgMf0X7fit9PITb/dJbmXrFRtdxUJojpoRjjrjmDFa5LJLotH
QW834bnzbSEu9fcCRagcLROo+n+qM6HK8KzE3ifJsJdFU/Lu5ZFyXR5+WZV1lz+TyQPl+n8q/td/
XZ7ocl5mItYGrvmw+S0sLwL0Mqwv6y4bZJz+sipLMBiBKcji5ZBLLP8S2kfqBMRNdFLBg/3b+eXO
mmWDH/l+xnOt3MEKHP6OLEao2U1leM4YfLumy9+T5/r2p+RqKF4KhbQOiHa+A7KuGEwGanI9PLo6
cWO0y5kIgnvI5DISYiq9GfN2yuJJzPUZAiDGUOHMILaed8zEhssu53PIvc87ic2X1d82o9rMX4OZ
Q4RBFuVe304nV/95s/wTv10lmqsBAwBELwHQokEdi/yD1IWRe6IZxmjS65ViXjUaM125LjMXcie5
u1ydhEZNfydrZcXlTJOUnJHrMr0hS5cjMyn9cznGVVqb4KTOaBINOaNQym2jZRVKNJdie8wqxB11
dCBE5YAIGilQJjCAERmwaFhrdrDA5sjDdvPEvE0t8IlS5kVKyeD6undIci2dBl2WKRqYAeDAMXOj
I3wUWdSE2pDF3URcIO/+Kspa4oo7Mw4QYRP7yIU8UO53Wf3tlLJSbpY7Xo6TdWAXscCNsWMogwk4
SYdfJMilEFhItZtEDEzN4HvYlkPO/tS8ubJnEwsDFQT0Q2XXLqUvNKEwmudV45vtgMe6Fw1b0zna
a9KIIvR4AFXxkFsn1MVlhkuKENjWvkpxPApjfr0rfpMsXRayLsMFYp7rROoVcT/gfYu5VRnTsVfG
sxmXzDxQs1qHVWmsgrAftshgDtuTrZXLaNIeonQgzOYGtYpU8PEBROttHR0BDFQoGaG3CgyFQfNc
rqaAyMyGX6F34PpHEdWL9R6YQOTiFpl0yCHbIkBS6AwW0ZfzVtgSLxsEbpjiPllG927AxVumdVDu
8K8rdh6WaT5mhnwhVANbOG1imgB0DbesdVlO9Ra/g3prKc6vUu1WJlC81jdEH+0KpQ1LJOHGmuCO
FEWpC6FqI4uXyggZWKMPJ+QYaO5yESIvcy5d6oBa4Baemoez7oXICCYgDoDUaRvPQcEIuKGqbtHC
LNUGtCjSy3Ol6GkCYwq5FwlOhKfVbp5V7Y2Oq9H5RTT+/W2UL5msY6YzYkuNO/TJUXdKnp9WrtBa
KkBJbK3KQy7isi5Lpd4iW476w0hmBVCZA2ArKRzxhA1MbLOMKFok10OXTUN55Kn0OhFy02lMTJLb
cj6qGMy0bq9oAkU5bM/Fplx7ba1vQPEtj31lbslPkeYsVJEbowGGmDuh/Igeg1iU7cbsAYbZwo+X
4Iq7rY0JK2JceIVqLvFV8LM1BqZLJcFPaGHQkAdmwoxo1tp4W8fL8R60nhFu6vvhzQ1XpPshyxGJ
nZ5Oa+VnHq6wMCjB6UEMgIv0AyHchOTjqgheSFMVw7xS12P7svg0ikOJVXq91sM5YOIOWeaF00UL
0gxWEJLsBJnsQ9MJ1Bui2aX5oz2+d4RKUz+ufAMeGZnWYd6ghDzHKVLFsBMR/WiWYeE47FoX7icc
/nnsze38JRw36fQF/CC2+lkRbqN+aQWbzvZVpNxdsDN+R7CfYJptokyMKQrakM/OF1DgEWgGCLR2
UWnrKr7K7acQYu9pf4Q/ps9QrzSTfRZeVeoGAWvofnWzgEBoQtsH19E2c/h7NbdTV2bwfcBtrk/R
lQb+xdsori9iqD+HAqAXtnR9+8IsHPAAZzwW1yBVU9JYKoqd+9G9y06rvn1G7GbWBjdF88NGonNL
PC7Bm2Hmdisr2sZwKYd5dtrgeo79+dpst026DUhZoZtu+kf1EHRbm0wuGjhAEN97EBBgt9V2WyQb
HVegetOVfq4esK2pAf9yf42HyHiakJq6AR4F6qP2VoD7mp+oD6gv1ZOrILW2Nn4SJNUYr11rV2kN
HGJ9tBZ2uIiOsxwfEQADT/Fu8Bb9dRDNtcfmCoc4CNCNn8Dlxlu+wQ9wMxjomm6AHlrVVyN8nndB
foVQpxat8+PSnvau/hFPDKnpJuFST3vVu82VeW6v3GoFiaRybshGxdG2m2gXoKXJWMTJzzx4ghkf
8B7t0HvgfsfTDNZbzG8jRfYTAj+TYPowzK1nQ7gVaTfmwTzAbjUVO+snbda0foRoMMDd0udus9V+
5tVtlmwK/LFVccO4TwpxvyMC0elc2G+7m1jBvxY6n2+D5ACL/5a3O4t0JmnmbInBD+Bsy/Oz+CrC
4sfz0bsnf6w2azAK6r64s5SFZj54sITVtRnOaxx41sdqLrKQ+Q7TiL5i6LAXHjM1yAJ0iJF2IPc9
zhbD2wDQahavNY9UzW2jbxCNnXXd3kJNLl4OZPJmASxsJB3aZtOjlEzA5itG6YVLJRhdr3R13ut3
fbp37KX6oCtzU3lVs6vIuY5eLMx8p5Xd4cDFCNxPX9EWqWkK2MJpNwV0cjW6mwYgahhf0mqreKOC
Wg5CLGaXZjsDhU1Op+93ejDvrBl41yrZUtZG0lc+kcdG2cfVBz4QSUAuWXtoXQRHgUgQ7p1NeCb9
IHjuPbpoviyMA9gtAi0O32aPkOA2PC4Kc9m/EjWxnVU8QvFdFilaKn7+Qpjdo+MsZgZC4iTZ01mt
rOLQB+PGPYeD6TtX3sHYYQ60zmvypFC8Z247w1YTkQuMLHwyKFxJpOCMsegazA5mBrHPXftiGS8l
CPPTgmzZnf7jSFSvWnNpzgS205yd3ENVrLgmfJHcdE+eF6ao5wePxXMNSTxaGegt7NSWaN0yhxh/
9MFLe3TFWr/vejTNl+FHGx0mb962GwU0XDYrG7B4QIWiA26REAcdOMmP2XN6BSbn2nxQFs10hw3n
JMzd3gzjGm5/m7cYqDCGW6AE0JUr43SlDTB8r6ojLDLCLY9jvizdBVgl73Tb4SiDscMt2EzNXCt4
MRazERzSjfdMWN/7zJ8cIE3rYW0uqnui9IW5CW6BwxD10xbDs4e3KAlbIQOwADmZ0paVefyiGlt7
IuGsz+Cg1agFEf6JfNCPyTRTGAXT+vaF8mCBmJweTFhs423PpLR+91RyAHwYQKiSOeEhY3WCJ+Iy
qBAom5n5/UMbPozT1sVxpsHgON62J8zBVll7H8Q/+/G1I0bIfHIWhc8puYGuuUIJF19MX2VFXRqd
j47Dyb0jYSdkJY97e1h39CyQh9V5VL73xV7DgSWBHbkgqQ/ZHk3EaAC5DTQIIjOBxhmqtGgddT/c
d67yOnyJzB1nT3ZMaELUmYjpAsp8sP1y1d+hHEJUcWoW5F5gl2fMs1GOWRCsaj40kI2rEDe4dv4A
Tc/27a3uK7N4idd3Nf+0iDE/Q7cFtLGoNuYt5pXTMp5nu/EGIRfj7bhuYp/oMmq4xozAV++rP8Bv
xk/BAx5L6r0DtGPBlWtkAGbh8wCo47j2gE48QnH8UayDq+Dqq3oGnG0dYvjYARBdf8x8hTeWFWWh
+NAF7iAW+sd16nNPZ6GvzRD8vfucfZET+qyX9nwTqjP9xjig3Xcz0ikwAHjEQJQWkz3Hz7izadj/
PFt33dEHw4Bt4FAsjg82og7FAv8Jdu3zZd1tEFhIVgbq3wjFLzr9ER69C7K9RvIJN1PEEmbB4Idz
jyFUjhTDMugXG5Q60nAdovPzVq/wG1sMxPLVVVDfIWIKGAaaSVAtxwXo/Tk8f56ERWB72WUHeIh4
UWjzD29W+njd6eTTltrzxmzn/duRmOIeP6Y1OiL1QflUn7ScEdGsfg9oBgDPbq11eqs+BtsExX8+
CbPUxtbh0DWz/DFfCdbFKrp1Xwm9sk17ThN4HP704XDVC2QTYtiB+QYHKoDYyH0EKHFxb+N5dEum
zGpm2G9azyotjDARs6dH7YE4L9ruT/Uhm2fL7sba44wFwGhn+4SJp9my9XyTm+Zbe2NfH7qbanNc
vSn5bNqjg3Ewlm7pB2tA+Jh/Lq5o3iibQAWa9gMY3gfs+oi+LicGCGN2zx4A32fMdPb4q7w2G1AQ
9fu4cLfH7Vv9PuzTw4Av5Qxfunm217fZHimLaVlzHxNfWZzm3gwBq1l8dfTTGbvMsRtfekvdj2+a
DWIBxUNyKB6Ul+gOPar3+MGbxQ8Yq/0sn/pFsbFmxVyIx70G6EPP0CR/QCfHRk8H0X/enmZWzTFq
+Wie6cl4dbjDJu2KnJjPG0u+mj68v5nuqr0b+sUmOShr0MJ76wGT7TmYw5V3k/nR0nlVOLaZh2i8
+9Nr6yPFNVN8eigVqaKZ/aoY6xzfBUopv2oVrBiUbHD4mNVP8UOz738mB3fV7ct3DDuBCDsv6s+X
9BDdAdX4Gb5mP9K1yp0QlrQ7a0cMWvEnUB732X17hXThsn1TH6NbMJ+kpnitaFTR7EH9yubsiI/y
+Ihh+TB78D6gj+g8WRwnbtO1+24+Vq/jgY6QDtJ8r17jT9PvD/BTh/tkl+z0RwhRN+Wt+ZgsVF+4
1elXLP1prvAHPrAjovdZwkqeEyu09s6axNI2fBEv3Vp5HjLRvSEqQw9XvgF9ba9IQVNJiP5WW2fX
fBK35Rfvav54ymabaRcv60c0yuljmmdk0vMrvk7Jl3zvm+f4Gqtw/g20ovmwS3leMbois8begv6M
ch8RCilcP4u+oGs0z2yjMZGSs7WdyxyFW0Pakg8WtwmiOt+Mj+kjvleOfkx6EeuxbqmRYhpXlor6
C81E+VCv6JfBdyyHDYZftJYbvJ7Ww2bggYyH4Uf1WjIDnRlL3vfsATSL8Qkze/TzJ+V6WmrLYI0P
WBtr6xrto6feeElW6ibYRBvMOBB3gny0MLbKlXHV5NHCuUu/RoZ2NUyFHyiboMKVgtj3hpvk2SWn
it7K7XinrpzraY/oWnJVwfOfWUNCW1Ffc58k7vp48xXdAlNtgfOQ2wJSzlB5G19Ht9PzIDtA2Usc
Gd3yIQJb+Jh/gVGlU8Fx7wNuAP8a0pn0H3wGP3osinzzqdlk82GjMVV7b67LrfeRnhbY/PR3ECLd
d0rVa/hi7SFeD+Kqp30Ateiuw4oSWyMgz/fOs/pYXSekoaZVeivGB2/aR/nGJeICG+Fd8tWN++mZ
DyJQcx4jmahMdMZ0bAwR+isAAPNxgaE3ttrbcfHRrRnhMde8Mw7unCQ7fUXoB4vqmr6Uz+TblF71
46p+PF3T5Z2u+yvua7JWfazndyTltWt9SzJ0xhDI197UzQl96L23cDc0fLOgEgfKebYm/zO3V0DN
VuohX+PybD0Ez9WymEOl4tNFN/YUrD/CebFACAznyDWSaHvSTnzw4muue4BKTiep+sOS2dgziIbg
w/kxvTa9b/3QXq1rl293vPQO2TPuXptmh32Vd4c7UI88dgzCnu8gw0HiMLy0jyTa6Z6rTe9Xc2Wn
3eOIsGKEyplXN+7cumNM0X9Bsinfgm23y1fTuv3q6CfW6RrMoA/3ZxnfR7fJrbXLlv3dEvU/7Vnn
FSA5rcz1x46WeUubPT4RW+QBml8GWblooT6N7+N7cVM9JHfpodln9ILOp3cdPjj32jVmwdPmuLVX
6cG9RSJ2Hr9+xHPlDpo/zdlYi//sAcuhWQS96kl/P90o1iJGkwsZQvKfeGy9qKc1WJmEIRTuXbMX
N7ziS6M+4bOCRAvj4q29TRbRSuQ8N8wXbuOldmCYyVurP3poREKggeG4GR6w4duQx8uwP3UXk/Ol
ki9HeSCxR57i1Mydh+YBIAjiRbxHqIw85HfeMxfxEawY4AusudRBTToGVrbukP6HdzuTYTe8e3m3
eiEJLRbnOmAMGAraxApIHkihXFm6aO6eo1Guhm5ZH98yCyEIZYpwslzISNRlVZaCsXdhixp4mIko
lLweVz1t2xDEa+9o9/DFMAoPeghlPf6rWE6iruhstJ6xYBftauUN/iyaUN2SlMqi7PRojRJTsHVp
1eLKI6Vfa06Sr1UV5Csx+VWF2APYSRZMXWxVsTdBCSa/EqE8WaprAx9Qo5/rA1mAOhZRfU2o/RIA
Aq0lizA1I74CPd0lCAWY5zYutkB3Y/cxcKt0MQUGEZIsu4PqAUY3M5jwTjH5pNEobyqT2GBkE3HQ
RNUgVOrDED3SZkw+tAZr1UmHCRYyoi6GgAQV2l0MynHLSk5XY4HltLxOolpkBNRYFRgG4N4NNmOr
YcJDxDDocEvlmkDtugqqEx0n12QERjWz8uehcxwfTiIyd0J0vkFUj9i2KLaDTUgjwuT1LD4sA70y
ritLGFCSrOvLcpceg3QVG4S/5QIfkHKro25/XpV1hdJG6yoMlkE2Iu3aAlnfNqVVbTuxkKtyoaLh
AZWGGZiMg8pFoSB7guYdcVH7eLxt2hRsqQjTnmO1UFDQisV6j4vBmnIdFadipjoGEU8RGR7/LkGL
JPYp6uTi26rcTx4mNIBw7MzGN83NCXTXX4laf6mD65NbpQNIkM5WVL4zjZbvNKzatl51OElFWzR2
KhCsarUtNWNYxfkEqmTTt0EMvsEQ6GXC5BLwN9Rk9mQJ7NRuygCwAOi4yVU70xbHkihjinBNt9OM
9rotK22JoxqAWB1UbElUnRip/eTobrs5r8kNnurCzAyI2f9WKY87r8siIAQvc4qdMRFztejwzwhB
CQSsLSQxGfUJoXdZLRcSLngiYclDJd4sVy9by/pIxLU7rb7Vn89itFU1+ZdNdp/duq3T4L/rwJlC
isTvRtW6ijyyoKidjglRBhTVBhPwpZAnRyMKhozZwb/Whtf8hGl5jpLBZZssBcIPwJXK5fIAwy5r
FbIpJ5CLEuoTmLQafbO86HTQXOwvDyJ6DXldk3QgsfsgldHPp7rUntflAfJQeVLM1fgMy+LlfOc9
ZeXl8Msx59N/332wAmQzq+7+2yHyD/ZOheFQRUz7cprLft+v7Lf1P17Z5U+XVnJa6V5M5lkovstT
/nb1v/26c1EeCZGBfWXxt790Lsra8w/0WuaZ9omorayUV/KP90T+ZUe6O8i9f/vLl9/57cf8+Qou
f2J6mxrzkTTday2+JJno/CdBc5KLb3XfVv+0C+F/4lrfTqPJpNVld1m67CNPm0v57ss+l81/qvv+
Z+Qpvp32vI9jTHeNUB2XViKuTMAGQpW8rOOtNC6RRiZy67fVs7kJ/fMv7xNXZlHl7uei3D8n1oQT
cbv60ynkHnJxOc35r4i7fb6afzzu24X942nkfpe/JM93qRtEFux/sUfSHui/wx4B/EFV5Z+xR/dC
qef/zN+xbfk3dyF0asWBvzBInv0v03RRhXE9w7JMGyGfv5SBQB79S7WRcjEtz3R0tFwuGCTrX55p
8mXyXF1zHMcAufQLgwQ8yXQRDXJsw9PwoOSob35C/6W/kOEgc/S7lIzqcQ5dVTUNsJMukE1s/3y/
i7Kg/n//of1fT62z5oij+i5mRDvHC65AAdRtfWhitT8gFFsH4VGwuV/QcEP3ZDxu46F+mVLl5jQe
HR/zF8SD+mpmwlpb6h0Tf22NgtV4MglwBP1N0JLUjJBLEKyJijD4hJHsSGp6rpin0xK+1QLoEMEe
DzYqXm3o+6Z3YGZfjKleBRh1wnvIDhB/UHt0bzQDXLyK1PvGqGAHwQ72T5r3qlbOPdLzj/E0HbBt
/HQLUjEns12inrEzs3HrHoe1l2R7uPhoaofOVeKRJFD15C5vog+kjJAaWmeFYsPBIrhnEXBn/OQA
8gtNdL1zHxtQ9P8Gaw/GoqBjnuOLwIxdyX4CilkBM0T3dgnkRPiB3ZCbJV4OobcbyOEd8599yM7Y
KBfQTczHtgf30OJB6AQGI19+s3V0QEzVt1Me5AB2S0DQgf45aeZibBhVJaV+V56SrWtb9/BayJsU
yDLHrTd3K+WtsbqHoszeYf52DRSkMd5oMR9I3WDMluTTQhmqR00l/qkCsp+0aAY9OiY/j+t7YF8p
DuFAbXhS4+4K/1sYw316ZTGjR9SClJBSEAzIupvihLJHoRNRKRBqSCBjxMVdg/G9O+kQEFA1ndAi
IKZ1RBdNj97LkQmxglM7UcbkR366QSUYr8n23myDpc05MAEsiC9EUUWKSJ3rBiTnoCPFHCsK/K0E
qQpr+KjSZA+XjUTFiYCtN92dorvC/lQH+6ovTv224SaMKA3hYp+tY1TuF96Hm0Q7NDVBjbfHB5D3
NyHPWj9G+aqPuo2lEmHCg4k5kok3uJLEJGNH1NhP4WNr9C74iOYqKZCvL5wOx1Fo8UL2B/vZZNk5
DXevrpdI4iLkWSe8yjHx19NgzBHgJk/uJns7R9VNq/zCHHCNzk5rqw4PRocSBLJuth92GWoNxQto
c+Rj1SfTSZ4LYOGgJtBI0h3tCaHvz7G7Ur3sCrbu0k3E8NWcdFSMHEwRB5Qg8/u8t++m1N3kgI+R
0+m3VaDOaxusrBEcb2wLO9rs4CgiRxpZd5OTE4rJ19YEiMYyqnahNhPpp2TXDD2Ok42R4PL+16K2
I3OeZ/zE1A1QFUiSjAbdjy+eS8pDYzTuNl9tYkCEczNtNuE47o9l+lgUPCK9sxcNMWdtMl9LlHJm
TdhBdobxOEd5g0mpcXtqOnON50M3i1TjR9lVJB3GDrh6uDlaDeM+NVO3huB7YShJJF2ULnUKBAQE
GyW2Si4k4EqWagG9Ep0xNunuy6+NAvAF9gUsQivBX+eyMsGVxEocO1S57bfTQTQl7KOSbdeZgg44
Eqx5Mc9rScVtWiCNPKKKlQuS4NEWkwtIDpmFvLWJxPHWbaNPR8VKEPRKWa3rAAog9ofrNAt9dDS8
Nd6i8HM8QVpCcQ2fsAkikyz1RnEzjgmhwr+rZH1c6YdoiJBS/3t/bCZ+HTmKWQ4g+RTkD6N4SZwv
yK2mk4MQqWT8fyPTy/2y4GhtUH6QK5cjfwH0xEg+yseMzk074/TOZzorCMiduii+C7wOYYaKt9vq
EHhmlLtMssh86FNlN46QS5P4vUDy5KTXdDeu8drnj8epxW21jAhZ5SiCavWxnKGsbu7SDqn1sol3
fZc/9DgvwqQK9TX+ZgdpSNQ2hBOrIos2MVFmxM91hATeh7C7i2A7INGG4Y9SgNwhbDqU8WFKj+Z+
GLuHNFLyRdbl9uzokEDUp5NLjl8v13qQP9YuGjCOoe6VomgXDbD1xSmKF1AFdu30MmiYfbojc7rj
9FIZhgCLv06Gq84mpZpWwxA3B8gOm0RXwTtN9XtZa85ayYx6nY75hzkQy2qskjRS3bmPEcSG1HYS
hBgUe1EobgpyI3gtx/YLMaf6zlaP+Y2O3o3hdmRQm/Zhytpoi8nhTXscEKcZmvzZHhLEU8K7NA6x
o6pJ1hWhHS9qR33pmnAi4V2Cz/H44NboDoc/2mKoDnqIqKuBmSgyX8hcgqbSsjFGHR8o0DEAtAB4
jWZc4PCAf8fGHAgF2TpytSI+FQuQFAioMlvLdbfzY6PzhIOGmq4vKKkpOl53ndMvZXxsiFSmCE1T
99PCNVsDPUAmQfh60CIdB9XhUwz10ksnUDMEJyb4DnNr8E4zGWuSi6OYxsa4lP+qlOtjoeor8Pfw
gcG7wQciDCUXDR0wzETe+Gpr10QMBoSxbIXgcWESJkAftITl91dJ1l1Wnal4UrIB8A/CCJjkgSsb
UUwEZpX1i4ixwlo7IU+FqC8+KWKrKUQrIh1MU9oIAqOtoX6XocKNhj2oUrGwkGTEdlAUZYTINaxn
POKxwhYRIYtRASDWbIPTKuEvsUCIlAfz9youGMBrAtIxqWsTJRrgbW3PxVAjsCLXFcT1hGD2p4lK
K7Q/RUTzDcIy4jbgPQBe94S27rqfXL8JnXKbi6CiF3eWL5/rBKv3NJPRR6tI7VVJakE+5TCe5txh
5FhFoPLylGUUUrpDyZLccBqTL5x784VELF4io98CpXLDVCLD0BTEyOVzl3BFuYjEayDritRh9ILF
brBM7RJCNIEIUxMzbVnUGDcgw6TUL8esthaOoxagQz7qoGgwvzya8yTIyE7K+yhu2SQWjWMki1YQ
auSqXMj7HcS1trIGYDEKcarLQkEI67dVuUHWTfZrmccN9tsC8yfvqXzdZAlDExsaquv68n27LC7v
4OVFdE4mqnNACztF0HmDk4uncA6NUGDLLyFk62Lp1kcFnmRR+dULqOP52Z3bqAqPDcc8AV7OgPHp
CRK8fz84R05p//QMDZK7ce+0a/lsOtlmzy33XLbi4tOJwdHJB3N5RPKJfatzMq+DuJUl0MdEqEq0
XgkExddEREnEutyCQMFxUYZkvkXg+Nx4L9Hjc0w56px0w7APOCBMHezUaDKyKYUisCpLlzoNzxan
1s0VcnsVTtkgwVpAKk6Np5UIrZoi+iq3nXcQdXkAYrWzWmcu0aWqEtZbR+BMZelbnVJhN4SmuYDd
uZP4NjYkek8RaeFwqnZeNK102XF0zHRkKfNCbYHc8tslC3B5or8586ETZK/rGI1J0cvKJpnXIUqA
QaDRU1qJu2gTlOYqGXGRj3A6eH0Zn5ukIUhz/YQxjmySiKYwB6tPv6znbAnelgcVhnabxSnKZSL2
k8kwjGytcnF0IzrrSnC8kzZhBiLCwh7y4MkZT/zbeu3aILlOKgPPbOCdOz/hv/G+qqyEcInOEZxE
6IC/nrCMoctVWZIL+ehl3RENDqxj0JT+u7s8YdtHXFcgqc9F8MSvmYfYtp/U5tITSZhU/Bh7THIS
2PInDMZAhv+8TQ8Qu5Z7DBrjo7Usyk2Mw34dK1cDXQVQptuKUDwNw49jk6QryfFGiprAqPhxl8Wf
6jJFoRe97BOk4tb86RQDc5VFOoU/5WlO8rhjoO4sy4hWvx32p2O/1SF4bc8nVMNn0d9XqJ6cd4iI
SHWLqnyAr10LCaCq+aH14nOUCVi+GdCa5KITcfdLXR+LxqarylKtdGc19Cfo2226MmzxLOQRwUhG
AdwPp5EH/+k0csNvx3ijs7BiA+dzfjyuZ89aSFJO7nU+3XnfrhCAeZe7oRldspLb5cIW13ve2k0m
sh68KIopMjO14KIUmkq6sAkBmNc2ihZdm2fVGgo0AgECNB6FLsOCLFtNoo1qYjHIj3thCOWFJteS
7XSfi7GBEjNKKOUoIbS5mOCYvlSqaSFTIJInwtXYLfo9WpiigyMjj9jjMduPiuCE/x1CvMTwfosg
xl6q0V3EEUlumvp5IbttWSwkYhrBjFvTVTEtMdofqVlUC64bcS2xkNQfuXomG8XZo+vA/xqZ4M1N
0fN0apBx21BjFr9AVskfJBdBrNmrLj2tGs8ainUtBgP4n1XbSHwaXQ85Xml/jCpftVX4MDDVE99A
NT4hdTxkiCfhGs9YQYxSRvFNlaW6wT665UUUHah1Ul+tfjIXrchj1TKZJRYanlNmVLfrRnS9g9hV
lirb9CsNoV9yUVyI6NpBqvMKaqLHlus4fBFU0lXfbCw1R12IF1aSu1LdMuklj4i4CKdnWGJ8EUV3
cy5hy7kNseBIDbCEsfidbokdtiyV/LBlPLVXcWmF+kK/OoqkrfzhcmG3YYtFhoV3nhhUpChwkEsU
Awp0HzWgA5DeQHWi+RLXTOMAxi5DIoCr6dQH6sISTW9UgpvSyoelfHE8yVeR1BVZRLQL6op53Jde
MG1kRFslngWvVgTlZWg309UR5GEMV56PuvTiliWeEd+FS6Xahcq8rYANS1bYZZG6sbOaamd5qZKE
syZAXh4TPkIkpoURg6LcyrN1YkghS5dFIN7URqufkSMCsiju0pnzJov2kHLjTRAzRtVZ68ZkMrY7
dgFOLwZC4GIMLhelfNWscG7Ep2GtJgoPWG5QcoPJQVO+n+3KxdvmemnLWEE8KiszKYYNGvhKYbzr
nb7L0mBkMCBePrmIiBFi3poFPwn2lQudMCen1sH4ZgjElEU2bCEhD1tVNRMm+3+vI8LaQ8d358cq
6bdx3PTb3O3AyWtlCFhV1kZRxMVZ2Seid78s04Mjvuly9T/VQSRQvB7TQtC2OqzGskv7Q3uswFTo
C8Y5BIoA+XmJeVxOaR/5ja3cd+4UbyP16CxDWKm+6+UZLJMU+PGUlksU9BA0VF08RNM7+BrO2iTt
jyLcfVFP7i4e8ofJBHRZR6DKGsN+1bUx3Pdl6GMBod60rZbv4SMX/5+9M1tuG8uy6BehAhcX46s4
gBRFapYsvSBkW8Y8jxdf3wtwZiorozqiu587qopFUbRFUyBwhr3XDtwz5XZy7pUuT5OorzBr8oEI
o90oVLeLhbkB9nznMc19gUZHPNhQFUBHnIdkqpcpTEcije5cjymDyikZgkMTzPdpoGJEG053qsbh
ZpA22SrkSgFAtfZxqANKsLVz79B+qDapD7YDe1sbJWK6qZVHVo+XIhCoQL0F5ak4om2CKI9dD1wx
jHOSLC0SPR2oyHGvMQpWryNhCCSWjWpTOCPCT41lj2Hp4tgZI7kWaX1qElmf1nt9Wn+2UKn2Vt1W
NzJai1ySwVNtigBHEMAxV0jF677BFGPhlS9CB6I0DICNlZnxJcvyRQUVlHtQAPPCqsDJWx5IcAwP
RdNc5sG55XQ2Psk+dvcEUuQb4XgJsY/6SCLdmN/itNtELP0Zg4Tt1kpIYmoIeVIy7G8MtyAjsOqJ
bzENZLhlXIJxdc+S0Mi9UyNpjZjNEFCcMSq8x1f3lHkScoET70THIDWX/Q8rLk/SM8AMKnwz2Yxs
v+cm6KJ8KzFImMHwsxR4MpTYuPNYbQHFP1lFPp3RQSQYU9TzpBvRrk4K6AW9a10TW+nukr5/L01Y
6H1ByFbDZF0l+ne7ZYhbDD+rMBBXELaZ8HuHeYqxLdhoDlsTcZ0cjX0jdSbBWfJQ26LxZU0OBqEm
wKKtSb9v4XE1Y0EcrV4YW6B89d7lSrFJUSsPXQhlxrOIJinJC6mV5VtgJkzN6GFowYUjoVDu07xE
TaZC9DiU/nup8hHrhKE2OZqfeYx/DkjLkclKStibWUs+dRFCZaXs2+iicEAIEhbl5OVZSg2iZ80P
rixQa5kS0WXSYAvY8UK/lyVI9J5lRuzWn5211JsSJFhKg3nlcqntwTXSiYZczTt9IZIgyJVddwgL
4Qew9LayzNipx2In69bbThygm4LwlUDPT55mp4THdQc9Iww3TevvWFfLTSlkt/3/7d3/ZHvHMsvA
t//fb+9OH0X70f6dHfDHH/lzb2f+iymx44APIN7CMwQJDH8keggdQoBlkh7hstkzTQtX/5/sAH0F
BOiObXhEh1pLDsif7AD7Xx5aE3BbhrRZCIIV+N/s7bg2/XNvx6lOd1zJbnGRlNnLXu9ve7s66Nws
CcGuiCA4ck3Vb0az12+cjivdTI0f6jGmBVX5QvX1cFpLJtg1lLNr4dQ77tKbwpZm1p8d18fSv8qq
1Uj/9WVp5Juha6zD+rQieI9Z5h3XckT8e2HS9L3ExMSg7M965atoWR8jgI2xzte3O9hNfiXTE8NY
rF2RW5MZRrqrBZkj1+I3nLZiD3yYQD/td42U6mnHOQeS+d926oUxcCZKymg3Ew1waDydi06uPxXh
NAF/Ip8p0qJTZsTIvmz719D1te+IITIXX+3B7RvCRxeA3HrTBhDzlJu9wg4i7HXtJnXe72MVbn+X
nkGx1zpX88Xa2S4DDH4eXcW/fzlV8n1uKQbbebp1shAzWtQhU6TmzJaSkbH3dcXM0F9rkvUms+D5
FW4OqcjsbrLAIaXZsxjPLLXreqOR5A0Qbfna0vvqkPFvLnOuL8FA7OLXy1hfy1oKr/fWG14HqUT6
eO8tdTIcw7/frI91Zb2l4esORVIHh5oV0VrIJqxm6YTg+pElwWDB1ED1wKOnIl6bq/VGRxAoymQ4
EDTXXAFsDXeQ+rX9PESP02JzLidchbO+j0UzMRSi9YD3phZtX0B4J/vWSmwBT4K4nWP4RMTT+q7X
3uiLBDDO5X50ZHmYbkNtWBiHpAxL4EDQ5nF9yBK0ut4SwJHq83VM/SNyEAPF7OlMaTGqk7Bd7ACZ
mdejsLA01+K7V7o3y5gUPRVt3Xpj9Ll+0Jltr1/FxELs3T46J+ViMg8X8/V6Eyyjg/VeqazhKLKH
YDZfHZhzW5tPVTxHy8JO2O5RIurH9+xGQXwoHI5ML+kJ7sCzQ8CGItCbInZko8Oa1pRbMKE0VG5C
aoLh/fJqqpUkDrNNPs/iGpXx8uxqrX7XZ5rt59QC9FkiEuRhSMyAd7e/N/vA3CMrIHhgMH5orVTX
RtYAZBIsD9cyl0vzeN3nsyIiuyADqEJ0DaeaVNPl7bAVLd7md3e7vDOszKu9XlUP//i3r7KdMHAi
vwsaBLrE6mG5Q0Hz1QOvTYy1DqDWu4GF+rkvrEOPN2ZZH5gQ25qhjvZaDux3Dq6MzsXA2Hrk/kVc
Rdt6ohGg8N3NxPXApqS6JmYFoGQfWdugr54IrFEcYo6Ny3x4zjRbsVf2Iry6tZ+mCCxpvyYjQPO8
ACHXdSL0p1av7ePaRq/jAHudrrIKMjCbtURhQ8TdjBOoMbeAEBWooNkBTsNFkUQE6Q4A2hydFKB1
rmga2iYrOFOs3WyVT4IsgPAjBx/KTpbW0WhI5dam8HuoOEAREc27rLPjwxC7h3Rg5dFacYFrrbX8
LptI56HtlX/1vuu99TF3FMMutZMf66d/7WRrQmEzYGFhDmwKg0oEsHUbWHi14xb9di3Jv9EF2wF3
aQ5/v6SU/qseuu16DlofcigtwS+LZjtkH2LBEoD/HJnDZ8M1CgIzYUFTVG15cGprCwmKieB6LPy+
a9bOpuzt4bB2tSIt370ixri4KHpTj2VmaBx7Y1GkTh7Ch86aEVim3nSdhMMlQlawN/ReXROavI2l
e+eJykCmuExs06tBmQYByLDJlBU+28Y9upNdXLI4Z+IAj3PxzRt/nXqLSD+hkkx+n5cJxgPNnCMu
dpq4OOiiYhwJjUqjuRsjAtTMqjrHpYC+TnQHoHZSOSkJiMFuSiSXcxxum8mhh02aG82wR99emJMs
CHo0t9yTCe0DG7oDGfVwZUu6VQB9WEd1zs3rl+RT/6x1zN5RVFUbtfyoboGdW478VKkUuzLOs9MY
Ee5Z7ctFios+giH1OoBb7643zvLg73tGm+wCm9NmE+LLm+wOgt46izOxvACoLY/SkPkJ1G5+UqLP
T/1oE0qolTjIOiaCdoF/qVioAtDGkmMACt8Ll3aaKKPkusbJI3OPTpkzbMhRtKdjfihaoks7nKq1
694XY3MAMm/4eYnaWCZIux2HTbaxXAvWx5RdGVsvw26Yj5znW9dRvtCto1Po07VVD0B9Oz7xfuBV
t0U2OsfYzs7DpE+HcZwwWyMKGFWCSSQwA0YreJECaYU7NxVH18D9GZihX/OsU1IZwwnW7VU97VLP
2IqJnFIiXTR9s/5+8gYr+npvvYkohHzpQNvwWNeB/2/D/mHCrJPY5qUD133oa5Puv+tkdu2126zm
I7DeFG6Fc6EqXladwRcXZlUMrDQXt8qTo0U8uxMsg5nf3/BsTguwK7PPZhpvc4eRIfx1zl8dfjwD
h37biIekBDE2OcOHES1kWaClVTa8xmH5oVqKNzlCxRg1Nqe60v0J+jA5Qo955QmfUS56D4IgYiRb
wTS+ZFYkYOeB40jHV5VmcA/64KYh9hNEQcNwb/lIa5xfIpJxGqtmGGE/pQHK+UhrZ9+N1Hcrq3Yt
fuaRDyPmhPjcBRaCWBofoHOGTzpas7Fi7yUX8U03kmlvS7kHUvELivalVKiy+gAQ8uBioBTx/NJ4
gLpDc9hLthMLBuTFHmKLYKkXp5vyCxqjXCrtqgCJigEPayuChQsEnxsdyDQjhOjdKRE6zYm3k9RP
tIYpYaUF0GJnhuw6ATWkYjxktcz3mYMhpyR2vGyxj2n2R1W2jBsggB+7kqi5bjHfTGln3NWR/YyU
nenRlRPl1W0Qj4TQdcvVx+PSMg9kQASTvgHfZe8pV/sdoS1AF0YynSYzf4oNCHJVDOtzInL9peWa
5A76L3uRaxPs8aODE7kfsnrbNJAMgtkm9Seg+pvsn2Lg/2OvexJiidTuh9AP4WF0xSDQulNkeBPJ
XjlDnxJ6Vzi0fOhEeJoA+iUoVYj5REam5+/MT74pNQrc1Tk+RAN/l1thUcnCk5remTlGJ8Nqjp5C
4+U5bYm71bk1WnbC0Dp4e73gwy2ta7NL8JY7CY67nAgMeYd8KHlIiRIjoyGrUM85EBCJ15osvQMp
j1MSstgySJps2AoBhQPESdj9qgufjRr/DgdBtmkZvOGYS45Dmu0LhOobQprkPpvgPM9O7MdR8TaU
2j6OEy55SbQrnAb3vmNlW5JVMhgBwzux9ex32A+OFnKFxH4YWU0fzNJ9w5eB+d8yL0Xkyav2bBtD
vzElMi5nKsdzb2PVYq7iVEowssExJGbvLXPHs+bxSoenfjEAxafI7kiq0iEHNBG+d6miZ8Sam6xq
9cNME8pCpbzrpCAdDK0gXlCejtbD3Fpx++7wP3KZSddrdlYVTRyizjMKlWpbzclNZyH/k22FE4zc
MDnK+VAaw71ibbV1CPBBywM80vJ+tmHDidAcMVcRHAsKIUCMg7RtW44HdEW3Q1J6fIr78SrLTRep
WkDaGfy2qie+scdsFwjLzxQAUQaIahsh/ArH8ioZManmwyPBjD81rfIruPBXeuvuZZbsQo8cp6n4
HkY9L3tE6lnPGtFB/GIQn0XfS2eCMjv0bwhYs8Vs8zGQJDHSLu/xLX1r8BzsbLi9mw5blQotZyu8
LFJMMkRJob2uEqt1taiWOfYwJcne5LJBi2VVQbBfn/B1sz7p68vfS8l1P7k++I9v/x8fy+MGi2wV
TyradJLqaN2MyeWKK6agplv+a3n2tUZbHxtl+ue3bWrGveE5YA5AW6UzFcp6r7PRHoQ6uqQUMWVO
z7A+vN5AyPv7U78eW+/Zdkv19vU3/ePb65frTVKyP1nvqUewvvnv++tfrmuQZ1QEVmF5VV9PXL/8
/QPWu+vNkAZLuWjaKd3xX/+AksrZB1tFjuXg7eaqfk0W1UC81PJ90MbbtDH1q2zV068Prjdfz/l6
rPzNWVv+4H96DkR7gDpa95bZmOe//tg/npuuDcM//v5oeUlfj4GMSlANrc/8j6+s98CHok6c/njS
+kezZauW4ryrzIatQzk6dwKN8v5rk/nPfeOyGq0VbtExwEMcr7XW7yXk733k8v3fX//n731tRtfn
p02Ubzqm1iPos4CanFdHaCdUqlLAm6UVzgoA3Lfr3RnY8VU31QS8LGuZdXGz3vu6iZdtzNeX+IS2
GSfTw9dD671CC1OWwNO4WXc2X99d//x/eoxPDHKNr7/+6zm6591XFQoVXZPiOsoHbprik6BHgibQ
s/n/P8L8H40wEeUz8/vvR5j+Z9mE8b95D8TvP/PHDNPV/wXrXGAu0A1B6O+SEvtnKrH1L/CmzDAd
fAS2IxZbwh8zTGl9zSz1f0nLMYHZW64jCOT434wsDZx2/z6yND3Hs/kPfQNjU8Oy+Ul/H1l6Rlm4
QelmEKOqzzKpl/C5K32uf3mWzT6YfDouac9xXt8QQ+erKMKsGw39dTaLs8KV7BB9uQvddoH0cgLL
yLW5InM5PIxagiETqgep34ikWy/atNRGbq9d3LGVxItIFp2u/NUovWLh4nwyJbzWbc07IWKM91k0
RJsyMS8ac4Bta2LeF5NgLepoaJEj+BZp0u6ynOp4tDq8q62KdrJ3L7nxbRRcCa0Mf3uSYIwsrTu8
mSXu0QUoIVsuCIoLgkZ3xJ8cNlZCwgMhQETU5Oh9UuNngdON2g/MBol7OvVakxqXojTfRUOpYJfz
UhlShyb6h5lFd4RK4jNvi+vcy48AisFeJb1L1q57O8AyiVPbIXavoE8Y0bQ6lvBjk5zGJIoeBxIy
4cBFVywZ66smdn94Obp7a4p2+sAeu2s5zWM+nXmV1kOS1rzc6rnvhhEa1Kks5pnqcdhCvYHskStJ
MpWZ72IFb8oL4fcDiL1n/vJpZoCXQhuJg/RTQqGMYiZ0S+zHhOFmlFXjURK6xn/RRFOKwWefazyb
wAl4r+4wd7y4kZdcBytWDuISiTTDrumoKUe9I7Y2gzfTANwhbw+suyw3qpuw5hvuT9arlybVfhlD
AOL5utQTXxqRb83WD88IDllRvBYhQBQwX2Fv/UidcNxoXcXpdiCPqLlz+u41yM2bygPiAXcTUgjJ
WIlLlGG9VGVxfz9rCo9+7j4QFfim9UgSYIdK88bo+p+VwwK+61/7IFli4ExE7+7BbgkBYk23y1vz
hrBJc1dT8Qeq8TFHfHaZ2rtOZHIopA9YIH4Gg+ebZrwb6py8MkXlWObXXQGEZJqycKsMIzyNHrQU
V3jbLovQXg/4TAjkOWG0frQCsTF19UNan4pebDtFOr3TTDhZaOq7NOBdz9JFtya6c4sekbBiPjLB
mJ0rt8Qm3wdAGQvL2LeWDXC7VA9JlOT7uA2ic68nRzNV/WPWQi5L6wMnlhy4xIlIkO7UxdMTcUlA
+wDHyZbZC8VhcLS84NsyBmawRggGzLGsjkICvDTz5BLPNQySflDLmbK04XZ2cNnIEGZ3GYOycCPj
pGs9/FN+mXUQOX7b995O7zl8CWZ4ahnOHiPCKij4x3cuoEFIsmVXu7iSJk4XdnmmmXzn6ucdlRLP
ybSM8CCRNZJhxzizWdbim7Lk2J0EwZBimN8igp130dDcFJ2p9m0wwQZh34xt57ZMXSItx3Hp0voD
M2ttF3CW2vdOez+4sX4QPyGre8cOp8tWGBOM1BjjbonQ0VOpfSq65R9dTXdukYx7oQbiaOP6EBLg
Tc6h6zNZ9/xRCG2r9627MaIx3JhpXaHXkvOTjHhrvOh7jBcL7mH9OCk3vYVCqaDDZojZreqelUbN
9wAuJkl6GjvGrUkJn94mVlbzxMWqMGPZDDO8GKKoFf5ou5TSrzRexia20X/yxkYsRa/qsGfzMZK/
IElR27rt6O5zAHSK8vaqH2pY8iFN/mRUb1nvWHtTM/tTVm2nhhHqPP0w5zzGeZNuZ9EArhjJ7JlE
B35ususd0ebwp3LnZoRLSkiJxr8nZKmjpacl8qyu8n0+/wzw+O4Yog+7iiyMpBvQPkw0GEGSNYdR
Z2k86MgcUvulM6WzRcK8HwgHRWqR7qcuah7KUBxD5oykJ0K080aydLkWnpCwk/paRfWtDYOxDYtn
SWW7V7D8pT2Vp1K1RzOK37mA5sRWBQ/xmAOrJ6hKrwH6zNJjBjs1rNta5wrrL9y/uchfSM3+cPTp
nEzk5wp0JEg5gh95ovHzm3QLDzM6i+i7lhTtZmjnamdbpCG4Qjwz03shnVDu2yIGRmJOuzZuoVvo
I+MRvbp1OQwMG5E4MrcNNkNxsOKBZm8ojF27tGWG6k8uce77Pgi6vUbUE3CyN801Fl6Wex0pnU56
wNhFxBuaxnZ6i5y+vAgnJD4F5ZLHpgQCMtuABKiRhcF42xnagzUDq8NUdCtI0o3GuN94djt+M412
vpiN8zCUFtiAjpcqIjQB0oGcKdxmPkqi458Zw925dT6dptRNt+FU534FiqNM5mjLtG36FlXizAWt
PRiNjK9VdYfqOdup1ASRUgctSX28IwatdTovtLuhaG9hWhlBgfWhTT2/CMpLllgfvdHHx9zNdr3s
mjeLCCV4WULfSiK2doUab/qwjW6DUF2MsJp3mOVI07HK71xr7NfZIYrLeMKPNJ0ypsS7wvAehwKP
oeE2r+mc/Rhk4F1HceBsOZYObFb39rg4TVyUcrnlN7rzkxgFhsm2/S2JUB2JKrmMHtvA8dru5sGP
JNMDBRL9JmxJva8U6Mh+J0dteCiGZGJ87d26zO23JNonvidqCL9cjDNA6Rc3Mc8RQsdrTtVIKyJ1
0cmu3fZaoz3pfKA3SnVvieMQw1Drhc/cGo+fqyRvbBhyPbbgW0GU3YVzpG2cFLpFXymbiUXhbXO7
QbOXEHq9EDMTyzhPDTPuUvMDjqpjM3MNHLQsvuBZZ1/QHOvZo8zgcmK4jn2akDwu9KqSgLi0rN50
L+svxnKj9PrDTaAdQfGt0J0ORgoQhw9tlVfGxjabiASmhTkbEDiu3KrbN2XOO+MZRMNUaBMzkbyn
GlMjQkuX61KmXU1ub28qz0l3Eg7vdWLbO418OH+E1w96sY1ew+alj3613bvyOlaBXgvQ1KmfQsfw
HpLu5EWy2U2Nk/slsWHYhgR0oJTwvFGx7azsML01c1/ZjnssiFXFZoNmJaAU0fX2glsS/4WaNMIz
y7MwYXU2TkcUdul8RCGoYxEtv+M0q041SJ0mOwUhlHvTsKejAXtihztB7Owq+6Qc8kiYqs2tnroB
UfS8GfMSj6jNxmtjFMOuk1ZHIIcGLLnjo2ISGNKA6OpAvCMSQgRaD78MsyB4EtdNEX0z2Tf5dg7J
qhpmaqzSBkEdAByMLbAW1JXBgXTR/sqADrPvjaoh8rH9wd4zPMjKqg5Gb+EIUod4hC/SW+M5Gy/o
F9RJD3L3fjlkqhT05zQ8jLWW7+o5hTZkdwarhLneBYG69jjYNibWnWvPgAoNy+Shl3bH0iPlmA3D
M0sUzqBT4I+VnW16IjN91NoAk1zcbKoo7poiIR2vvdedrr3Ljaa87RiFzqK34MhJMn36JyZ2DFhU
1W5mUZMNHDns9TM2v5YHgrXMOm8nHJIqO16bb9slKSw94M7Gqb53IS5HIrvYUBIDuLOkoe/MKN1V
hWHcevZ7Di18i443Ozh5zUC5nb6FZXWjcuPNWtzG3RgVm2TAE5h2iA70kEGc4iI99DO6qqAwd1XF
pWDSyU50p9sSpSi2C+d9ILZPVHkKujchIjzbDuxjr6ymlyA5jxOli0YwYhF7D4RwEvjVHrFEJCR8
B2c8t596bgK+fiHX/bvTMJErer83jGM6ut+DsfyMuond/Jvn9rcqVod5oN1g3k4cZ/nBjP2ohR1O
CHmMLe9MbXqr6eYxwH1KnMLtNJH8EOnb0CFUtUvhjVFE9BI5q8w3DVGpKhoJ03I3tdb62tzsO63z
O3t+sRg7krhsbIkNKq6YBMAXng+mtB7kYuFzHee71c9bN+xuprZ65IlathmiPWbaeze3n7jSdsxV
PwcKbyRX7SvSsH3Tw1eM+uCU1qPP/tfhHU/ZUvXizDjVql+WJxlV+uxa3mFSaFGT8aFGN+vmFkAq
UzyWojnh/ECsJQhmY/t/Jk/0lCn7nnQN4MzOrx7ochiyekirPfJ+CO5dtBn0fl/hLqlnEwNj9diV
4evY3Ide5XPEEkR+h2aPIFvQUXN4qqX5aZt3rZRMy/mBNf4+AeR28ubTxPetAYJUYmYvtZkelp9L
Q32VivYMpImYaRVuS/MRrni1GQS8LQ3NsTuBHNRHFi6OxGPvBjgV4AUWtb58QECt5YvYcYvS7eTE
8bEsyYGMwgKPHgynztjSehxDOUHTW8ZHs+n5VmdfzUZ8zs22+wGoJ14wpkVK/gcJSV0h3iaM/GPT
3kw9iPX6o2VnDpCuTR+cQBiXxTuprOmH5qnj7L6bjvMaRNj/q/wJE+JDkbbvrTldiJO7ivP5Jmoq
H73vgdXwd6n0u8Ew4B1SsPQNLB7QpYajHouJ2D1VSF8LjW9OmJ5tJQ+J6I8MqPOOmRElDgX9jn0E
LhapNpVwdmD9nyykfNFt1XBxZbCOQkCqrdbAV8LNR0eWbUJtMbqV4M7jyuXTkCA1bO40I79rA46U
iiy+Rq9oHhyL4KfJu81hqcN+LXs+Tj2Bo6HwNhAKrVG70h4GeNFaznaoN65t6Hchp4i+TM8MHneV
WKXfD20+8mZ002Puqid3hmrcxtd22u+TzthbvXUZi+7anKtbvVa3jeHkm6zUDp1bX2oHzS1tmA05
wNasG0YDrwPIUc02YKFZ7ARMeZ238Vuf6vdQ7hwl8q2DSCixzAdb62EosvEk7HIY2k+EqCdTK86e
HQOgni78S29gKRwmFsO6yN/hNl005V4sE5ri9NSI/K7WoRS3Bkbj504ntH2k0FsEoy6c1rDeSinu
PHKycEocYycBgkrwMfYpNZD1NtX7JMfVj77Gz/L8rpncQyhNQilT0rVMkLhRsp4yyUDYt1n71mr6
g+1GHziobZQXidX/KEPAcbZ8zMv2pMbyuy6tPXqWbTO0T67hR0QueW641/FXmi3tVp4fXTO+L4t0
aRifea2/hBXco49/Z7PsudO709UvISe4ObV3ZWc/NZn9s4sYw4MjeB5y81kX7U+v076HHXg+JJtl
oG9Lz7tJRLm1xx+hkft60tEwcLCEVvJWJtUHS6vLGJmXvMNTkcMwDJ6KViC11xu/GczjVIdns4QM
MIxMZUdkKrPFxx7o/325BAAK9csY+cg5tf5aTMynUmupgMtt5YhvXec+56m1azXvMlFMFJX1bUQk
zzltE1bDBUP9rsreei35KPidBF762KPuSkAWK7OEAOUVfg98WtPp0a3+kRMGqENCnLUKgFVVXGv2
dGenZHTlkd/K+qB35PTQWKBUYLUZPCZJdExM4YeGOvcWhzYOdau/mzw0ZzMvEezngqY0tOW0eHCG
ehdBnthOWnvSzHfnwqDxlqRqWKaiAZocsw9V8UtcY++ush51bB/9RBO7rwfzNk7hVdPwEi49WewH
OWFmw0G4BRF6ffpQc3bN8xb2tkcQuQY/MyOlMGoSP3RB+KVJwYxkvFdFw9kt1Z4aLptXQV6dVWNc
17rco2Z6mSuOajZPfhHr+0ZFx1LYl47xdFLfp5YkuLEq3lpZ7h0kVak9383kFBoLoF/pD0QkHmtJ
8oXdvHpTeV/LpmbwRfJ5biq8FWCqTQXfXBvHQ6gdmMhBrx05cTCd0BNGhFM1kvfcte+itO9ZE86F
uLDJvs27/Ghrui+68bYg1y238o0S7Y5guaOc0JMs+OLyubCrEwnsN73Egy3I6WyLb56an5JcPJrV
BI1TnatZYxkfQLmUdQKMIaElKq2dIqU4Xwq9Opj9kjbQtA8dJxObME3DLn3GOVsADNJwbuq8+xZJ
f5oaejDzwZLjXeMU36L8VouLU2JyxaX701HjqDFFN9lsevlNZD1lsnlqOUbYlu1rC+hL1HzTh+Rp
yec2/ZBzxDA5Z0aPF3ydfOzL9qWjPG9YjLp2iJmGSHBJEEJrbYvBvreaoNstf1ehqxsUXJtCwQbt
Yu3esLe5U/5swn6XyPXAd8bwQOHEbyUDDWKZn0Q7L8GVqAyc66KVML5LbB7qNRUjC3CJ9v0QieI0
Geic9PozTO32ShmiIC/wtamL88SuJ2O938vhzrbZc9ar0Hsi+gFHgjNNN8vvq+7Lt8EeXjyje8/x
JsDi87GX+T1Z4nH1YFQJ4Sg6MzUbLEGhfmZm+Ctmdd7p2UfgiJh0bBMIgewfgpRW2JxxeQUtum9q
xI1I5DZitYNRy9sBNqSilwFSRofM1eBeGN21myTOVYLbggqrfOyaxxksdccOG38gF9K+gLbYHlIT
noiI9y2T7Ks2ZCNv9QgRiorxZIOkgAdCiIoETRNgWlv9GdmcDt1utLY06I+J+d5a4y2dKwUT5DfE
OffZfHS84hEhLqerAcTBIAlFLCtfJ+TbsotbCJBvnVGCBe2GrZL5z7RV11P/GdZklzfDSzbY5lZm
msEhS6zEgvyYBHPTuicGXEswZQTMFfqFFNLQ1W+d0NuatnHp4SuLbijvynY4lxzLxD7ToKdTDSRj
cK9NwjW0PNZBeAMKqUu1G2v74MxMt0uSNEvMdFAS3F9ZVzAD64xD683DrtcC/Wbm/GkLKiOraPem
jLy7ztSZ23mc6toZAVhNC79PMTNceRbB5r3CDzUJdaQDuCJ9vfOwBGdAf0XbPuKAb3aji1nGalEJ
2fjH2yh8oiP4PhMCvwcv1hz7gZF5mBH12oCrXmIjz0akkDrX5hPR0XeBqA1/NJFYjOZt26DD9qT2
UnuZxa8xfJq16c4MipfAIoLA6tIWB0evbaOuNg9JlU5+RiDkVWYI6uYCDQzxj7hNoh0mCxe9T/vS
pxl6OOW8GmUg93ExHRuuW41pf7M0SflDqxdTy2FrCrWdWT9Ymt5vmirpoDAO5MLiCs5DHb9HSz/l
4l5CFtqEV4Pr+eg6eIditWfM3l1QfTgk20b1sQkG+VxmP1gyfDTjBfPJpjed56ZaYlPQNhYOv0Kc
TLoBEdjkjKbgr8cWZF3HohJadjghEJCrwgM7odfpBn/QeAzL5COqUKAg8ziCTzCo3yrzmGYCWgHR
4jKrQfxqoAyDUt0kql9MHX1JaC047SAJ3q2R8pTlfbzR2sbyI4eec+JQkqlpXJX2AEl1wOhsYRgB
VZOfrDJ9xHH8mQzzocq8du/ZvLzG7rio2XdRM/3KXZfL3WtelnQA0Lgz+awl5ksZ4UiMLQ3oCUdy
07AW6dyYa6IgsCIrXZDvLsaaEH9jueZ34/FKOdiaecTozOUp76MtnWo05bsxa+6SRD5NonyJIMOb
dw2BIU5V3EL/3KWCQ9YakDK2wfimhPtzNn3bzQ828exXpbaYBs3jXGafvc6EF2l0L+Dwo5lEWTwV
L9WIPUyzFDpM8wQ66juXuLM+qmkjdDpcs0EAFbbNuRQGJfgP4XuGeTe71ffcaLe9q9VbBsscFmHi
p8F/sXcey5FrWZb9lbaeIw1atFlNHHAt6NRBn8AoobW4AL6+FhBpHa9fd1plzXvCID0o4BBXnLP3
2s0D++s5YD196ay5dFgq6J5QYwaK9pWW9MNSLZw5LAQXs0gwdqkNUyyzPDmUtjrEq5ZLkPEAZ466
H2g66JK0FYP1BP7ozW9wPuFKmMiQ0U1jbwbKsx+Z1OMkZc+UbczYmAuqFQXIVLtTW9S5YvhiW0Xr
qkvfzST3kkLQKkrxUMlJ/qY4/R73kydk5UHE0ZcMUIMQRNIctA+1Hs+xn7DWygeQUsYuscWLFrEp
IfGW6tCzLJh9nPpTKl61Xg/3PjNv00JG03mSKUlLiH6rORJ1jaqPuqyxUmx2F1USY4PVN7GvmWj1
pQ8rkA8NvCyjBp8FLyjshwtNrleTauFqMofvMKxJyPBSYT/QQ/Eq2ae/XuOvn+rHYEifiFK8w+nB
yiO8L7r0aMCyPYlW3lNhJr3WgghNvTpfq+TgQDE7jAUu68Ss9xSnv8zW3yVDcGCXBOQFTrwjCBIw
1TOM0veA9b2r+wb5GGI7gCAPZo4rnrrBFN+pmbwZfvtLlo27VoIaFWbpY4Cwwoy/xvw7iClo5Kwb
9ZZyumUcrUxBZmWSF0G2iYZsdxi7S604Dm9k3KFCf1d08GXIFuWVAom9xFhMVIz92EShq1vluzaw
1XLkiXVMyk03DfPNeQ5Ej8Orbo7Q7IZtVpbfUgRUlp5iPakXvQjvo9Z6IzP7GRjTdjKQE2YFsDVZ
sBipm/UgZVdb0utVVrcvQUVLMe631TNW+7vY6m0X8NTOnLCSd0PxTcjeXhnya5+T66C0dGV1Yn0w
wHKGiS2XktmcYDborOHEABvhgzM7SP98Kc1f/u21v335tx9bfuL3L4iabTJqtJ4ym6Wo+RjFOGDk
iVNYV2CB/NlFvKAYcnoFtJinhxxjwm/shzrbbhYAyJ8P/8Zrw8J/8SmLWCJK9u1sbB9nsACyAGzY
s+/8D45k+RKddLu3pmcktn17jBdP8GJjtwcr8IwwU1GklRh6FlrIAgrRh8wGRTc7Cn6zXZZPp1a5
I3oUi/SCbvgjBFuwMcuXElTtwiQhT0uddiuXuFDgFCNZng/z96cLhGT5uhwJABCULKwS5eyCU15w
H39wystry5fLf1h2AFbnz38vrBArTVKX+UK4hW4XMjVLZFwIgPWhJ67CAQRNBw0w9Cz912WcqAvP
5W94lz+vZRLmJaf7sMv+6kviK0WxvjfrwiOnMjnZAeU4S4s+Jto3F404ahYAIaZcEeSevkN8yFaU
4lsqM8TZUC9sVXwnrS3YpfLBZt8DYbs64mYlBN6R1uPEMKkZue9lAxjAJFH8fWDnd31UjodaH3dK
LTO4jv0lqclIsQxrIEjeehsMIBEBkyC75RVmnVe5H9NDzyYgnoziYmVj7KpNP66nwkm2gbmX0uRH
xsajDbZ+cDoxXuxherBjkRxU3QdfD2ZcHquPGqDCrs/9hL31Km5Efmmqsru0euUwoppHugzFiuL8
usBNY1UEuQwNGW2TWoDOT7iYRZaR0EPnkjWpxVRlSw1y48wzsyaj8qHKe0nI95pQmktv1GelQDUy
Fea+VKcCVVu0ejb9ND3LQb8K8la79KqmXdCs8vRrpCBK5t2klT9WlkRrfqS7ZAYxhDmBRhEmulQu
rlE72HtL0fxTovqsgDTPl4ab4lBGsUv1u1Hb7JwXrN8nmi9dyJKFf2N78KkWjJzVhGyoPsRpLJzm
XQxkWwmtyO/QXed3U/RTdIax6ms0zTbVxbjHXduaXBWj8VniQuoj1CUDgmlZ2UWWnuguDWdjCmoP
+wQtFcpt+aQMm17Bw8P+3DqjYrXO1Ej3QZQ/qEFFfkBRjSdzRxjyj0aJYKLFht0aAW2uToFHJa/1
RiYmlqrZ5CUVWwnqANlaKdluhtl4UQYawrkznqL5SOg9SXTnWN4oMmY537K77QA3+lJ04EacMoNZ
ETjpJenVX8x38o4y3RMLkLU8X8SZgiwTdocEfPmuEA4ZHmBTA2rGa7//e/kfI7NCb+gKTsxxwkJV
AjrJRPaqOfZXR4pbkVWsXePikTR7Smj1xQ/NQyz5z8MADGd4NyvtW+7iJww55wRiGvvooxiIumwD
lP668lKg71xJTnmzVESzykRVtpoexNR3xyzVUCLLZJ2xUlRMcSpowOwky62q9FBq0anJWefF1aaD
HLmKtLpeWbO6G0kxKcz9q16ouz5pcRLIKtxPv1k7YajhTWCdaknOQxWkAyx5+KK53dNBUfonh7lK
Gux7EQX0k8R4rZSGWHbCKdjMakPBEqw1XoQvzvaYvAlJZ5nKxlM2G/gASGcUcF87WtssS/B/+0ZF
Vkbc6AAfSwwIZ/zj6C283lFnsWr0WEJ8TTvKVr2F7l3LE8T6TvkpKhZhVibfurLcZlZG1B7IC08i
NcXGNuNP2o/B3g6Hm56Rezg8+BFTxzhgjjeCxoVau1fMKwwI0t+NaCOpxXAUCeyxIet/dab2oE8P
U8htE9bBtZPU9BQ7aDbSwXdVNVmVfXGUItIrSukiZ+3AQKhTXSHgqOqlV7+k86qGOb1dMgtqY3r3
fR6npK8fcOuuRfwwQwOK+slBn7yKrfx5rDNPGrVThat+3Rnmva2E+7Il2ka5ij4cKZLTsyjs9paj
+EgKHGSjxdavG77zsnD2NR2SqzSEloddn26+qh6VYqOZQbmbAj/xDPZ5aEDiu2mSdS8TMyNg3A6G
inORFSVRmh2NsCEHPNvg1xFFXrrKQPyCxiZHixRuSpj4Rgm+JozEuQiOFqs4D1Nfjvs/qdYUKADO
ZdW3FegfluUbq45epdxp1CRj53FsomEXGjOHJjeUYxW896GivnYGBRcDWJxlETDTASgdE+lVkS4V
6zPAdWKj19VXWikM0/2hKMMfRWHct2S8QnV6dVic9WrPzjhAKyZFyuxtWdUFG2gpTNy0nolxzXSY
l5KNJh9Hg5adakXF2qw7xa1ns0A0Nu+x3VKpL/HG+AbbMocOefBlN2Z+tPIcqRqbHyIEteJuoJyw
Ukd7Z5kTlo4iyB/qpnxGMfXR6/F33H1BUjY2vTr6njkFO8Zd/ZpxsjKDol6uItdjx08/YHi2y2j0
UoBDs2q33bzLRt5tKsrLralP67FyCrdthzslHLp1ZdJ8hAVTekmiGSfjPZS0aWOwo+Ry35WBYrz5
hvJdhdOdGWXqPjdrEAkD9Ek69FgHHHkNfoRnu6VWaKosmyl6IIcP6Gh2Eq4rWHShVjrIgMgsFH4z
eNnE3WUG1X3K1nMtqTXTr09/prbGtSM1n2qfbwMpnZ6kKd4zIoVQafKLAW4MCIbyGBqsmdUMZTPa
nt61uoqAMh2bZJp/D1IiVk08sh1mZKOka55jA4lO4Z9Io7/oQYnyjRhp0Cvo8fNZ+2WEJPWp9Q00
iLM1y/qesqyz02zlLqIpVRvhQ5og29boVKwdOXigZ72jMmRD5iAcq2lLeU8QB3FfY5ftAAi1a9vA
xlSkReaiOD5oWvdjVtMLuOSe320eDFM9gbmJX9LuLtSbr2Donyq0B8DZMCAK2V/X2CC62L9SZbFJ
XK6oPrejy2ijb3vWxis/UD5qaRCrDBsNG0Lzu6ACvGJRKtaD2m4G2fmSWzSZfQfYM0nkT9zjvAWr
3Om5bq8iPIhullKewN60isxK3lTQEnlnbt069Xq0Ff8oBd95YyGvs4mqpjGmHiPm3U0y0G9KQsk+
h7ZsE3UmeYrQLRJ0fR0jdkSqkGGNtIoxWckW1rnAxnnZAgU5WDm1GhJIWMKc/7cBkupLujXm9FyZ
QIM1hs6PtOukg97AYWt0pFw92K0cCGJce0T32quEcFGkB0F2EESVSEZ0/P3K/PJUswFQwydN4x3m
cte5PuKwo1lXc4Zm2QwbKEGvv79Ec7KtdUXsRl/oGzbZNBfnxd+I3yhJwuPymUkRedcb8Xo0Qv8Q
pQ4SzuXTqabgnKUBqJFceckn8iuW15cPCP2LTZx3v/gKzIUI0WjI6RG7S3qEa0fcis3Wpc20/Ug9
lUcw38uEcR/Lpik8olicOVmPrX1rkl+mWlgY1W7UV5ZBX9gaptuYhTnDVkVSYZ0dw9yK11ygU8m7
P9bzh0ryBTgm6XV5KQlt30VZkrtVawC3EU0GGIjYIbNRnR2B1xvUzM1x+dALoEhDacQY77udajaS
Z9W4rvw8xj6c6gYhnESXpINKqaqPMVMa24Arjh5QQoaV8w1xnM2c7aA8plDIjmhLwFwzBHJfZx9K
QLpwniQ7qDGXrh5oLmYYbvQKZxFog+aI3FGG5YRUIAOW5RkySrwoGKKjFhQRxxh/sm3lfkBFehRs
T9x8oHER13Nk5EDBxCTIpNRHAqSUsjy2MrABUapbRdMKlhIzI6cvSS2lugDYGWfpUYXhui3a4NTO
7BwgT/UxNxrVVZpgHl0CGiHLi1ZMNqDcUQSPHFDOsoWncHZHW2N4TGyd2s7yByMqbpWB2V8rjv18
EoKBhkHXROeKCPB9Hcnecuwx5afj8hmeWMvrAOtQF6jvcj+L7uueJ02pP1UA8HuHni/oBlJOegsv
nzxs5EocQx0kT1WynpGm7q7NOIBIHn6ptOC9yq5PONttWPO9OU/bt8qkAgaLLEGRwnJuVM13TvRm
El16pq1dera9Aeh5DCQDpZRNNckcAk/xA5yBQgxIJYQX1XK00e/1B2Kx6fk5FUY286b1RPZlCKEl
udlkJZLLHvAUuS0UzK04/vn/doh/xw6hyrpNNMG/tkOc3+sxfc+//sp0+ecP/dMPYRn/kFEsyLBS
dFnWHJnAhX/6ISznH7ojGxpOB9myCen8Y4dw/mGpGisfW7U10yHc4Y89wvqHDVtPsUzDwmNhydp/
xx+xBC0U6RgU+f7rP/4nGE1ZNm1ZtklkcBzV1Gfgy1+ALjxZODzDhBF4Qo/c9QQfdDqIM0t2k1HK
3GJQEy9JfYP9h2O4/SD8A4R+e2VXGP9H88sJ2Quzu2Wei3+ngHwO/yv4pr2yHMX/yLvsWgCGnXMf
eJd/TYmYD87SLFs2VN6mrZuzteMvB9emTthKGFl3UtMdVIs2qoaKhToFVqUWZ7+e1S+jbm31rN8q
7NlWJQKH1V+u5//jIOar8PeDgMmjajB3TFTH6t+QN63RyLgTwgHtCx5IihMUWkvBzqPkpFj+U8lk
ngXaBWjw90fMMntt9IR7Sq9ywiGmJDrqDmIhCghq3OouBHMC5OX0lrY3nXwrl+oe8ibYHe5/deDG
/33oiimrDmEftsrJdNT/8/x1HUwNNGHtzkCq7Dvda29hJqEKsUsJCnPjwUQLnCHzCWNkWXJtEPm0
6s3pLcL3TRs9vYpB9BgdeCMTwmfqwABTTJbW/L1dYkCr0kT23Cvy06AikIwck5x0/42ThNgma1ls
82faMLpvnV7syp4Ox1BRxJE7fPod/Cy1sqNdZM/QZOLgQNZlQ6euZY3o67GIIXenCVBi2qC6piL6
UJKNOWFhC2OxHoEg4ABBXo2Zh0YE0IzkPEQgM2QmQsdHA6b0FDRtQGf16PdeYOBD7srHIJg3VkFJ
QYnvSTPatmqO0SYxbDqA6i7Br8N1s23i19mhz2K1wag8qydaLQPy107UaQwHoW0XomEx5jM5f3dt
ZjRCr6WToSWbuggRRIA6oURw3ej0SpQkOJYWFH9Yzl7YmDbu8l9BbkU7zARsunwqxb0a/Dj0ovYY
aYmbtY1wq/rdLRD6r4LEixXVClBrqs2NFeUyJQSCn524vIkI2VWWHFm0fKYQB+Edon+GBAmpwbjj
x2lVgrZxK7USHiU1F9hN7ppaOW2i+IVsjMqLLGnnO0AZ9EI7AV5OaFmW18oMHXJYmCXtGLKTg6MI
hAK+oxu5eFpo3+k6obpVM25bwfTlED5qzLqlZC51NBSpTEuaAS0IeeBa4ZUQ8u+nVMK7LtGZbmz+
CI9DYBtPlQ7QxbbEa2PGNyMPL3ShPMlJbrXcE0RPtLGfOU8QUUjlDQ23tPRmVbPEHAN5N/JLVmON
TaU3MY7ESOS0+HUwktvyP5nCZeqF2AyG/jhWXHOny0jpTku3SSZ1zbZp1WPAYFcoUdcSzbMuN8Ib
abjhYmS/5qfkK/dzJ7zwqEdQ5OXcWSWPdQVS1yqDEwCNZ5WVMkKrEGUhvVbTdtiS1NGGZDnqimpD
Qf8uFdKI65zBo46kkEV9dQFHmLq5QCGiYCNv6VbNaBf4WshRRAGeqIcXubyDILIImczHR10MPX1M
7tS4Nngw++iazNd96vUfARWF/sVJi8WTmDJ8B6AXRcClKwAsT2APlZJhqZYQ4AkiS/0BsU1o7XMh
Os83602u0U2yiYQAhKOuLcv2aFefYV1xhm1UwNhDqOzNNwaSyrUzoU2xAmxmCQ1mDwjrW9yPwlVl
NXeHsKfU6Ngo4fj+YE1sVAWw2ig3fkVfyJHGu35KX2JDMQ6qoDemqAgliKLYBFnxXNcAoXvxHXR1
iUhJ0vaxEC8sfvFuSIbihhMlZ7ko17EPDqTQuHtZJQryQrPnNhMpzAd+EOrCrpaQwsLE45LaFaKy
eRgvZAOxToZzQ9b91G1FcXJMu5l9sWCGC29uDKMhYvCrnJGEUF9FOvGiy/ZnZ7DzTXX7RHPEDWvF
tdp0YzjdS6cwstkx9cLl2pSYdFaFk95G4ocgLW4LLSYXTC1XZcdDIqLYga7AHwhNFINKqZxlRf8A
7Es8czoi1eTZ6cayZqjmcY7viDho3bhl+tUTHu3liuCUk1dAItbTIH3jqnuoceJQNGVo1znqIY2J
tNnZStm5KTbGJT0ccBkt4pTfHopkm2U+KhGuEU76n6JcblOT+7jlpBCLxA6ohsf/PInwS0dbMInk
pmhVuV7+EKsUnmgYK51GEZObncp19NLY1Z0WM70stwlzg7oORPAwqU3k5nSMCbGhaem8xyI8FFXw
a7lFJsFolsrBT1PYbJRxl4Pgwf7PfseK8IJwhLSmb05aJxuhJD8kX9he2TB5dDFWPEUlvKdX0jvD
yAsXNfK6CZKZlMj51cyM46VH69z5CQ4oHQrZChuiM88VmCUBh6ifgSaTrhHhlZ7vfc3PGAj0FFdl
wQm1ZfZLUwsUQeivDZseZgUK3fON6UNtc6Mg+ZF85M1SSGqNRhxyMTUfLZgUMDUzval7XO4izWFY
ITHhXQuTO3aNa4sUjJVM3ZlEGG7wJjFSFyMTVj4Fp1YVwictRpC/BBLj+BBeHTOSSWZxw8IBIiNg
b9GbbzmXDrOh4RKzMY85uBozU4HfQuReBT1j+T+sEACPqs88tBy3ilPUHFjsDgIZbMZQPKWRKzuc
UwkAi5thiUJQ8WLOf3mc9a5dAgA0v5VMq3ByRjoG/lMvc1WMTAKUWWqzWJAhWTaYDct54sD/s2nT
aSIMnnknrmJPkaY7RacWiZbkS6dMsOrL6rnh3Pq2hs+tw7VRGXzZqsGpYOozw9JD4URq1tCge0Ah
s8zYeH0Tr3PCb2wYmwbYl5cWUewaANsor6DEzEyvt7Pbsg6guN2glGea5JpgIlUZ7/MLi2QKFZZg
ETO8ttS8V3Gi8cA3yU9Sdm+lbl0zQ3KpgJ3GguARhdFlipOffHiiRVQBC/Vv0sDNNVrlvHQ+9cVQ
rJlqmQYJIg4GpF8lA5k6ZXv0Z27IqsWbz5kmUyyN6t3yRqRynVTSCGSMWWiSWUhXtf0J9CNyYMXO
I+ckOKeRqm4tRptV2XByfy9BlAhUVZV5ucM4VjbcFq1dE0tlOmvqwqXmE6SibUKqRqtAVI99O704
WJ55oJNAx12cr6OSerguQ6C1BoPVvVPtdDP0mqa1MYBwI3W+tC7S2vVpx9U0ryrpi00JtpS5LdhB
q9+mtsrGH5sDCsXXIK15IudhVQmZYhPsDRRvy5sTMNpVGj+oXsx5i6qFE+MZ56LpZAqGmc/go2BD
kCyBKIj1lWZwCPFwCKEUucsjqyKCDmKjctuEZ1kK+GW6NX4FtgyVVWcgbdmKuCzEDJzR0rejg11O
umGXTCh3evBVLrGxE/VjVUkHpC7SSyHSHzbdpFY73D/F7AeVnB/2GxujdEKvZgoec/VXW++skYBr
2QoI1moSIJf1uJ3mdfygs/lu06eSuulGG3mTeRHswm7cNyqjsmRYJuWVYtOO+o4OF8uiWZzVj7hK
4iS4K0yZ4nPGDZM32Scu0we1mlikRTzmmsV5jY1XieVGr00XtXtr5oE9jhXqWIWFtIkkmk68JNhe
Vthz/JRHZ9JJKkLDdeQRTN1Qbe9aFnoUacMfe/77WQ/KKEGzKQuxTs3s2tXpLY5z7OMf6RBV5JU5
d0W8zKNwaIJQ3ln0DEB33BAr2V5eMA9JdXsgA4h48ULGYNzpxzGiFKkP8iZQuFfhH8srpJm3mcq2
3H5OrxceNa0MSzV19vdsCuaO0xnrIrfRvJ4rhgyxGsugSH1LhQJWbB6MY8V+WtYgyyAeN0yuSizf
+1rLjyXI5eWkvqmBD1Mj/em65tkBrElCAI+IlttPZRZdh7y5xQB4THXbW8NlCJ81gI8BdgUYZMzO
mUyIut8kn8vaF+27uvYl5nBNmmOhslWpk1/GeACAN0p/5JKjmhfcaZO8OWxvVkrPEpL4pEPURT+R
ktxCH9/MaGaY3nWXPhjN/IMy1le0DNDWiALPbXbacUyLDS6UDpEnuU3z8D9RnguoSrrMR6w27Ho1
WMobzmy2FnVPjpNxI+MF2e1oPqZOQqYG57qP0pvVIATDwaEREqU3WNyE/dRFztOQU4zvWvPYjsZt
mR0niY2ratJqFtGhYgnOhiJqvdi46np6ixpWNYU1fbFAAWTE3Zxm/hPFMBaDvHfysE9O0F/7ed3g
ZDrrz4aHqoh/WCWyDWHeo8yJEI03pMxTgJMUJyofLAKqU92Y62Fe/GOHeVfz7y5ikKBZfsxT9QqL
VUq+l3vfMgWkJj8CDTR/RxphN7F8SuqsYvKueaTzeraIisQfNrFoiX7N6wXKHE+AxGPOBveMZtJG
n88NkOdzJKl4NIb+o2hvCbpHd7nMIAOSbjS5kmSk0Wy4BopNrEN6EiFjT9XlN7XhWGs1hq9cYgCP
nGJTNp9kSCpjpDBYxz/zFgnhwzygPYqJ0W65j+d5uNL1nTxyWFnHsj3Jrr2wT5AhRnkAHRGzRBrV
7pul5k03zW7T9BrC+vSn1Xp/1SN0GNFQ4vcMGyKkCZhnywfXZniAHqjvRXsq5Sw6lyW2Zbgn7NZo
VuBm3pHN/YbO8bmV7XcglhcrLa4psDIG1gb5ppl+5YbVb2Pu3M1dIjPEVP1TNJklg5Lot/oe+w0L
43mXEhVIDH3hol9T6ecNkzNDmnJ9RYqY6YAhWxaVcw1AadiuF8YACksJfm86C3IWoSSyzGNBqJTR
S2L4vyxEk52G3dSWWFqopv9sMkHSO5HomCdMkhO+zgL11LbSNbeo1HFbRsqpK2kIkquEqleRyK8L
NOB9zk8PdmqVIDePE0qrzodaVO3W73lqugD7J2HW7tDlJEPifrVZiTVTiiNS5GunxgzjGwj7kKqO
nJnxHbCizZLCfyIZbF/1MbJ0k76ZnbWPPIzwbxbJzZLFPqSF7xUF9h85z6gOD3P6RWynI+9jZlZq
cX0Q1zwNC3ndZ7ayAbl9+RNSs3xGkkxx+J1UI9QJpjnldW+ROcmz7z6zjB3VshBnbf+8qH2Wg/BV
Fiu7JcFoeRHGQsiTqkRrdagJqekjqP+BuZHHrgcMpPXkVLS01TWrQ7Y+s4+XxKzlg6yo6yi1w92f
l35/i71gjRbh1vJf0oJektWIHTA2u6Qa/vprlm/5881/ftmS/TTM3KTlteXL5bM/rznLb/7z4p/v
+Zev/e23RhnF7p5KzT/fHlRZ3iQdIziIf/7OcngNvWuvbRNQFvNBLR98OT2E9CupGkro+5ZfnrQk
n//1pDhfBfzgvYaE5aDIxSrUTClpXByS8VqpiZJ161kLptG7aWhFwLBdvg4s874r7WrzWzOHFn8r
4KtWbd4d5PDWtfSsOJco9+jOIDmC9ZCGqXnoLJ0euGm3JuBcqPjLi8sHlB8EWAQkNRmBRo+OQhK7
uGRaN81gHYKULt7yGcMpXMZSdgFjYNdXmmtbAuUtxkA9SHWJnoOCDICT/l4dnX4DNAUrf119Yhdc
lT4bDlpLDt3Tjt2XlSHyzoAXphkOVogmPLe8QZmtSEZSK8THfFc4/c4PCXw06Sy5kU5kq+XoMwXR
+erGdTxqh7oeKy8AZeIGNI0VtczQ9mfmWo8jUl/Zyu8dY4J5KPvJtqLvPxIKzBoEQyAaIb0NL2iR
KKbkEu1XfGQ8qxoPfcQComHX2RtPcdLfI92wkMyjD7JTOuS1c/EJhLOiZ/BoNM9aydV8+JS+sImp
VSafNrOEDSw8J8hrgB4kRAWbn42fXEuNtHsF4Byw0IktTUq5k0g3tzMm1uF+cDfI0T0At+sklY0n
Fd1u6tTHzk7AXhDJxURn5xtNs7/VUf+0c0t30eBZ1J2yL6fpIOhU7SdIgn5A0TFUhLJLRrktovZq
xN2lKUEZF9lwCkL4oANe5qEyBH0k3d7TJjjnrfB6XP9k99IaEt1XCszjASyOttZ0X6LVaK2rkEM2
uSHs1NoVvpLu0aDjT8bbV6ez3CGzkN0qrADHwNplNQKLtlQQRccOVtuGDr2NnaYrLHwfdfgwZKbJ
oiXRj7JBq29MswiwZtehwcCyJOxHPAMqa4Hxlxr2TNC9BiiHFWhkN6U7OVrsioCc2AElF+AhZWfF
Y+OJStmAgYU+2GKknlMowbOu9QasKiZ6t+i1cd/jwWnIhJSp3iJa72+KXvtUYHpPOI9qRBlasD5W
Ra9QtxWnstXsdVvayHvzaldq9qxdZJNZ+u0XR8B+RfGdbaKVR3q5szOI3UjkkxEsQnsljVtdDoEG
yyj8SeHlMOI1LfX9FETtUwxA6pJM1gl2cY64FF8rVmf+lBvrBEnJrbF3KsvT+tbH0Vp+sjXcBaV6
05kat9imn/IKK0znJyXbGGqIcc2fqqI15VRw0QE6GNm2L8AfztxAJKjVcsUpjDaq3O8Mc/Isuq0b
o4FH2hnKzTZSRFSBficLf5ODu+G+R3HeauLFbMMrZQQ0h/YWdxeZnWF1LUznnCnWk+9TEqln554S
3TWgZZ6kRv5g40pJxYyPHUpzJexCqJ3dde7XG87MvdZLfN14Yva5U32kIt4pgtRoxIbEAVfmxWqd
mfoKB7OtcfoEw56dygeloY9wis+9oiGxNLkZSFG96GHczbZ87aKIiMm43NqNf5KQa6xNRFfkX943
WQIGGmRx0wTctj5FG6xtA+rJ1qRcFZhiIrhYMDX3/a6urNdxsNI71bA3c3UuN6dmXxXVN4SqNcFE
PK/qeEpyqgjZNKx9B606rtXam3zzWmtlvatAfYyoFtoyOzvxEK/Gbq49Osqd6PvzGMN/nxi4tQjh
IoVvHtTUx+5rYwOGMe/P+FMBMrUr4X7hLZioLexDo9n6iSyf8jQOz6oY9/EgRfs2S66iTUrGTqVb
F2ZYH+9R9huPKM4w4Zr9xg/9q9wiEUJjnK7b0XwxdON5yLFxsXvBqrSWutIlz+NlHJ0rKznP6U14
24YxQu7fTlHz7k/kZ8dPVaFjxbOfIkhc/UTtr/BfLZp7rmWory0euLAiMMnUDk5fHABxu1oPiNNA
S4e6A2aKVj2WmVjRrQcXRV4sSTS0CmKfPWJGry+MVFct+yfdJnhLta6yzxYHnq9rG8M9TMRPDe53
BCUFtQRVqxH/7gqeceZWSurhKHErG7cWTEtZ7z7jcKA2UUHvaTPn1FXGhz7XMiQqjJTW6ZRIXotW
qfQvU6OewXo8taZyyzP1jt4WQpV27/fZh0OH0JhvaSWIN6felsJTW2hrFNyeCHxm6ezUlgWz5Zvi
g/m3pGtU4hfXtXNYJU+jxLDhFMU5JiisVz9C+GArlfzkXFZeRKDeWybuhJZLryGPLE1c3YgmZzNW
dBma6pjEAX2Abqf3xKhyzrOaqLBJ/QUY+qqkwUmNxJ1qUj8wLArtU6EeCh2dXZrdW3J6qgPWamhO
gLEGsM9W2MyQFYazSZoU1Ca1HjT2XEglu2s64X8PoWvU9Yska8eMekSu6y/zpZl/VWSJXcXIZlMZ
U2t0wL90vE7s2AHz1HhcbPNzqKynxtOdjjF5sJ5TLkc3lG+o6DZwqda28mz44YfRzIrdwPNTg44X
phoCaPfBZB5KKTs4RPsqSapScxFnavArXVfgGABHG9o96mRijwtPo3Sa2tU6CeHBDME79ZSH8WEM
UvaMMpITKp46RO1VCok4nJwHKaNDwbDUYjir2KoeJwlrsODEjykjW2TdN3b2nk/BoS2uNkWdtKn3
RlzdpBhFqBZK7w0jWRtTWdLtjFQNRQEiNKZnTQKWc24HFeoTItI6xr+oVMnDYIzf1MReWap4VVl+
1tHRjrkNgbCwQVfs/Ugy31rPjpgUdgOKWUwYxwn58sZUQHI4iX0/UuCwBNFiXSt2RHlo6Gviyk0V
66qPxCx1bCUpimYn3wK4KevG0aS8tiTc8TAL/djGtrXO0wvraghr5BDA+PVv1VB9lwj9zLZx3FoB
aCcr6yqTjOMwImguc0aDfFbySaXX2sNHk1QfZsOsn/8nZee1G0mWpOlXWcy9z7oWwExfhA5GkBkk
g/LGwUySrrX2p5/PPKt3u6qxPbNAFZIiGMLFOWa//cLkIlQTRqwWoHJ5znDMJUMSOzNcmwoHa4zh
O+xFtkyQcGMJoTwvaaOsAEov19qA5R9mZ+Ca3rDFJyjYZK41b9SuRZ3rhM2K03FUnPjJwG1sVWWY
sY8m7UWYlxtlpKXK6vTZHAwHChDIcaw8gHDf24pBnATGxJY9gtHqkH3NabjRYu1hokgS5CXZwH8A
UKYdDPH0n7rhECsqKWOJuWf1+6Vp/rMVKNG+Lfu3LjcCgrZR89QjgVEMUMORUxpdimJ+U8cci7Cc
Pb2c+rM5ZHtLYcc2TbLGi5de5xoZ4uyl8wBOE8O2dnmEZssGbmNzvdWJyNr4Q/e2uKupKUOtgkiP
GeLDOo+UpwDp7SZLqyeln27tKHzKcBpwdGcUuRTRI0N3inVrP9g6rj36j8QHN3HUoGSEh7F2SA9t
zv2354GrwN4djFXhhtfK8i5D5j6ZYHJG8tOcqa+p9WwHVGrK6IUTeEnoc/eDbx5MvXzrUWShX3e1
n9XM5JX/J3gR1OvrbtCZwA072+ofVabvK7fE7621Vsx4QcUqydywTGBYYiwHgrT4M5e9W//jdxF0
X2QD1InA6DFzJxcmJReIykvYPL08W4SNI3kp+z78qDH7+fuf6mHJagRZRB6CPDYZkbrycgXWKfIU
Xc6c0/fXk9MhE1Hg+N/It7qRb4zoaZ4v8rxBRagC/8qDfV6jw6hn5WsJKyHvajTy5znpcJq84gBX
owQswc48jBo0NqQyhG/F16RrSSb5Zvkdvy+xSvC4coySPEX5OUWqVnXbGvckU/2JH00hirFw+bdk
vEtXAR1nD82TvwtQ7hK3xUMwB9nJ13I7ejxPnHu3eEgcEPmbMPjMH6xDa1zIkCeq3/LieTsljCiB
eaMBYwCI1Ea/a/kLLT55fNtnHhBOzo2zL+HuySPk9cqwvAkLaG68htUQRkSS/LsReQd58RIh3PIB
GFwbyXhkljxW+UaeTt6XvKwiHyfPVp58dp4DLXlAtyV/DW/0R80kW8tATPh1PUBO/OPjySH8+0fF
0WGjj1Rz4GbVTDNhUMExWCtGIi/TfgdjEPdLWG1MwCYn28jX8hiYoSAnP1XaFrMA4uChmIcsDyeU
b69G/hqvy1Xi+eh827UGjgVCUYWERPKjgF8XjXuQh5RttJnR105qzU6b/pKnUuH2ZhrvBtB9quuf
0Nkv8pTyGA9Hthm5ODJV3lOOSdHd398UfOaVvGFiK47yUrzE7dBjf0TzHDfa8nLydPZA+F9xZ9RC
npsevPkwhDAOO0wE8+Kc4UFQMMRyMY0adYDFOphvWoOpXo4gOofbusGDhpGvEX07FNsGd1U8KGQZ
KHa5DwMVW6x0uiwDfBQA32y3V2Xkcs2sajeH2TWIde+kEgLUMTHXiWYI7RjVVQsWreZcim7YIhj1
xz10hO/Saw4ookmzKyAG5piz24NVHawaFW0VnyHixwB6bDb6Pd3Cz6wnJE7Hh3+hQUD47Lj47tgk
ActkKGJWV7NoMITLnGZTN5iCRGaTH/P5EOpZeDQCNPp9fvVnF7ZOq9E3DQNwQ3rTFP29/J95lb4t
hSYmVLAG0pAeN/OuJwyoYYLFJrIewvBb9ftiFzmY/LQEElrTC/E9PZMaIGo1AvmeqdgsA7qBUTtP
BDe8GdiYrm1UkykNw0DIRF++T1b7mATUQ7MFyG7rTJuMiT3D7Gnj1KMz5tZxkg2rjhE4BBWgsV1S
e7qBel3gbsIVeGQRORtlU2fZWZF5pSYTGAA7ZOjwjPXIOEyKGR28ugixbGT1MwCFp2y6tMjdV3Fa
3AYpha0tIzO1hUHR5MkvEw+KLcneJ6IRef/5V+EWDGuN9A3+xFZVWiomhvvYKWoHNWOApEdqghvd
tmrLl7zUcqwdkxhHMETghrmbNQYtrdsVeJypj0jCmZLp6buPCnc1V7m7kiFFERDwVBn0OstwktoZ
9TvYAREFcPXh9aH/Mfazj/7DwyMg9gBV0PfgOFnkO33sT3hUmseyVk9kBYnzZiQ5lwwzLb04LxB+
eswK3ubCvCqgiq3UkngS7utoxHxM9cGyNRlDDxq8t7R4DHyK1OVCx1523HS5vUWHa23N0e9ItCSy
wemjfd4w9MuzsqHCYu7cySVfKg4mUoMV76zqbE8WJG2Fs9qhkx0S6kZiKg+5NQ23DtUSYxXrB8Gg
XqE8z/74K3JJ2o28eLe8dDXCv7Chp0PLzzHcMgOI3tTXVl6toTNAIoElfPdJKyh9pQOPkZsVmpvQ
wfIc2WE0bJrAPWUR18Wg2s/p6NbrcgA47VK0IB51yxz98Iti2kcTf+nE1tpSqahghF0NYWYMrNFx
hHUBjoPCZNjnVnXNcqDmcEC+jZrkhgTOdDP0x7Tj3EYvFh7Vqwp0A5dPnDW0MEed/ouKs9hO8aTv
4TSc2oZYmlF/VTWGE+GQnukDrfU0zsmuG/KLERa/mHcjVIIUuA1JZe786tI14Vmz4283vfU8SqMq
rU28b0Cd5V7wceSBADE+wXUhoMxmDdASe6X3NBGa2p49VFUBOOEYwt7CondlC6Xv9zhVBooLSyor
eD8UeWtMLt7twbjVqPedFIpIO1AetSiioJAhGmcbIlxjlcj02LQHRl09hV4a3XRuvJZx0TI0qFPm
cpQf7wkF09oXVoN8p5rFBU/lhwwGIcMeBjfcwF2p37Wd8WzFNHC5ssdY4D3pi3OP4yvbwU4l8Qzk
r0t2xOudZ9ylCN3eJf5lVDGOqN1+M8/w4nKDqkxeZGASTTzsS1oW701qPSYhPCBhebF1UD0yLJtb
UtQjbuDM5jJL3XTnZ+qXzM8WYs7csw7zoifLgDcBVnwbTD5zWno07P82bnSm9wBFkj53DMDfjN7F
vzF51/HLMkquhdzDRhX3PxQ13krvYmdHXhH384jav1M3ls+G385ed25aOlB1fAmD5i0UGMjqYfJE
oYUPmnBkIKFctRmMKOcTorkd6UmMRNxn2LIDiJXk3X5CECPSNkbpFwCRKYHNjdDBibDr4QBNHYl3
lXrnTHF3JdoyM+kfZkbfQIdcIHbPh8DnkUm8nyuso/W2qIoGUzWDpGCPRO1u2kSIM1c2XpWrIrbS
o2ebP4zCeo9t/VfZNT/VmBmyMVMD5CSaRj2nwBOKfbDWHOf3mBFP6pvQ12tIdf2AISr1b5AsLiHC
05IxU1fTPZidu3OYSWUM5+qgeU5Gbx9bHLnaYabttN957F5/k6eG5iMvv5XhPiqORD2fklR4sTLy
SyP7dta1GzK8KX+F6ZkgE2gjDdykxJZMbWpII0H+LhM7W4bs4yy36BR9y1DQdstnzHceEzzeWuk3
+omrFyA4Wkelfc9185DXpNEpGLgss7MOlghyv9d6mF+HkQWoiJl9Vl7IIqwh5+rT+He0wf+TVW1A
OP8LoVmzNZvGxGDnQVH1F1ZwrXOjwYFtD34Jh2LqlqEok1/XRWrBDvo4Qw49ZA0woqn4gGbeeuEu
xB0HKVeYugs9Sm1Z+EY2duEqVYQ3b4q6uCgywkePCmjrOcflO8sf5XJP3zkmxL4HtiQ72beTQYeD
X22cdvRvPeNITwZ4VUcSmTc8oHG0/htCtPXPdPLfH9vAGobP7smB+Qc6OTSugtDBqj3Qph1SFo5x
1m49TDLwwVap1urbpPwuptHd6BrK6MrVjBXPBOeiiLkh6ORgBVCuFPDvJqH54BfPEpfE3xQhH1Uj
Bdjs/XSrHsKJu+ssjt6yiwKwEeSrnPqUbU0Ps8e+9rkRoCD7SvQtZVMo1ymhHKwJBufjN9deCA55
DhTkV9OFKuttqFmxZYXLbCynoVYeMZ6KDqKa+qqi+UetpOZ/c9AMImf/6Wrhg+qGjdElw92/HDTX
cROnV3CdVCIDAlzpX2dmlI6URMssd6wfW52x2EKmXOgRTF2OhQkcJ1sLDcvZKTyyrSzlqc+Vu6DC
5V3IMQutaZ5ZPBx7Kmjj0lPSNhw5m0soVDEcscO332w203jqdea4My2SkBuCITrgCHvf9iObanis
i10QAkrLHfivSfTOP18zhFHA2pWPj8DgrxIElEqJ7kVBc1DVRt+RVqX4LuZdWCiA5QbMt/oI5jZr
haoTatW40Wkh6SkGpzLKhAQubHKiHH9Y5Xw2kMSz+B1mm6Uu649NCcVyKRjGarofYRoUsqkEJm6K
Lkcm97wrik9eUANugQPB+qOcfJLeg5B8qoU6RIIZlDnairTEhjAbmu3gkM4SoPcO4hGGB8GLjpof
MAlYeEjxYJLr12AF4ZKabsveZoaat7ci81gIEQtrCqTCKWMgtN+riBZ879WwP5N31Yd7FExPCdSE
2Wls9ADsroyrSgrypIJPzhnXYw8Bu9hXmEeEb8rmX58R0kL+eQFzDB3RiqG6nmE76l9kIVanGGU6
EQkYE0G76SlW9zgojhvdhLOTD3f2bGP3gy/cJq/I4rMxE6z78Js9uewgNuukhk3CqSuFZ5Uj5wu9
7Na1AnutkIe1waLuBT9BwAXmV78XpUbDuQIhdV8h+dP0D3WYP50oeId7thua6IoD9bebsHBkyiPA
BxtqjTOnsMqS2lbXTYFnndm9z1lZIgT2OR/2WyU8TtMHG1L6MNqGE77rjvJEjvqMCVaHXZozbtu5
PSlVq+6wNNi4KK1PuTZYJwu6K8LhDCW6vwp56nOf4Sjh9cQkWrl29Ad9E2XVjwas7mCMaULh1Wg4
WjQqbHK4s5tyAG5M1WzL0oZ4o3gXDr6D0dmYsuAJM2yhsxktDHTL+JQVv06pkaRIs+v0O/XQNbus
TZZJFbgwqZbf6xRyRq3cq33wnWe4psbi9dB8LgVlkJUXW2GCWeMigw01d4YQt2rHus5+fZa+OCij
V3wTj17hP7FSvktrShdtrCfBhsK0fR0869UX4bTVQelF8om8sN4DQ54rpPDANtQIM76VwVy8CTFI
XL5NJaRMs5Jvsx/vqyw76Wpo0yTCoY8MqvDZw1coeEYoeliYqm34UQTdT0WX5wrpITxz7eRIIqws
wz3BVLZ9wpUyh0zsyIXYKgmdaFTl59p2rokCg1dYXVJxYkyqCxkEQ2IgejcNj26ADRceZAY1cCd9
R95z06lZRx9ZV4cIDilJBVcnBOoQAp0ZMnZKVNDDnLerN9m8Y/YE994sr50Gn79q+rUrrTCV7LaB
GLlrOuOezJtXfKCQHMy8uNpWOGbqr8sNju1GuLHy8T6MexgAZYAAptIvZTz6N0VNj98APARM9CLc
6N1guFiGwmJD34MqMd5b9OSuUlPKZZR/mkdbpDnqw1gVDyXhdZPoJlpGyS3tsdew+at+iozR9K8K
4PnG19DpGwRoLm13ixHDCgeRHgVPcdGE/lgo/GE8HrElwEX/A6RfwXuUyzYMTxr5OI3OzCg13FNp
w/CPWyM61RxkDHAhSeT565DN28pFyJYMDK6ZjD91SaGdOuhpFhk5JGlEl1gfyOZwh0OhewA9Tmav
cN/A/Uol6zPDKbTIe/YT1bP25MtcLHrLo5JgDlX6KgNAdziTMP7TSib9MUGEbiT9GRvtazkjYmmd
JzesWI7qTEUYAOIUwfdUQ5J7nRJ7tzYHkG0jc5eH6F0H3ei3dOguDukbRuvp3m4VcvrsLsM3Vswp
jJZO1WRw1wqxB5JmfnAaa7sQg1pkPVO0ijkTW3x4/RtYZTdGUla7RMlvJCdiU4+qsRqV+VYHNd+H
Pfk/BspnTJD1m9mbb8PcTHAd0y9Kp2GzKTbz2Yx9uDmTZhC/lhPBHHSvwW6wmu9R56eWAsZQ6Jpx
AyXNuHGc5o+vGBtqCSHViq7ez5qt76CvHUrV0DehbVzxQse4oX0eqsgGX4KKMkyVlVHB8yUBsWmH
1UARJiN8xUpBc4wiuB1IDfZn5YQ9sHNTz9/LN438ZPkKRR1DUPwGOXpTvGUfRwhtuLcz5PWDaTre
ye/meO/mxktUecl5DEaML+ZsQ2qwxWhqUk9BU9x29D/kkMy4CzjxIY3J+olSUnaitMpOqZIr6wIb
ozUwonUKe/0CiY4ISXmXy7swHKxLcqP5Lnw4LH6R43TjRYxU3Elb+7Sh62IwrH3m9ns9wDgJqxnm
O1VC1HrsEW3Ky6morHNVJRQgBTjXGB5uDQ0ebwND8ORmz1UHvU4ndC9BF34qpQjxMRzauGMz7hGb
3ZtB2x7IS9w7GpBKQt3JoGV89vASn/GlGHX90xjiZBt3en0yK5xxx1D7VUFO32Vj0Z3CcsQowiXP
BCuSbTL22tExc4Y5oISnQcdrIA4YG7IWP/qB+5xEfYTIToXO4iM6yux1l4tbjBGfhukeB9G7vOF2
CT3toiu0FiAm8AeVJj6MjwG2QTcuoey8gW4OUJXHvraH5NTvGy29CboJw63Mpkuuqrm5sbCHBskw
UDgzRFnHk3bJYTjdQLCPj5hRwD1GuQBGqCUt0derBJEJDl0Zp0SPnc3yHAFU3sOALGOtO/gjp1F4
F8EQp1gBAqUZww6S0gzT5ZuFAZw0KFGKooWZpeSYUwbA6k54WCRcJBCDACf9d2DD14Gwdl5WrVy0
GdCrP9PQfiKT9WmpLrJ+KvDDMveDzjgvaJvXPoDt6DLug8mdvpOXRdLISH6G6Bkw5gA2MltQHsIb
qN3ScUTYjqBqsgjvq5OfE4FLCz0711N77VBIM66ruRkRrQ22cgc/are8y4UwLRDR7GeXMdxAarzR
Qu1OM3HnYaiynjuP8VdzXeqkemL7GIJsH8bQrVIfQ16FkDQhO2sA3msrn+9l+1w45IhfYPXXrP18
ihiU4mH2QX+JR3kfhBqsQjunTK+vc5W9Cx9W2Oe2AQMdYROjxHHTIAmIEEGSdIE/BKj5EEwbdn1K
aZtnKgeoOUV6xosCVRYiRNySiJut1hhE3cTgiiusKhj3Qn0mpwhnGOwEFlLyIpJB/K+u3hduP6nk
beQQO5WCEWQYDWrdcJ3JgTnmWYJ/uxHe1ulQ7JDQL5qthSA81sgIapVetIdnv3UqlGUQKb+NMoBT
0oBzZgb9bTXOWHrYpC+Q+kMCpmhQPf0wKtVdrXrXwJqZVeoXulu0IfZwtWDuZmn0PVcp9yojqE65
JiOIg22jHaind7KcyOZVq60+VZfKMQ94FSM0sQ5LA+0I27hrnB+wJX4MGdkEfQOLq3XqI75uoGmi
B/QU3FHri4qf4yYLJiQRNuhqcdN45WZOjcdUAM1S1DVKDB6jVh4x4B1Fi3G2dHhTdPp9g/KFf6MB
rHJycrwfmX7HapXsKh8UTR9vDN9IGMigogr8rz4cqIvliphDMrWWIUOsl3cU0cNqAVtGn/7E6dMX
Bx+9OKpfkaYdA+Yr6IqTYaPGA0oi3nRzzDroKuZI9ZQH1EVigmF0M8anWfbeKDh/pcrL8gIkfEHo
YX0wcDtfxVZzFdGOyfrAalu9SO254Adk3G4w3gs2Up83Vf2YMLpGJEPtmwHaxDFtfagU56hWyrU7
OA/pZNxVSnsbObCgifVLNk3tXdUgglTL/Nb2OHSeiqdGFN9Zuo35BW9N7azrQIrWOhhfVA0+tC7+
haRJYFJqRRivTjxQA31eY5T7CbgFn38QEVhWyBmyv9zeK7a9HXnnVqSokUiRfBXnZsVkTre0iAR1
QTIOb7Hs+lSC2wLNOWj1k2r436Uy4+8Mf7JAvrMZnUK8I+bLkPNe8bsh9Sx02rXZFz9S5q2sPkhd
xnQbKcFPLecYSpXKhr21CQ+Zh+qdFAnvTc2yb01HLCD3bauF9za2r31bfiV+QuIuAEgG8ouuVz0m
U/3Zg5xi1YNimvq3dLp4E3szZp8KaT5xTveRzYV/M9flMTN06GK2qdJokKDIreP5prVRlIFoKQNx
I3HoeyuErWuM8feCiLgwHQLFb9YOQODGZOi+/FgJp5Xfa49u4n64o3cHBrWVeinsu63au75wrTgC
ovYrgvfcMlFIdkkPqHdKpGH/vZYFnOihiN+9Mflwg/ArD8lo7FxMcG28r33Hz3f4fU4hnTwkcZbD
Bt3ExDTUGCiqjX1ZdDQ4orlrFCiNfeXsRLQi/bi0JNZEe01Nxosk4Zoom5uJkI7Noq/HdzxKJgSD
ovBY+qMyZNcOQiy2ixZXzN67LsKpRYGhyUVVTcoTnlOHHDn1AsAtuLUuVbPTIEppB9Q3GCrAK8U/
a6DwywRnNoc8WRvcqAlA5KEbNWT2Sfh7ALDoc1R0jvgbAfk7PVRa6TpM3V1HzW5Qj7VNQrZU9r2G
sb4Lp8O76+Z2nxWkyWtwT45Ro0HGsl2mOFF6E01hztby1Jk2J8PC7j04aqZurY3GSXexjTGxCfEf
ka5y18/2Q1vmeI6Lqkxpe1Bv49ckq2xCDzq0NQklNcRz+jX0ZHbJTZSTyLYrQyitamQ7W9PYYD7I
h5S5ixpN4qHobZHTjqnWrLWcRj8b6PaWt2DGrLiDX72ZoURTcHMrI8bYONsMsuzHGc1iZaLadwBo
1YbiIJHoRH+6aPgrH0xUFx0RVUejVB1SxxESIda4WQSi2MebVkdr1G6Qeir5j2XAuTS5Or79peGc
OyVhzg76XmfFm9EquwALtmbgRl1Ut77DvNKqCEkxfnbeeMWVa9y0JgK1aMzNY6wO6BbtzwIZxK4l
yK7EPpOBGkB+OanGsfB/4kkL9qDqKH3JnRSbjqlTplvdfE4Di/DloUdYIoiPFZho/ho3P4NN3zge
2oORJbSehu8iUeB/Ogk3XYGpcnqJI1hCLlVTIRLDRbO8KE9C8jNZ0a6eWb0tI7dpYq9z2+lt9rRz
rM73fYYnNFR4gDEvEZZCvqm8+G2BrVCKsq+G3U/Hn3+M8LaHwrm21fhspvnWSezr4Pe3dWHtXelf
O6AKWGNotsTXwQ+UYpuJykvGzXaFWJY3v/STiopfw6DgiBgWCZAPznCWTXRHw3637HxxWV+ajukx
08ydKBCXuyvB+tasGpyUdKhLRCUEfBTCYvFPhUPnt6tUyruqZXlebrlMJjLLUEMGRV3/07HJ9ygg
7xKM/pya9O4tF5cRXyJL/SQnElKjEu56m1PiZbgdCHLsOnBdVQ/ah2zJbhKQ01dAVeYo/x5Ji7Em
lChbNFHdrJx9xXpcJr3LOYRqwaweL+SqZphfl7jBO8wmGufKoImdRWqkQmVlwg9c5tvKcRwzLEDB
7BVV+erN/rUl7AI4jIFDgrtUeIhsbo8SAGO5GnCCJnpW7osFQyBsERQctb7gk/tJdR6kZoa0mWyW
ycUywGqtD99tHxctkYe0eaVAarTmuNmMbjABJM7P4ahAafDDXU49DPbIezUBDVdpamGRLTyKBAiq
SnG0UEMf9QAHByARGwOBM8b5HMgFWRJmQNnI5NPAT4Ee9EhKz8UjfhDWYX7WUhZfQhmRUCkwHmB7
UwiNB0N2PBfKJ1Lu9CL1mFGMJEHEW9EL4g0h2JdUWhql53KU49B8Gag73RHAZ5F4aU/OLIEHicpc
slHYxRL8XWl9/e40kc4gs74ohJ8yV3dlH++X57JkqjuXTFLjurrS+H/nCpLoUXFusHoLiGNDWJzJ
Os6qD2y3T0k4XDCgEdbJgjePgQbhlJmETF3gn9lrlWqPCW65i9EeVkM772SECdWMmZfLacnqC/Lm
14bmdq68J6QPLAhgGTDq9dskDV+Xe6jStGHnjDWCFafYBgQeELPKRQkgKJI40im5/N3gsghpXRHg
i5rXUT5TQIrVoHt7tCWUGXJnun36DnCkzvTBy0rRMdDWpnGbUCiNsS4H43kZcRDViZmi/TiFT92X
NRX2ajTZe3znDl3Oe05LvfKALvBnYLyUp9+Gk79H2XCJvAm5ZaAt82/T2VUG3ONFP6m4VLd6yc6Z
Nfl5EjOBzEnyXTnuTfQAhUnfIBcrwWUQTwSdkrKFGVm0mZp2t6gKpZ6LxArByJC/igJxoY1YRrZL
zRjIuGKoDX0KtaZyMJxibaMKIk0NQ06QTm5ybizGPjfWaN7rAfMyVZmGnYnYeSjNA15q3wthAIo9
M9O83QwGnpvvNcGEMMqzSzR3FCiB/Y4W5iCHjJXuVfWmnbQzkWhrzSa7hA7VsQy/ZdWLJdYxpktN
qsBYDWP6KRjk0FFDLgpu9o/nAC8dnBy4rt0EabCK1ge4F9bZb53o7FvHwXZJLpCPgEk8sHeO0WpB
0LEVPi4TjOXaHF3/uvhaJMis2SNh/+I/X+AJkJTkOiSW/o79JUNx7quoAE93g/lhVBicVTqHezEM
og0pdfSqQaPYkIHRtJiozWkhqlWgVQ9Tald0vDR/HafFK9HHdpgUKwiJuSyWYgUl1CXPcaBzw285
ovJqoVHTkYmio9HV35h0Rogh07NyZVnJGQvf9Uy8126B+VUaU22T19lnl0a3UjnNBAFCUST2KY5Q
FedcO4xVnlUNGMZHI5ppAx7H80vVIcAl6BqNDSulpZsEpQTzaVkzGtGlk6bAyBj95Aody8mvxx2w
+Ja3S6PHMP23LJ7KZsS6lXERWK6Gw1JtA5MW4zytqTYSJBV0u3gcivMFMBHjHVE44CL/pTLwULAx
WRM6E9fZN9RRwF3fOZK8AJ5CB2aK4NYiMgUuGdagWHvBxuh/2XG8l8t9WROTOOLluni3zENsFdV/
6jBSogRbykw1dKHyW7/cAglEl51jM8Rx2s39G2aa66FSCKUGA18sC9zI2tFHkcfDXaOJKD6cQHkL
C7FURg253D+h4SDgAObFuzEztvUcnKX2Mh3moWUw341D4q+bqIbF5zxNVUMIkvu0gAkLjqE0UwAT
SH9czDHqdIJtmzSwPdED9eT3bVwvpIc2nJswLe6JgdhMM5uNrWO+2lxnk607SVBmZW6HXON7MjFA
ShSkp5VlPYZMwFe5Mh/GlmsAd1gOqNdrO6IiOrF5ISboVulIwmZM+eEOX4tK3a8S6CUex7wDq3Fp
Uq0yOocodQntYCuY0XV5g050McSAlo4IGL5cpz0LfOEDQ4asQ4ZfsV1HpMVkOC13zNFwOmT6rjqg
j71sdUP53LIkC7KSFeAxWnkg4wGRHaQ/yMPfSwPdzs0jbqfP/TCaa53zkyRptF+c0HzGJQpT24H4
m3EYQ9pzyLcDDYZjJ19JWRynVKUEtIlScITqK0A97LK3Kco+dBwzYRJhvzDMKmsdlC3dgZyhINKJ
qq1ZQuQaUvsU+eoEpc68x8C1ukmH/q6q9Zl5TXRnunCw6hkeXCbkqTKgeLe4KwFntz1bSzDZ5iqd
Qd/wBdc2qudvFspFa7t0nlZwtilS1pXHleXPXw6FLdwcVC85Jr44dFEnqXP2mlWoMawaF6Da4fnG
2Npwh0LsIqJtIQ+FNly6KaA9bXwWJTLrXkfLWFgMjdZ/xATYdxFv2anfDZ2BrAUldy07uczEFued
yGYAUlk8qWIq3wqZ5guAwqmuqEpeFnOVKKlulaJ/lH2zgoMOcN+dcKhCRi4tfMx0yNG4zZsg/VV0
L8sSuqxnefwe2TQFRgmX0nxJvWjvR+ADdj9WK6z0bx1mrzva/HcltLZaVt6H1Vfvdh8lnsroyTln
qU7JhnVzsh6JFk6N5NyYQk5ioVmsQijGS0KNiKaJ36W7ywPv4EbDqoeoY+Q2IE+wr+az3odiD9CA
18Bf3pmld1IUf59pyc/FlCNTWOEygabREKxqIX0EvovnNRUYyTJHxWU5F/TLwRRg4XQMc3gzuNEr
jEPAvXG1wJwlo541esK91zvRYTGGWpheQ7UyAvaBhTggw7/EhkTrBskXlCcqI78jpq9KvhZjIctm
R8FueMMO/NLF5lfcpE9iYCTbplrEiDSK+tMtmltIlJ/LuA62335qypfZpQ7CdYfII1CJqAM+E85Q
38K2bJjshnLz1W1xRaJ5XAbAGi7UawCalel5F7wAf/jQ/baIMlhqAzjvrf8o7dM4Ut4XGDIxkgTM
6x1xsKI6zITi15nZrZ145AvnytcCDuu2yInHHniqWzMhgchqcd61BiY8pr1wrMVcpw/gyTCfQ1TU
7XrIbySscT0xGO3XVm+vs0YrZBD/0IXi5szR5+KG18MAMmvLMzDhWbhKqBcOS+239G6FcheRkTS7
zDRTmwAZdJ/ov2qIjxCzDQyaoOhG+9FM9m1sv2g6SzJs05+hUGpDrd56jc6IlDrEqN0Hl572JurL
l1Zzqw3jHTK72zu4ZhDhxUpMurRRLJHQ+5krM3oTzLfPUqwDFMBPgdeL5tqYcK6X9qYVp7FljNp1
+qdl5vmmsz5Ta0RRKHYS0tkIOhqxA+YNfgzGSCi6dJ8pv3ZEPitUEBNqSNy7P6ZOvQ0L8gZ6g/7M
tKob3DpZRnPnQ26IOIOapqOrkSp6IcAlDZWWM0dv1Y+4pqHI5IOGUgFIpO3Brom88UcXlxCtuV/8
u5KZ7Tpyd/DmXTpAXNFZI0krhhreFEbIvewrO2LBSSRmZLUuiS3UdPsq6PhcOJ+5Un+Io5X0jAw+
ntC0HAhDuIinSBFZ5xnQAxCZmnE0mZ56j9iWvqIiRIfJSs5yx7pyyWb1ungfpvL2PeU8qiQEVQka
4kbc6HASyfa+AU23OQFifiwoi4aVM+HDM41o/US0+ozwNIIGGBkbOYTTnJS85f7BFTJPQcgXAxRI
MLRaRpoTDrJM1RcKpTSey507i7ue9GAL9gRGcWNQvaRm9ouscXiifCa3nG+z0r1xSsZ1s/0rGypk
MlB01ex7kkLCMT/1aLyX02NYdrILGW+y3DMMsLkOORsKIBMzm4oE5I5zSrQYEj42dMZ48muJ4RtR
aawqqazkMC8VscDpS389Otz0i1uRPHrCHQ62OCXz0gG22CugPE5OkywUsoOjOUpanPe6MYYkQXhS
Nymi2wTZNpSthQ/vnq7hHV3ym9Ww8Cq1TcGNTw1HYpZS2xX4Hq/LH/aIXk1YnnMH47qu3IdlJ+lh
+WB3pFLKM9+PSyoRLtE3G8PCbM5wDA/W8iH67jbJO+J0k997v+XPdwbEoy08UVIExIqtg46z0oPo
28cHY2Wp0Ukr8TaM8vK1LR4nw7ouDlJS9NrG/E6s2wkFntgPGmQJBsFLe6c24VupGJ/lvblLzMLa
1CUnVKqKZbNRXNSg07SDEun6UqoKeqHfNZglrMy+P8b5cEQm9QOK/nMzeOMKdf01Hx6IlEffqNjX
StcNBokxS1fyvtS3Sm4q68xfRY31VNTV8BuN0zTAAMtC2agHxm8W5P/+Ew2y+dt/8P0v0u1rtNPt
X779G9QP/vsP+Zv/85g//8XfbqNfddEU3+2/fNT+q7j7yL6avz7oT8/Mq//x7jYf7cefvtkuXsT3
3Vc9PXw1Xdou7wKTXHnk//SX/+vrf+RobJBx+w+MK3mFP/5SPsJ//tvdV//x+fEnP+Pff/KHn7Gm
mf+uGtCubM10TFv1cAz+w89Y0/HGzWGIhP/5b6b+76oKa84zTQuqFvbG/9fBGEdk1bL5qWvqumtp
9v+Xg7Fl4sj8jxRF1YYJ7Ni67hmGZ+Md+ReKYtgSkJTXJXJelCFxX1tbp8YMKCCvShBGPKUUqOZ4
t6KJ+ujgA2AhFlp4Nw7sGnr95GPpvuqJFNnZ/0XeeWw3rmRd+lX6BVAL3kxFEnSivEtNsJTKvPA2
AASAp+8voFul/G9XD3rcEy4aEHRgIOKcvffHbKfq4S4y3W80ZIXYjRcqeUQa1GbH8t4AJZaMYRIh
syNvymC9xppTF/VxZAVRDDC2a4y1XRkBVciYNARGdRcJypiGf+ryWFxGfMsMQ96WbshMSE6KPUlf
ToIs1UOX9Y/WMJGW5NhPvhXTFCdjLSQTgJmzHL0d06CjTtPlBCAHyeQwiZc+7p4cpv8dwCAANTKk
J3YT+JGgdCk7cgkk5lXqiiffbm8TD5PC7HTFzomNT3Aw8Y5kgIhun2ecI9M+FfpQ3mk+IBYDBXJg
Dv55oL7K/KK4p03OsqvE9WTqr6DqaHQs58ApyJmImx91Le5oa1yWJkmwNbSwfyt58hPyG1LU2LuJ
enAuwbqlA6JaVwC8oSiK6fQBfzOhiuoZbowMxHeDZWP6Vbr1nCFgeldQfxRoGvqJmlwHA5cgBYwA
abPv61LsrJBEgb3BbCKsW5svu/lrGIxTV1ORYEyA4ZpW4WJVURjYv3DNphtBLn9B3QY8TBDdpBRx
jPMy4yiReq8AL7fIIwYMjPOEVVr+5Qn5Y3LK9qBF8S7O8A4FLCjTYfJI8UrJiVMZ8mlViCMwhtDJ
Mc47qAE2HpX5K4fkwAT5BOe/IUAkS8Xe7kluyHcw58nqGUoipjyaNUSaJdtssYbtqBl3TSfzizV3
2c7vgotbUNnSPEDNRaxCuOG/3REHk15w4pCTwXdTL5n21EfbpqA+uCBzxjMw8j/w52FPFjjFfM+k
lN+0+jlSgYbeIzO/+ID2BYfU8JeDju7SGvXPijn9HgTMGFKRdSn7JeTUNPprbAvSW32qExjOzgsp
kcdGwvvQYvtqHEfrxhJU8FWIvwVauibJ8zVv/DAlZCTtnPwM9Z3TQGCdM05wcEfsBdMv/FQ7jZ8D
NbEJWovDtkfXh5vixkwmsadIWu4iY6INwK8o0yHYEz7QbUYtn7YgloqDbhVHVzp0+UQHhwj/pu9S
eIxlAT5qjJna5tUrsZDi2q9rEMvWk1Ukww/yvR6LuHrWaWJva0TZB05dKFqn8zTK+NwZWnOck84L
ZRr5m9mQCxb0tKNp0mkfmpVeDNW+RRwmdo3BGOJHIKY17Zjbln7TpYPco0/yQmohr6ZX1hfKIGBd
appAqIucfUFmDgY8/zqxTZqqDFf4kkqr28Xxov3QC+NChNfwux2a+tqjVrf49RjmGcjWxIiSs9D5
DsitqLeYymoCznx9n0T1D9NponPcptNOTiIG4pW3J0rx1pXLKnsL6bW4he0tDpCIo2Pa2JjjiU7B
bovDKu7EuHV6bYQ1K1BrjbVC1CTmNuoqD33qNFJ8cPDFjizR4UwgSI6il763s6ehJLKl9d3NaKa2
krD7p1rX9iIWyx2fs58tvglzhnc0mqg6MrTuheN+XRRZdqmc6Cg8bMkVPzkCQcRPsu9vA2v6LVLK
IXmcgjfK+l2MpxsR37R1nL45tbr7Dn4Th3hcnhn7a3QzEaoVI4CMUpXitF7ghUU6lAga2d+312uV
5Y5Mif3h348Tq9HxfXF7ffz75teW650eCEviPtWWf1xdH5ocYiPFZNytu1g3We//xx4HKycxKjef
/Q/Th+U34NA/Bej0iABuSBv7uqrVXF1vr9fWjdaL7+cgP82YZ6oNfZHy9O+Hvp/zfd/67PUBDwqa
cn0pN3aBBWq987+/A219X+sGXy+37uWPq19PW1/l66oVZGf+7sX++83/sevvN/ZfP+vXlv/4nOtz
pi4iENXrcACpL+l7P+tLi258hDlbhf98qa8P+P3R/7Hrf27+z0+3vswf7/T76V/P/GP36/vwYtED
0/rPO2wgWeHihnfdmRrf9Pr89cJ2W0EJSf14f7yJ9aHvz9YEWDMLp9szBP6IHZS634/RtHYpV4+A
nig3uzmSUl4kci7wBwzkDjFp+EkKfWqipqQZ9cmbo/qUNQULvakizFGJI0h/+c9DfWciPI20r7u+
71+vOerJ6x6+n/W1F9A67OuPPUYJKTsNZdCpBflC8FEGMoDSgN9gnFVXtXZu/749p7iziXAkb/j7
TnLNxmNev349ZX1gfV5EVTmcdEl8cxowDmjINOIyqKmtzwtDP9a6wg/ObY6laKaZcFqvdbYPNHOw
IOcCZtqa5Smn454Gykqt/sXrX7RZhwLsQMgITP6RNW7YhdNVzm/GHLgi74dUNDH+9sRvRnJqGtX8
XhBKA2bbI/VtURckBP994Q6KY/pfbn5vtz6NX4PoxREyr+cNOLqb8ySEd1Qpaqk+/cTD24VdJ9DQ
BxT2N7Ylf0Sl+1hHnOZTV+CTV1GCa6jgF4NU3WzhINpuXx1mubeY4px87KUnPdDcU+AR1ANJeCBi
KJan9QIGOHO0Ose7X5YjAoY65oshQzDwCDRc0wTXm02/EPrg1wS8uMl5vZB1jqBx5mxeowup0VIA
QBIFOSBM3fztNwnWW6wrsnu9w3eE37SmA6baX43hSKhwTQ05LLLSvTuRzYSh4jxbi4lJFUbwhPzB
LSLtUKAC0ZwFhgPqETBTGiXcwa3z7bgwdewJX9y2SpO8ypG1GEFkKcFaJJbZnqjiUCuWKkBgbH8Y
jXvpmJFwOuOnyqaH0rDnY9IkFKSoWeFxbQnzQjMSHXVM6TNq1UBLjJNhU8+VFM8Nn6mfw0i+ImjX
a9JlmQzs6EBlH/cNldSrgtDAXcW65VTGg8kZS/v7WkBXZs+a4LImNa6/AUc2vjTcRjQfiHUjh4vv
31MXsveNY1s8fGVEemNz8rQRG3pUWAe9FXK/vgcamPWJhhz1W6murreLpWJqwDRvTVU0FaXXaSOE
XAZt+E2aWvGm5xx7Wnm33xcolP15Y5X2jdQqI/QwUfDNqwPagSey4HSaxwP6wY2dNn8egOuh+I/7
5n5ABDzFhCeo0TCgMMycMRTMAlHvjViUTfWR/rjt0vTGU0fqUJWqwcXFXvn3x1l5v+pi/chBIzN0
ZTLarofT+vHWo+4rC/Lrd1AHmh8d7cTTj7pDo2X9wOu174v1PnCL5k761tsa24gOlqgj9Zkx7vs5
hT74x+ud5G0Sx9QLOA3q6FkPofXa98X6Haw3OVcyXc3swze9N1ahouvFd7wnXZgfMo4pwsw6XWfp
LKRpMXJ9XbXsiZR038G1neKONDuNA3o9qtXFP27WkHpJv4j26B47BjP55wWZh0x31H2x6bd7DouT
L7EH4ZQwf/f63CFuifrTepEQFkliL7+XaHEs2TZ0QDH81aS5vRNaW+GQ5esc1fGzXlvv+77ZF9VJ
mB1WJMd294PjhmNecRgtmAFmibTfHVzzamqyZpvRJ0P04RhiP3POWz+QzV/aIbh2K/WRppxgEYiE
EsO8qc0m/6xuOpkapHMbdp9u3vqRZ2/N0XMRn9kmpWBTBRNBfJusDLlI9iRln+5i0RQkd4JZWd/s
kNOe3kRqQPdNF4Aen+frX6DpW1gfDa0pQYu+RXONapnUjxlCijoQeqvMwykpnr4J0N/5n+sP77VW
drIfK8Qbm06h1Sa1NrKLj8moLSDdGLk8dQFiMMTfldOJEN2pX89qAdnMZErTowlOLlPrQ6on4ZgM
L6ThIhnrinjbFkASaXt11JMN5zodyKlbEpmde7sa9tT27ttc68AIeBr/84LgUIcA7rkdBtozOkoa
nxGE9kS1E4uZHxI9PRiNADhiDiwIJG5VNVj0NkOZHel0MNbbRlQ7GMA41Qa4Ak5VRb/YpuK/CXym
zWTictpf58amxUp10F6sLKVYMN4UpI3sPBHcEX7Mf6nrnqS7t1j24n9Te7dr7ob3iAdGva4kC2TT
6tdl5UFA60AF0bo0+p6ZjouaXmBz7NR5XkiybxOj1mjAGNeNocMyXe9bH10Il0O63z8lA2PNssTP
UVREYdbH9VnYPxdbm0+miI0zmigvZXcksshTSu6uowmTFHq0z5TqCPvNF7Fb31jlZ2IPVvW6Durb
jrrATl+QO2h/JYKdJu34Br0O+Yzsd1EszXD03eRqClA2qJFyvag0LaYHSGAAUfInX/mehP7oR9h4
lYq870+FulivDTOGhigw+pNrD+7RG289f8p2WZIMOEPRZlVd0WO0Vhvw7z3m7oc3dkPYZxLJBMCR
sU/9gx4JIJfqs2FgJ6Yd7h5VcTXoqouxBLM+UmQBycswMy+v9dy94A5fWGwvxmbBTqK6xS994ha7
OY+qjeWl8yXrQfMQjY3ckbPD+u2Us8rgtVMTr4dWB6gNjfLEYrM8rdf8FbX+fWegHqGzfy41Pdmv
96Mgq742Xm+uF+tmiFM82mhqh+vtda85Ocn7xuAH/M/9X9utm+h015D+uVjy1XPX+8pMHsEm5ZvK
+cz1kiRG4ua2Egrh1p5tbSuc7BFnwHIJFiN/mLtoOWTyIeugm1tmRcfTUyU0bQ6RwMMDJ4TMmYOf
sSxfVmXXonT3wzS6V82CzYq4OHczuc1rPFR74qB3lCzsXZcMOf7HGNkeed/buIOnWBbdZzQR7iGb
4H216NUzNaUINfHGFoMk0o+apKbn00mOi/awmMmnke0nwF/vwkJa0scyuvWSuLugTjA2VZ7OH16X
Xi9T7T4Ts4XjNG6H0Bid8T3Xzuvj0irkzjUkrPWoix5bY3imOTF92IlIMCcjxGrjRmDjGaq15PKR
mPVDZUb6dQwm96oRqXPsCWzZqXrMB21u7Er5B0LPIhxIFT9msVc9d8lys+6Vb41DPXXsS5DW8tah
Lny1PtD72g8crOWjbDrz5NhRvitn4rp0SEF3ZM9cpVOw/GiNyQuryhkOiF+WF9kkx/VDzL3EmyVS
67oRrXHH6oc/BPP1O98lkk3MKtsfldw9zTwcgBNReOu7XagpLIGbvxH/vOw94pL3RjEkb05EwVF9
CcNMek1CRsUZoad/7+Q+6v/126HPAMk1te4w8hjXlTXTVlRfwIxjY5wc82Wush4NfR2EuejljxK1
xfrMpPazXS8s6yRQ1z4CdX5f79cL2q9lHE235lxal8XtJW0+3oOR1Dd+obckuif1UUxdGRqaS5ii
/PqBCeawdynB+sdR6sNTmi8P6w5l45DQ4vh0YGGB3NQoRb5+QMevnk0dXgqJg8UO3ER+Mpxs+voB
dZqCiSnfF9cnn9q0ogPaD+d5MZUCkHcDOhvMkTrEMIRFOIs57NYPbrf6J9Vo88HW5/Sc+Dn2b/WE
ymB6aXr1S1ojvsZ7GM5tYx8T0gDus5gCa0AExGc12Cc7S8zXyV/akIVyfIqzbrqPlUh03WIgvcdx
texNQ+wa2nPXnhoGpHuhwidpGNafKf6qyEnnt4Em3C6x2oWpGtVRoybH0uJAW/dTzkM42UXyg9kW
KszY8k9GEIm7ufcpbar9OIiFM5IPfxQOlTA6zcQ/WlVy13VxqlqT9Wdc1nDyINyJwEOhTk7qmYWB
cUuZuNysr9IR3SjquX9HycrPHZmc6H2c2HqUdF/7cD383b3jvy+tF2ynxsiuq5o6dJEgDlpfZRhh
oy+L+PCFQ9x1YeMcmlP9xokg4KyvMjEGBJn/UdT+tCU717oW9CJvPNEhoVVvlGRul0bk9bqBTs7K
1uu79ILZK7hwigCvobYCttJks/dzHFwcka4nLui8Fw5BI6OEL4pPzP1qu6E2ku1EtuPFsmV9KRST
h6RB4yd1za/30+r+ZkDhfBNpXXSdpv2wJWeQ9DHtvO7BWBDgVZzaUMR2OiBmQEnRUpgfo/26biDm
acZ11do3vTE318gc3W0f9/pNPfDz4N7bULrvfjElpxQpe/3Bi5OGc9siDuVSEUrja8hZDLf9JQqk
xO5gf7RWqW2KlH20HJ/nive4G7NUe9H6+OFrb0Hy2Pi184J0VdvRzcrPHh6HGw6mgGPdjz58fqx1
09zqSWakqf/gkDZ2qPOoIP2vdh5ql4bGuklF/7miOPthezLbNnnb3ZiGLc85LeGdCeboVaelv27K
v+dp0Lv+hdJKHqLxCk7t4ie3ssZo3uqV+Gkl2RV4yO6XxaL2yu1d7d6YZ/PA5EnbL66VPXoxJWnY
Tt2vkqMSyZr2nmnA2WIa9yK+SbyJiNHYB2Rf8veyF/tm/XoQxb2Mepe+ILtsQ/ywxslMq+52EhrB
8XajZkav65bLENmo7gzjfkI6gHuSKN5+xDc6tMOj9GDwrpuR6rqr7WAmi5VM9HHonYvU4+R6GuCT
D5GXvC1Dflk/S9AEb/o4WM9eoo3hUvn9iaxk/dbwAGaDbS8+jfGyfkEtKzkc/Et3PwqZH9NkBDCY
x85jqvTn6yaRCxuMdtV7pDNW+2ZANJiJmYusMpzeqejfjNI4r5tSqftAkc15spT12YuKcm9oU310
UfreE80LHJHk98+B/CIz6LQf+WARHdzXgoAtI7lxSJzfMonsf5bEvg6l80lQDydFTCy3Vqmbp6a1
kzCqx+G1k/Nl3VdCEKSWxdkT/QX4IROZtVjZNA7bAbWO2sdIrOM0R8YbCfjjbnGT6ZwtVXxbilqn
isj7WS/Wm0McaDe+zsFkqKFpfZp6/rqFFZ/Whu/f3ee7L/DqP5rh/7j5/2Vv3HJNlSXyf6f9vv4W
/f96oV2ZVun/aJH//cx/I3896L2OZfgkxit4r05D+u8WuW/+y3Us28DlZ/NPW2nA/+6Y6/9yLd2g
VU4ykeUT0PTdMff+ZQS+SxvdDXTbJIbn/6Vjbjr/B/WXoYwile14Hu38wKID/z+SkOLZlkWVxclR
agTu+Wb9G9qbIHqScHhOFGdpWcUOZwvGi2H46HEVkMZ3nUtjuBkxw9nuUQ5ok6t4n6p2ekVTcOvY
pRKXxmHjeh9pFt0Ok17tapeAK0pcLCnbJtqTij6DoowuqXtu5sXdzvrJtGaSjjnCN1jT810kl1f5
4doONKuhBdG9HHxlovXi5kA1wNx0dd6GOpCzsbdQq7bHzue/bNvgu8YZIQ995w/ODmCJfYndrCJJ
LJrOY1ws13KZrxaPGUqctLclU2niK1RkMxxEwEWyMI1jwPR3X0UVWk6j3drZ6O4MEA9JmW6tfCCJ
1B4vhW4td0Qea0xVXexhYqT+2ZNuZ8wURZu+CXZ4HLoNg0e5t/26RbOEFKtIc2JozekxHwjcdlJS
aUgjmKs23ZjDB3HVShvXz7dZoKdIOr14i9JoHiam6XNz6SQGfQ9KK71PrKUMYEgcih68BvwEfqeU
diWS7iRpKHQ3cZgs80QUqf9QQt8QdVEfJ6cvt6aDIpKsOONQNuZT04/yWk+0J8M0dnMvXtxE3js2
TVbphi0AQbdTWkRauumrQmbhvthRyDyzULl16+UyDsGz7jUfNovlsZlxGFpd2OdzB0PQP6pHLTqt
V32CFxYQl8xIuHeqmJlhGaieIqf7FJMTViYRNkV9tqYJ8bOBm4Z51SGHhSJjDB0zwReELxRnXx8v
hEe9pTWyRso8RHVRUQmpdHMq1EcweVoECZCYjSC3jX0GxWPLDBCsqeHiPgbXVo8JK0mM8yz+FNrX
KdFgtp5zHgh7eFusTddX594DeenFcY1mC79pYyxy01JCrmczxgfKdNCfPvsyftJNWu2G3Q245/ML
yAyCz3TroTHM6zxy7kE03taEoG9a+W7HhUcYZvbWNkl3i1zjakoXedAsNGY5cbdOOvk7TkGC4Pog
TDsslZOWJ9fCoc1DYEEoK2Of6zRR46o9ibFBtC2DvTWTsdfmbrKLLU3uASDtymF4pdtfHmPKd7sh
6baMBPzNpgYlCL6ahilaREbPaCqscdvdJpa80ELfG4K8m9omQwMU064oCS410uQROaS+mZcA14wg
ALbxbnq7bC9eOoZj38vn5Ilg6oe0e/BLU9vXNimRerP8yvoSiV6NgNMHcRvNYVChY8HEUu6HoiMm
bmSZR3S23NV+n7xJ5y4q3P4QTKlGTZ85U0/TIEE5mOZvWfbQOkUKcaHZjp6Z7izDufG6rEVikGy6
+bUypt8EhnoEnDg3iP4wRBDB5KFRqx1/Dpcce14yjXfzTKljQOiI+YeYAlz41B+HAyGmLf2v+B5x
Uxjo0b0YbyNTLLsuSNhDceNV6OCs3EX/2GAR9GyC0sfFmTBJWkz9UapcJal+0MVHMC/OxhAf00SC
CwB3lOf6h875XfX3qWOZdoiSee+NCUNZJuKD5lcoeePuczD1AmwnceVFtxxbMzCvUXEgy7ci0nWC
6Dkpi1NbPJZJW+/6tPqYh8TeIi+NT6Jy+TB18rtp9J0RSOs2lYJIFcu7pRhMakwiX5BfYDSwXyI3
a1mSUgCU/jHN8XqMFnFSJLVtpnHBGB108RYINYGuCYJz2bD88J3fRIimGlmo5CdclXPQb53c/C3J
05QlUI7ZpcWvOfqTV6LJkeITBam8sUi02NQqn2As69AyXYMWwE+/cmMi0v1kCyEmTHprA6262/oN
I1NbL/upZgE0kLZ+7+4NbyC/X5thpgOr3CddiobVmbdujxyLXD0NRbh+nbOSqXLrPDWDQ5pXuukS
+7lsdFzkSYMENzvORIScIsoBfq26PBoSgtjQrsrU0MME95oOKuvSlvFzqx8UvFaOcj81jY8nqlIZ
Y1lIkcREoK9vctWia1n7sZBHQGI45Ao5W6EFJvhuyJKS+D8nRyXf5kjOXMPd+nP12BUdkM8gzvZL
Hry7gTceyr8CDBoZvIYNYan3Ym6mo3EgT7LCDDrfFvqNXbguIxzDS98MW/QiEbp0S/nHOwzgcbe3
3AbmZdAmJEzH59aJdBIngl3mWBw76Qvngha1lJ7vPQ334JhYx7HjtCbLllAN4d/Vhr0pkbK69Dnf
yLZOzm5CsPDipcehJ9i/QAZ/nbrNRRzQQWi3NgKtLHHHG88elNtBP9t68JgKzTrVVAPuNHCed1oh
y6OWuUxPxcHJ4Hj0w+Pitc90kp5ypKN4J1+JOScuwJevgcFhaUxtKBu4mbXXouJ1LfipGgE6VnBs
02Y5jOLIuAoOQoOFt7S3vkzG+5wIKHjjhOp1N4GkL1AvPhmNHtt1SxDOY3C/YA69j4a2O9nz8muY
8c2nU+uH/NXe0Vg9DP2sHUXM8R+0OKwaDkzmHPKQRmSUA7o5JSZqvaEnwqu+dXA21jVaqoGI1m0t
G2xKze/asVWjvUawM7sEVmPvN9LyqhvtLkwdiZFIwufKAfGO6GrLyXrqAEaFo20/oPe5SgusCkMQ
DLskAiQ31FBKS/0YzT0WqZKkd05HaadRuKJuyUlhvHjjW2qmZJervDmsApD0Dg6cilsdmjAKqfi9
pQcapoaWH/QR83W9JM9jTZ7mXJrgKbHtEPAxIrcOiOd6dTsMZmZbPkGFenWGKWTHG/dEpC+grMZI
yBaszIMb9ENItIo41IYxhlP64WiLfEOZ+FknRrXv/HxPiOTZbaXgD8Q3pmuWcWWZAamPw9ZLfffa
dG2TzFlpbF2P9MKYYllZMO8iAQUTjo7LtEd42MYIBFtqRpo2PpRz/1IM47KFxBBva1rfHq7zOQ76
63gqKOt743MbED+/ZIxcAivupc4s9oLd6kJkPTnCxM03P/WoRaNGRi1E1n47pVN2Wub+WKbJfYqW
8pw3zgeGpm5ndMt9Cs04deKNu8RvBIYwIrbvbkdcC9J9mPcRLhS6kCQxa+IwE8ohbCAFSbHcU8lD
N2hlzn3kG3+VZRKTcoz131j8Y8f0adNJLzs2ItkVKq8QME+uDlQwk6HH73xktkJGHHFRTsVYl8qo
C0vRxlQNJW7x2CGbPR/nsJ0njq/uEgM9DxfvZ5ZDyppk0eDHoo1i/sTaRnqN2cgNwR4/RQyNyqzd
o9DS24Kz6NnAZ7QtlwarzW2lM0RXcml22lw9RG3LalzUV86QPWTLDR7Q+wiS7q53U6aUEKEIu8Ap
aiy0nhr01Z5EGivs+7nqzK1O/AHOUivshP5QI8q96Zn7eAlT9MDnPEbZFs+kGtwzu90vatUwPDj0
5TdT3d17lnPtl/0Fsp2Ne3IaDpDkOL1ErSqFoC9koYyPbRo1fOq4XhexdD9Ku31lysvcTpC6b401
1e9G3A3VXF5JmJEgLZJjY1vtU95jM63GbLgYBUUkQWw6/26+b89LrhqeEwcTTuFxeJ48AxIdEk44
ZlMULn05n+niplvbsq7yyYqpewMzwZQ0nArtL8aYjDk5lQhnPHqtcYqUHJdMIS3zmKTa5s0Y+wg4
+MzoXWsTznt3nEdr3E5EPF4Jh4wLn3HVMwLmZtrih2L2CbBE8HmLhHhhYj20720zObhpGpBzEakK
lhYnO7dsbbK45YudevvFqy6zRzJRTZXjLWqyz9FnNprl061Ixt+IYEiAt12ah6Vzp7PYuHYGRpQ0
U71JDM+Raxxxed3pKq4ssgXKyvSnsMaz7nOM5vwBtggkfibFtVY6vBQp+mEi29cZlI4JUkcotg4z
1gqXhHktqPg4e8I1L5WBmLoWwt46qvsn8O54evIzRl6Di7Z9Lwn48yE4Tctdl6UnMeBMyYN7d5xf
pNYRNAQJyDTPOAreew1CUFyhJU2X4AHByt5RFCEq8omiCgF3psfw4DbBgwN0yAdhRDjWriMPuzB1
qCHxR6QNx6AzNg7QIvK7mMfJi6loRhFYIwXEqgsfdoV3pGgG83R09+TGbF3hHlzASIHxPIFJWli9
jVPzoxHZxnCDZ9ub0itB+EzwFM3BJ7PPH97IGEJzE37AD5OQYZxyHWimjFOLTw4kbbS7pWf486K7
JTbPFV7jlMJOQxFz8cWdrZhPfeE9OIB5KAzDVFdcqEQRonBn+wCjBOAotausKO8bgFIjRC/YHjPJ
RriPTG26ddzkupHdXbaYbxVQqgw4lQOkqooYobVoV1AU1av4BtMZkWCTCVu5xK2RgLryIS9NoK9q
3XixQGEVcDg4aTs/85HQrvqyKGZW2uZkf1iXDJjW7Gl3uNJ2wv2BbJU8zBryaoRuW9s2nb1bGtyx
b11aZaFh6U+U4g5DxqiMPKA2if3P7Nups99bAF/E7F7iNroZUEiD//LBgMVT/u6oHJsRQNhQBtfM
f0HdJBOGYyBiEzCxmSlOTnRZoyBj7aTINXwICCZM7dysuvHMARtt8hkoSBmBAbDGWfaZ3p3ju7Qx
x6cUBArxQuX601QAz0hvDcvuECBoq8k11Mz2MVN8NEPCCJk8ktl9uWkI9Jlq0gsD65DAPvQd89VX
rDVi6V5JVgcDwhgs/acOKFsQJ09Rcxll8+Hp+IWIcI5G3KyrGWAO7sAgvMRE7zbA3gJFfZurDWWQ
Z6YVL1QvkC4oPhwxk3c5wDiE6HC5R9t5fGhwgp0J5h52k2LMDWV+l09Q5yzwc7Xi0GmKSEeYwR6M
iTj2wOpGoHWjotdZdWle+fxMhe4e4zHA1CQaFspau7GIK1yppbFFIlas304DFQBOXEhCQOa5UnsE
FBxqCSh7LbLvql50W1aAOAWLnsSHOTpX8XS9qBiaCihfV7e/a5c3AIF0Y/EfWhS/T7Tea6CIfjWr
iEQx/qZB9BwSwUAbebkpMtJPNbpRA2RAXVfgoeA+xTEQKXagbvjXFjBBKldM46ALOgmcQe/G9S9d
y7SAzhKL+eTC3PGnB5xQk0fRMY3LFLXQVfxCjp6bWRENJ5ZoZAaRLN3UPxv0h8cSjzO8Y0iIRinD
JBB3TUwQXQ8sEXPWeVL0RFoyPzvFU9TT21bxFQNFWox658mO/QunvrtxZTHq3t6btSd31G4HS76Y
ghJMrfiNehOEWmreeorsONQL/twWN4CV2OTrzvzbaHmWSWjSG9k0JWExZDldUsWMTNEu5ICAQ79J
cFmnyUlTgElFmqxbpJd0o58Q1Qz7BBwlvQom0c2nrTiVUwfCqC6co6UrT4mlb2qglrWiW8p+Wyze
NT7V+obcs/6pAoQZAcRMFBmzoOK5dYBlxstelwkBeCPecfI/qcmD5SgAbFaKtDnF+LYLQ/4qM0Cg
haeVV8nSwYJi2DAode4I47u2JPTOSWE8HcUymR6zZNwy3YrgTPTvhiJ/9kxsJChQiVjj6BhNDcSj
P88JBTZMem8xKti201IIIXpYBQINf2cZB2JzburUIKyS4JlNutRASd2/ypE/6OC1rCSd8c1V4NJa
PhYFtui463DIkbxPThGrEll41hmJnBuajXY/FGa1Zet8l5gs/ErH209Wnx9MWuGo05wD51QPpwRm
/xE86y1TcbjinGyl1xfH3HEO8+SeugREWwuh1Vao1l5Q3iiNeXyYhl+1JaetVGDXGvu05VuXdgD5
asQ6DhwbqIw5MC+AC9s3FCoLevIy6+68CXoxpdgrgv+mXauFudF+OhGlwMzNfi0EsW1yFnQbZqKf
XuT8LvHEhxIh5dXge9l5bPTHDpKQrkC2NkTbXo/vLRK5In/kqA48kvjmlikeekcWBYpupSM5jrM7
kDGfqQiyrZ+N16R8XBYjomHcqb+opTJuod2h6NRgNGjHyoQcVO2W0WPHhDxNc3FT6JQvaZLfF7X1
NGg1xYFZe6800yKIRz/1o2exGnPJ09O1C7GfVgQOONVd8sVT5m26le+dciRad99F/QuhVNRjY3fX
BFm5g0+xsU30vlVJZRSVxWkQu0R2wS9NN59p9ajkjjjflM647CmoHuBHHiKPdYeWwvH2uqk6ETO1
b+KsZkIGALmChNwrJHICG3kxj210Ta7YFZ6wz06zzV3EoayWTPcBtt+Tpy7QmZl0oEHFYGe4sxSM
Oc2MjZbD5dUVoxm0+9/XurhbdlJWatzQNKSd1NBT1jpb2vfuab0oFRwaVZt7IhiSA3C9sw9ScEwE
/W4EYyZiXsTeFgWr4yoMjP83e+ex3LiydtlX6fjnuAEkEm7wT0iC3oiUKZUmCFWpDrw3CeDpe0H3
dl8T3YOe9+AoqiTVESkSic/svXZvXBnIWBii0GRVBc4iRjMEEC0ypG91ohmGSEW/pWpTgZIN4z18
Q6YwNBuJsYcpPO0YJ7Nqn4e9ynMygwqEQt+Kze8/qY6ixp0O2WLIZSF86Mt7btRx4rdpcwrUYpT4
/ukRYtNjJYMNSVpetmEm7xKujHLyP5TL//E5qtDNmFRi31q8iEPOtlHBk9qoZoasEDH3YQwtjt/y
2u8PUUHbymblh7mIiIhmYtYFYHGCxM0fgfwgAqoXtaK76I5iFvDbQlgkV+h8oZXWacAohN8OSWoX
RwRVVAPpDXEvQcjxS/z+0HPV+Eron//8lLDcI1VutatFz0jtn1+oJlTw//xrMuXGZuo42v/5BYRH
5sasKeZwsB6YALY7Wklwnf/7g9cARODR8Ul26j5gDXwuHlcBEpdulYte2zm9dixaKEJduPB98vrZ
yYL8UobUw3gS6QsZYAPpJaCv0A+uBH6rD7Nv9AbAjSE3Nw1xWVmfQ8JMDyVirz7vSXMoaFYSTyP6
Lk9J1Qnje15w41d46R9Z0FxjCAbrhHvpCiS04H6q4rOToPPFhU7nLNLAB6PwZxbkjFTFcKAnsM49
SIGmc3Mflmugjc8irDtg0yQlpKCGQum+KC7DjaExVQRB8jol6JuJi1w5vCnhCJq/EZdBvLWYQKRT
8kKca3XWKoixhhMhGhbHKVyMXCzw6DOh5ZVB/yQzojv1OfINlG3bqsAM6NbwU5CG7jtGQ+vKCY8z
ztI1x1y5noeeROteH9d5qpMBO/XHMhh+gm581Ucw4wnzIBS8vcrv9InmOrIq55AFPe1SgxpOt032
QTvyAPlQUsSJ8Be9L9Y7zYi3doA4AZ1vX0AmbYrqqxblrdWvoRT7GgdYs4C/HOaeufVGzM0AI9/8
k2v2c0NTTZ7SKcum7GBivBs0GUAySS6mKV7h1oJmR0WUugekgg3LEzRF4TC+tJNzTNKXQWAQCU3c
E718eGA4lZdcYSVuqrp8YxhPv4/bkVayeJ0kJy5ZxuuhHz6i3HtafmzlwpjoCIp07ApJfZx8FWWM
gHSoWMRN70Gt+3lgRuCv8mf8uz+kxgZnYChL9NV70XOylnPzpRrzveMZklgRgqfj0OkFyUUTM+xS
PDfduexjG3m4gUdyan8szw5IlueS027PO4CiyBvDJ0+jOC8R/zPaPQJh4td0TUJcZ6zPct16qQLq
n5nLIwOlvcO8+Fp34w7zGV1i3H+1qqO8os9lAs69UhwqndgIZKIC/L1v6TnY0ozA9TreYTYk94pF
DQ5Y8Mpx/icl5omNCQm3eBeTuMSQFEJgo6uAwNrg7Deml0p4v23wv6e2YgYFcRg0F3L8mzbZauUp
zLRlZ9HdRw0Th53VM6Z3F6qFmbrDvo5i+6lgillaJAbr7DKysih80E9IPmeeQsFmb/nVsSgyP+t0
8gdT+7gCN4s2ImAJ4fTWu2aTktTZz0aPRtAu5UWwgkuGTiNLi5k3EsGCSJlLY+P4X16PpsQh20SN
t9LApRiT+wONzidnpbkpSvPnUBL9TlAFURnNQGTv9BuoJTiZzA9FE+46lSm+3LzYMmWAMNkUNuYt
LKpqq1TdbJnXIOJLrLPBsG5vO6V+RFX7a4LgBVbkjpXlL4yyi1wSjG2+WLatRQ0CUnVNyNOGiDpS
QseQUDvzY65cXh7PhdHpnWevfgS9+aXyAalfwMy1JHUAvD6pZPxh+VIcOzXkAuIn0CeWrsTHyUUa
xAOXY/nWOMYNsJbCszsov5HaLqvfaLK8Nft+TJEZAFOpmuTggV9oU1rKPLde2KgDMg8Z/nrKwcZt
akwba99MIDPF7UDpHMeb+ifxYvXGygPuqjEviducLKf8oWvWFTgk4Y0EUEbzDxJFDtDQbp0RImK2
+cnCxUUZ9wdNWcYeYe5LEpESiZxxKVNZ3rma3IX4bngH1RycyVK70215ArQNoMtYAMlx90yz37UI
bEXgcjM/pY5xbhqwcpRgrVXAiQNtHFTuA4LQL9dhc8PbBlTLH1HO96p+cgSRVpIx4BjwXly+gMmF
RXAdvC9veFSdfh97vgbZ1ZTacWyxCUS9vKcpwYpT8tniJfLsEoZWN296m1mcp/QnorCocWGlbayJ
wLmyatZJqj3yNDtXwy8tBGboDt1htvTDRGrn2m4g2kmD5SGJxuYSJmn1oS8qFxAu0rnA1PapPV2Z
U93BFQAk6e5Fr2HPAk+Wmbfvnzvh+0LBDXzX7rJt45SPqNXLlUCVYMyU3JLwSTDeDvHeOrQJVtfb
XmYIlBBD51lIMkYx/SGzcle6IuLOs/SIFkM2S9Sg9B+tw7U06IAACWe5eEXwsIGfmZNqdrn89Jjj
wrGyflecW4QdHAn4eE3qZNc20ckiDMn0hmMccSqOKFaZJplI7rl0I04waX622XTUoDJ3rkt63y8d
chjmKlgaaB/aJNnohWMA7WHr3uh7DlfFUJgJ66jvZ9V8MMalWXQT2shuRwTLT62oP8mceSCmuDXY
yLNKzvtuCLLNkDuzTw1yjvQQs5h8sXT5oyL90kYdjni9P8RIqJD6OR9TiJphYvJeIaWoWMPgSycD
xSRPWBuOiWX7rAM/9Z6RcZ9Vr8kwHof4oVvdbz2kxhHpulMtcMvhzI12l3XDTedmYESsbOR0qErG
xAZ6sbVbGUtkPNv2ZknRndiJVeAjG31mxFyKixvH/qTL9xo0Dtur4IQvjuS8ye+dCdWixS4FPCes
lp9JP/xo0w5xWxzfzKipyCOM76orvlyXCVIq+3c3Iyywa3/Vk/zI6+KtyCgL+vi1toef0oEUPxCW
Qq1RbOkfHW4A8UgqafoZdebWYzuxYlyKb6L5ZfF6Bu5IgCsL/RFzopsZ6d6dnnHrd/ek1M8VuSB6
DReuGs1bFhjk+tUxoOl6ACHHpQTQKnZ4Rat+HP1CETpRWosDIq7eGehvECbpLLw69pJG+tnVKAIC
bhSsxcwtiRIXncABbp66RE5AHtWAPFuJ8Cesxa0+1eRpUPlIlzslEpITk9cnC/H9yoGTNMpP6MCS
X/ULqRWfDM2yNWjCneahaTDz4vdyfQdlSEpNZ68ZsVXrXOB3xYn6AnPwMEQDp4/NFk6Z05mse6A3
jZ2vAHZMHKX9PnQ669b2KQ2o0H6XNf8XS3sjM51MqxoJZU7dYjXwzwjhkYXd+HA/cOUxMv4u953u
S9jMp7oQZ5+ngaAaoxvRORQqNUcmPi/iH35r5KQwYjZ+tQ1MVaDis5fz9il8GyHPWjSWh6zDOKT8
u712rI34NRVFD4c5XRBYTzpkxBNWi9YkO5XIXzYyJQvSMnjxYvtdj9gLINS+YIN46/ThZLcugcpg
gwM85vyU6s+0xF4LMd+LBF05ucmrNk9PJe0QUwVWIR3QKMcklaJ3Ps02JjrGgVY3JgaDJMKG03Ff
5IYv2fCvjQWgGTEGgbtgql2pWT9qkkkPdQuvKjHYTzrxD/I7bj1F5C5wQU56Ir1TAqFRmJx3hDf7
Zm7IF0mQHgPp4xmZ7Lj7yTf0osagc50Yrg59PXJk2B8j4wp/LjlXeHEJp9GiR12HtY/rJ4DNtLXL
8FZG7buYEwPEgDlvNIRJLZGywnXCnWESxMD25OgRRHJke7N22LiyDDpVLV1F2VpXI0CfYbrjK2+F
Rbr6JCyl8DiX9yVWXukZ4bswNtZxwY2sDjo/GVW5QR5WbyjWDKpmnjlH1KFAOxQQYYorN+NS4VpZ
TXVKkedoCKZsj1CupCDPIDzMMwHvWHmOem2ynlesS41OKuYE9pM3IQwpLSgazK127Jz13YDtw6rM
X1WYJmfdOnjptaHJvveQTsYoBFa5RDTMvCRdTmXDDStPBlKhQnfGuEvkUKUTt14laKWY5lV9Th0Z
AQD0xteOsZASxaMr1bkehL1mh//WtWW+Ma13r/ptd+Qvay2cYl3EjzyeH4XJmK5hZzm1oXoE6d0t
Q9Ab2sXRGIuVTO/tPlPbbNb+alDKHqZYLc6TEcyIGA6W1f9FtpG9yYJpJxP9VWofWWr/0eW8VoUo
TmaBcsYcMIkY4ex7obAo300/VsVVzNmbtHhbF17FBgM9wdxuII0WW82O7G1fhXtcpuiJRx3jDDr3
qOu2QWTEUB0h2Iu0Bopjkg/QTwUGXO4hvGrUNsmh7adlHwiJMgvWc+nh+JXuviycnTu+MZ5hRmgv
6Ixu+EXCiVjlVfCsRufdEOMb44hXIjW4wdVes9Ny+zoWPbPo6ctomMhmPSVNw9YmBGi3zom+5Zg4
zJXe71IXD42hQsDEJTcSLWufElsSJ0ZW38YhzbgjkqL2mNWHbvI548sWff6uMuRPQf8BOnxbdA17
+SqoKajUhYX4hZhIe6PXoX1nN4sD/I+9gDTwsAXw6Ub087Sf4Zzv29m5uTEWUuDOxnrilr23Z3ED
wE6hxajTMoGbxbtBiXRVjcYvNRUd9juDAI9kz70v3JXGa+9JMkkExV6a5cXWJOPXzfKnxIoiqrPh
7hXieXC+2gQZv4fdg2r9V9X17zC2gqrJL5kFLKLjP0htSB1gQOyCgDhCvafNFS0OS9g/rLv3aWz7
nTczS2/1PV2fxtzPVzRizejbZf4ax/0qys15VcnG3Hj6DKCe0I2++Ksu0tL3+tAg4tb+RfQQ5vY8
sf0hNh4RoQ2HURUczZP93mMbENE+rdkmMWLs4Xrio8oY93S0XEUFXYmWNlWvrlVfImGDHXPtVTcX
08aqX2MSPnbkkT7bQkuPMdcvBV+G1UJUEvMV7pYmI4MDlcxOdB2btWJvmFhq2G89EwoiuFghkzFZ
N4L403ZFfBjEcMNMwnZ+7IdNBiN9HcXjtJmltfOKwXloFshpWz8nmqn8iPEKcspi3ZckwWI9Qa6Y
7VnmBH45qWFvaXtRDf0dsToLxGRAoTewwyXr09THr2/18f8Xar9MFSiyz6+c0gelfhP/7v6NSMaO
AMny/12oDbYtisPP4v/wj/6h0UaILQ3hOcifbYt7owmf7B8abU//m9Rdw0ONZNk69mQiUf+XRtv9
26LqXhTYpq2b1iKcbpH/LMAz42+2ZyETc6XBmNF1rP8XjTZr4n+HmgnXNExTmhBr0fVL3fwPiXaN
/6mjXTNOWmA8M20uL8E8WNSHTHWV92s0xuZI9GC0cbJOZ0ewxL/WU3TCunj9/hsgC/eYZ959IvD7
zmrzHW2dOn3/zeJ2CswswlFWhb8l+dU0CPdS0+Q5KhpQ2UbFHrUI4qNQto8ZLj+FqW1hBaf61/Ke
GHkrN/ZmXdQPBBk/K+4sJ8ceHm3ThjfRFOZrAMtqpY16i8PfHQ+lQp9kyae208ZH4djMwuyAqBpP
byJUmMwnu2TcW5Fob1J09jXQd7kIw7thcU1OU8F+xmItmM0q+qTQ3eegmrZmNOibaTSKZ7DIKKkp
gvzvqIxuEel4jinvs97HwIrspyEQ2nOeWJ+m1er3EXXWKbY0HnT9m8pGPTu5VLuZNGL4RgxkazF9
hLperb2eBhFs07CSud1spSCeTkQajPPW9qdEH55zhOlh7Xpnl+OHiVeaH4KFBsfLx6Frms7VnYaO
86aFzm0k0dmVw21BDDdFNx0MqEuYnEg0Iab+z2T0xISo1nt2ZwaSgspugF27atNEv5UisBmAk8cQ
D2nqh8u0AWfQs01Mwk5Izq3KNopbUTI5IdHwPHbTHm+ke1bteGR8AjnVIpe45NuvlKCDFjZPMUEE
s0Ep5SXE8AiCfpmuawfdDe0n7sfBKbLCu6v09JI7uKwCUh8sRBiTLbqrrMPR18wMgIuyLBYgMELo
jS9RR6kxzZzJnVefgombH4OVMO/Kk4GvjXDf6qG43a6ZiHSraUDHN1IHrwXLwMPghu3eRY3ugsxk
B6UbT603qrUaErLtwMMgBr/1RqX+bnr5Nx7k/yig1zHM6tr//i/D/M8LTnKdYRMiT1ZYFnnHfP1f
0qHdtmc7RsF8UrZDvmdQ2kgphrPZEYIL8frS6n10sMz4GU2TcSji9qdERIAoM6G2CIHp/suB9Q8P
zr8+HmGI5Sf+3Zxz+Prv/8ICy3VvGI7EnO8iCLUhLf7rI2IUblZaT9GHckAdMm6nW8uq8LRVCBfT
XB70YWkw6pZ2ubc/ckPX7gFitmZApe2ZzY8ywYEc1IbfZbn7RI471I88CD+UVGcbxX4uc/XT4XVD
DZWEL97vykNaKwnvOA2EDa8Ny8WSYKT2juj0wE9aa9V3g7YeOv5FWUaA6exNzZKFkST/MLSrYQO1
oFmRqqTIyEENJx0NOIvVzzdnSrAL5PtqmpxDPSCSLaqbwYyNREUzZpPfAcluwvEq9UNnBvkvDX31
Rg80Z2dr0aWRc/IS9t15MiIHD5fjMmwfOmj5hnmQhn1JNSO82AYqSbHwtvsq6i55UzwLlovKC6eH
2wBzgUmaikSeS7YzVBDyaW4C8GlGRJuk3K3nDZuOtdMLFqwyLRBtjTqbWPUYK5Hso86LCFXOJEAR
pLqaA75N/cXku9vVSf9qNChu3JjUodpEGNx60XUqdC5jRy9PYZicgfB7vpn/zPMuXApty2c5weYm
Nz49lyqsLGZ7l6Led+yxYVuUpodE1RvW/tmBbCQkYlUXAjVknZejTZ/m/MSkUyNmoST4N6UQLJze
b0Vx4CGBopnKxkdJ7CdJy0KkVuN5nKmNSPyKaU7qfp8wQBLG8EUAENrChKUt6cNrwwilL3L6duwC
RJMn5WmgKXedtj1FqbtpB4sQMIs3SN81P0F/6oDbgNxmoW3vZNSDRulmje6eqLGq53+aLNdIQ2U0
I1HdtMH0g8RjFgQTw6lBakyhJ688MdPNN6xYIJMRK5hhFkT4SCcoIylPYp5eeE632Qme0VTSksh4
uLSGfc3m2l3gBcY1W2J3FtKx47n6vos6wiI9GW9F0ACIFG9DPVnrjquDILbA2ToNTO+mS9ai9LpT
pOv70jW9sxU498hO0m2iTOZtuCDoRT33TD13a8DLrTr3FS+CPGQeU1jXDD4tj71W6IVk8BjRDhrl
wuZ61nptwUw69UUuwODco7UswHx3DNI9Oh9vHKoNPR59bY/SZpQ1Izgo2J0xPtjQrxyNO0DQEt80
hYlfyLE4aJLAlbGyns3RkDdw4ChLTYYV4rdWi2o9zjzPNA5eTOm8YXFgqW2izNVk7NdJWZ5x5VSI
+4y2Hp8yiStoSotrlSDsC4Tu+ajj3+Amm+vBRh3ErTiFb0l0ixMxmW8RLGIcqbZlZ+CxbvN+pQ1x
sWPZvppcYrk6FydrXjBoJbaREUJjPYMqafa11uLQz+7UJK1fGLrcgEYP/WkaPd9ty9dwmH7Jqm/2
0gyfksbDpFlDoI6b6TEy7drhBP3wGCzwXuPkqefmI9KJZRwiTawtq3kbCu+17S2cXNWc78aCiDK1
/B7KxjrpiTZu0pLs82wWaAVfnP698YZkbRnoHTT2HWAFVmEfdiskHS4WaGYOttj3So/PZUTIXpSh
YlSV/E2wmbyav/NZYCDFLd0DKZaW8RdbId6LLQFmbfQVt7RPOCeWgLbgKbKbPaq9eGUOS35THK2/
z7gqJf2kIfxv1TpgC8YBQUsXg7eqQSAbwMlZOXyUSiV7DdMzmAWGnt1HlZf1pnEladc1EhWCm3ds
QDXs4ERoJMuVK+R0nIQ9+3CRwlWgiq2VP6wA/GKvt4BuR+vaqcLZfl+RuRmT0wFgAKPTscIJvG9a
pwFG2V/J5KzuQ4NFXM7NuZrIhai7qWbBF9pIWLo/4CzbKx6jLd4MgDiEPQaN4T55tPhPrjs16ypU
BNUoVoaD2Z8nrOA8NhIccvNo1/YH8TtAwgiRfNiTdpLV1J6ykBK2jKND5wHFxUISrcgNITHMRlKZ
mfa+qPKtuQiTaixZdSw2ToLotghpxMk4lKt2jrSNirTolLrJIXdnHciFsrZT7/ylFNdfRLQi4oNY
Pw2F+Ye4hWRPXjsxFgYdnO2FztZSfAdVSQDd2iqOWeiyk+vDr9RLC3A6MSO6svypBzI5NmZ/Jyme
7pLD5Npkljjhg9RWWgWHhu7hkMkROAazIKPtPJ+cq2qrKVAMxZUgb6YgzKxNvDxtJgJfyamE2yPl
1jazT23uSSKzTfri2QmfnNC7YP2nIMvs9ozlUk0LCLcStyKiRY1aHHCTzq6y7uGWQbkFjJZPpV8a
1VXpUX1xid4lUUh99h15OHXHRTh0xHszf5hOsdudbc60rYsbgBVwSqbhQF5RG3TLvCfiBiFHPKCm
w3PTuBiRBVoHp8G8pSU1uYcwxs9aou5ogZ3N999UqgHbc6p4x60G3RS32OeMbt8im31fW2SG0K2v
hjwcV7zHUiQInOVGOB6SXgT3kKhZXWdG6AY/8qon9X2o82036jddRx44J8Jb1LefmQPJaZiWGNWJ
tmRYwItFKF+n5qMKvM6Hz+Pt4uWo7UOC1lBpAU7gUjoY/fRu5nN0FkBbt7IytqoVjPOSFrhQ3XOL
b6JpHUUPxOJ/UpDKp1Roxks7EPLnUTVllLTULc2XkaD2dB3jWpnGCw8n2cMj+TOGevc02AjrUnSj
/Wjn7Orq17Yy7F0sO7RJY9DtVN3Om2F52WNFSsqsxrdU9SB6wVDEykeE7V27WjuUU32TZvpXrJvV
Poqmnc57VWp6cycB7Dq0uEnH2fgd2tkJQEkN8A9GJBcZF+GGBzrCwOWXOyXJNnMK7cGtS9qTcS0a
/Unn2N3LucVvRjQ4Cz0kzyhef+JDak4EONznqC4eVcPuwx176Zc5G5GMnWdseeMj1kXrGwmHhYnb
CHmmjYY0bLbCC83X1hG+R5BE7JXdUz6CYRnsBKk4kO3T94e+0L8YM/PtWkQDBlbrFHWbMB3yU9Kz
l5r4P6zFjGakI2ke1CWrhIhnsh/r0dqRLI8P0bbK898byCZ2GJVm2zi20ATjGjtUMRuRep77DeYu
3mHonVdTY0o/iPJxH83LStYV4X4IulvWkFVZAZzdOBXSWVGhrmaF3e3nPPsTBCxkyblVfGs6QKeO
5CF2OjQ1OAe9uK9+fr8rc9axT4OKzgTC3byqrp6imqyCdrSqrbDGXxEd0jrpoImTDyi2ii0h47Op
2lZO/UPQ3S2ZiqwPWqtCnISBYShs+ckj4+EhgCRipbJYoqY5dtZJrMdsiuBZK4icHP2d2xZ+2DOX
LgT6HU/ZtKEVVkcVcN8yy1NZMKl3ChwSQYT3IEzmvaflvwLoxVd8gD2c92vjHhBQs8NOKc3bwX6Y
GkIuV8tOoeb9RvarH2UT/5Fx+YsWVwKqrJ09cH4DLJ3rJ1WdrkYo2BuV4hr2IjP9UAgvs8liiQ5F
hpsclzKft1H/kIdtB73B2FJjjYtvEhXBwRwG44zw5pcxUeWEklnxRO5GX83IzDGnwAL0zA3Up3oz
RNJlUE1tZYE43ZSEI2IWEZlfY2QMJCENuGLzXdsOwdn6WNKYrqowHkyjj5rB9iULinCrl+4B+Xv5
ZpWs8oJCb1Zz45i3cfwQbEHMe9nZ7n4ikHhXjuK6WLmtXAPyLJvVhCpwiyNLrLlXmMffDlPwazaE
RNN6tb0psKyYop8PCMu4Zdjhzzp3SR7uxDN63l0P4pHcI+WcTX5ZPg2+IIQ8JEEwKZqVEyYGGjD5
F69KfKyrlDFwSXxI2BzkbKht2bO7Z15bHqwov/d18hYsdB0xdNYapztXgWfPDBk4ALy8/hWQY47L
Y0IeIZ2TkSbTtdsPhJFdMgVQj6BAc683Wns2LHEp+4DEC+V8BuPs3C1cBGRO4gXIhaVfdGrubVpT
W4fyqQP9idShiXyr5vI281i+UeU+I/PBm9scxgLMS6jSs2spk2+8TYYZbSMUBIBae6CpdXasYsZM
UYEskvcm/X92sfKmOikLYQIuhJNVS+tigE75ezUHd8pZRwlSz8DRt5ZN5wCev1t11O5+rptkJU6t
d9ZT4skS1zh9f0De3kiZ3thM6H6TCEQLHYt6FCh7u6CpTYT6SgVXkhooGAW11WhF2kMVfXlSELFZ
0zN2i6tl8EVEBrUCwxsPAQkNhXHQymk4oet3kdim6PIXMiq+svj0/afayDfBQBquJzsb+HelrSK3
rM9UaO7eBBkUx3ryYD5Z3Kw+p0PjIFgjOiW7g8+xEuw/Tbw7T1wr6dOo4+E2e5rHSqRbJxTVrU4V
Jm7RkcPEGoZaVIuyE6V+eipcbnYNpLq1oc/BsckMb61E1yK7dJPfJFfi4dKK/MEAFKn01Bu+6LRw
XaK5QZ+8xcn/M+i7/AzwjSsLrQHyYISrvUUbMSzuTNkI7UVBVqfS7XdEGAfQY+tDyVsSg2sZ+HUV
TzcjnyGaZ0GMTbrOTymzB2yW6UMrS3ywZmqudfIdMQYYJ0IC8ptahl7aaF6HERNKj0V4FyNrfQnH
wjoWHY9Fg4P4wik9n6cy/DorTE/POPed56hGoKQZhX2IyDZYN06HUCCakns5petYLBamMqNTaTgb
p4R9m1F/lDNytdiyiC+xh3Knxbl46t3geaBj35qWl+whxWvraSzhuiOr+37SCcHnZUim9dSIi+k2
xuX7vdIZxoFu+K6ohZ+qKpvxmJLXW0GgO82MMjYyEF+BPcQr6uRsXwfDbQ5QLxTqie4LzE2KUjQZ
m1Ws3Il62YEeJFkWQzq8RPXr7DTzuWEacGk0+xE4VGk16CtZajoZLJ4813Cd/iRzhFNXcSw5bFsY
7gluvA3pAg2l18ZCCXUqrQDxhHfoLS+8kIXE8jlPzw7Ct3XqEsA39iOhv24nqOB5SkY8sisqeaVa
t30pKCj2JDF3+7aB6ea03TrKAnXJwQQhua7jq9bO7TorTHUxdbCeOjbqTTGrXK7iuEVXGTzgJ7ln
NHQYijjQudvq4y6ajT/sdasTkHZQsTFtUjYY2g751qZIvPyUjV3A2JX1tco65/T9QZai281KPYPF
dk7gz0xKStTc3wWIqzXHOWzyTQuP/WgaxLvNs3EoBZbOtsBiD4GV8wIXeJ4YCLHUn8orHqMDr7rQ
TNRh5WdotiXVQ4XaiDvU1utc0i3DfcvQA8+N6R40i9mPnowO7+4h3krTqvdBcu1Rib15Wf3aVPoF
0Kr3WuQXYUfDyjKS8JoXhnGxtHirj5qz55YhVtrECVovVmwCaRPqXffeY47FJj+nZ8DPqBJi81Q3
1a2J2PiOdftuVkRAueCO7JiswmAM5cGS81Fa5Qti9O13I1m2OX0jS8zOZaDTtjS3Wl7uXdkV6PJ5
+u3CakTI+hm3858ycput1/7QCCeabds5mIQcQC3Fbw0PDB3UOK+TBA3mXBLaOUHK288oksMWHZJL
22qOw6FieXwuteHeFVF8Acf+HhG7QuXpfVpLi5dna1LqjJexGCx+xzkbhcRv7GATcJc/go62FDOF
hF5d1oJ5U8CbNl8iRCXj7J5VDYrfoCWfEwAGpXR4kjGRwA46LDiItcAEk9EBgvHqqZRfkyZBI4FY
yy7xm4UWceBtVbRMaEoisZbXn9INd42GE9qW1Q9t6IqdKzA6utmASQ35yZSYb1NOETbl2XVgCnr2
4GGQdCbOc8Z6YZoInIeobl6QMpLFouSOuHtJU8Egs0ktZiZGizxZsrTlXnmLJl/hIsGewcyGSnB8
agsudK2pdkGDKZncr7+UsOsLUTCrtnfJd2HSuRtCLdxEurKO+Vj40s2TPbMkwpoVB2GDzIiSwF31
TQFyxYLJ2bgIXYaAQWUVmy+2op0ZK6fYJFqEowL9EjtuMAIiYquKsrpugKRZadLs44kHh7K4ByV2
bIPFqhcyxaTSiY/gNpBdqMF8d1N9vjbSfsDJbJjnhW9WRApeJrweTyrTva4kEla2wVea4OZZhkWV
zlp/jFl2exZaE/xRFcoAXqp1mjjcd23GSy6T4b8cnJ1nLQs14IgKvcnk/X2Ywir/nbXHoxpTQFlD
BjlhnldJ3oj1ZBfJMYdawzSc/FK1MrFYn6VdfplNfASYNmx7k+4C7KpztGr4NwbYOG/W6QbQw++j
MEgosYynqcbSb+cu5X8Mf2OBcToIC3e2ZL7D/B37YB21G7Rzha/ZH6lq4TiWnDtKOMUdYck2rKwj
lZfcZkEy+Ejr1fp7FJQYsvDVEkBdIhgb1IeHOYyQICRLLKKSgJiXobjrxNP1Lj4qEzE3baZR/XSF
kowyC+UXmRFvhgE1ZCxeusrwDqHsYkBsbc2gZ8YekkfvCBa1mCno9+Te5H3tyLq+ml38aG0abW9m
NdLR5nos31lwB97b4LnXJl1s4EHFAdoo7dSXJAR8TyR6kzPcSai23ARhi8hUg8ZwK0kIS2L8sA6R
QCtXjky8Z1A0uuPF+0GawdEbKPw4vphx2dFzEeJZMrHi0caEiCHNPnr+n5Sd127kSNNtn4gAyaTL
2/JOUsm10Q2hdklvkp5PfxZr8AMz6g/dOBhAUPfMqKgqMjMyYu+1m4n8x2GQRLNbVXX2ly9u7C82
nnZ/K1oie3z0y8bYSdTwZ5tbp7WCGdtD2OY7ZTUJ1x3U56SKt0tPoCSX0UuPLn+EwpFf5PKl8IxP
Xln6WHUwoVsIUO/LWu465LSHtrUeUyuNNo34FRitOBR+/yaUDuhmOJyeavSQQ4tBM2uUf6ZNeg0H
B1dJWtWXBsOqOVV4BhLvzTRUvS9LkEtePUKNGeLP7P/fULfJZ6LT0Gm3CAaBMpcHXO3YkqIxe/Fm
UkPbBK9yUiztI7S7FXPTVSW4UI1N8XM0t9/ThsM3VZF1shNc247Ox/2YdgM+Y1xoQRdAkbQa9nEP
25NGI5WM+PFnMz/VNryu1iCBEuMS819UMeBdSveVEujQ+3C9h74n/DEzw7uk0/Rn7PjETxbrTgbz
C/FIyJqQUiYSwfbg+sG1TfI3XeGBDEz7pXZ+NPgcENL55nVO6gvA6mxX23G+S0uCWJyBLpiY21fP
JXRJ6IpmhzWIs2WXr2bA7SzFzESzg3ukxvlLRlzgFg2UKFMg3MlQMa7NyTkdRpujOAWK7PN9zjDw
ZOIlTOhrCtvceGXLOJIpLTJw56o83uosM8fPQx3+AiDAcZCu2yXox53JUvqlqOwnldC7SQvMkvPA
xsJHZOyxsTTX3gEcRcoiT4d1ByASWlTYkjlYUNXOMeF5CErWikjXp1FhE5G9qQAKBcSuj7BMkiT6
YrSTguhTq42VZSkOXmGc4P5pmnGskrKlwvRIRUAxhiC16rLgLMN52Nz+LXsmc1EAS4lTXDyDQIOS
4eO6wo56dshXD8T00OUc0pKu3NfudEVs2B+VEdl3PZDgxJuGK89hvOdRXzMWM9cOwKvXMHqvjald
21boHMMFMcSZSG8YYVV3jotKX0pq+a5AuOijPfzslj+mCDoNV0ATPHQG1og6OqsOKWKS5GQjEV5Z
GnXwyPGNJiwjwFlPHQyC2bmDPkTgVJhMkB3IgnAW7NGoCSgnCpqRzcTCNScUJLVuHnCTiYtpIU7D
2bSMtdOECl+m3UvYxvo5GD6bnn31OvT8UFZn4tqD7/3COdPxDKdNi/Z59GpSC/PxaiAxBEHUPimx
pYEvgdDVA1IhlNy9lfwaWag2+IDfSSx78ZQnEXnLdAfKlMCLSeJxntQEiwwprtPEuxa3yj5O1EPi
ds8OGrqEwwcCSWR+ktvc84wfoYJjEKG9ZSTMUaJ2OZMbzV3L2Zb3stlZxsE0cfiNDY9PZFpnzjcx
b5tBIeKkuwAr2R4GgA77RwJ8WiQACVfS5z8s01LMHtA9Y/oGN7azCtCuVm4CPaA0Z/gerMdk4qFf
vM/ayHJ64h0aq10ZZ9UbsWY2jwylCzChpHLlyhvqi5mn4V0UeRJdMN8pBcOvGeSx9cbO3IhM9Af0
HV8GFbwOii6BKyAWeJBWGO3z5fbd7YsBpPzU28ahGLW6V0UekZYd/aiFSEl3zerovgpxVpf9hEBl
+btu+buhIXCXjCicgAJxu+d5CEdLvzJXSxzw/e2LaWNS6NDj/PN34UzMi0ahCZlhxKKEHu+e0n8+
KpVjai8SwEP/9/e378jY8KgJNEHI/s6MDdopXRUkJ9crL44MOKHhOmcjZ4mt/WmpIVGgGwXUr340
d/x8f636DpYrDeFNHYqeHktqnqR03mywhLaFHXsNMv+AiyWh/CoQpM41nBhJ8YuDat4aATpv0w6H
55TW5KWPq41lyicsS4oQ6Tg52KwIYUu/j178FV5JtMYdReGc3ZNvBb4o9N4GTl54bePX0qx+ofr+
JIbowMn/RD8Z956cODzXtHJI09prEdN+187ZGhmt5KIFadWe/DJnPD38KIqvntcvBkWSQLV1GOq9
beGzyPzPmeUyVlsEcsq7yIlmMWc7qjYP4XVUqKeGOWrqElWuJBbemc7ZCotgA+qgK6GLTQaq28gF
h5aa78UIqyR666xvPvMiTlIOwKDRJ8nMZGrTq3wrk5RoUkw+Tu+ZKzxgBmo4wNQysa3V2B8cpxwf
HI32z/G+zlZ2mvwgX81WjqQi8B8zaPNsxfrenXvQW+sON6Y26a05Yc44GmVnGOJ16JZOdOR2jyEt
cbgYIWl7CJuNw5iN0WeBNw/dCvVBQtFotHAN3Ta7+BE/EA3D1yIA/DUVDctuvWXTWNM6dvFW8jPN
bDkVNofUmMiPLb9lvTuswGqVm34u2o0RemvAVlwHVDgrHVf+dB3lt3SU+UqVEAansvRW0vJIiJQp
bZsdUyvq4RwbxWLntpnnccgRP8gveaXOm2GNuM+y8jfxHP8Y4S76y3OhzWhNxGAMZ8r/Psc1XJxs
SdcKhqesSu9BxT8yO67Xdov6Gzx8vfN0eLaFz1OgOJzh0F0jv4HZWLsvAWMi6be0eCKQBn7k/pTp
D8iDTE0btTT0UHDTO443LtzsXIlpI8Ji71XoUSfs6Vuza0/818/Dggo1uvpsJ5NcNQXUhyFzniM7
Bm3jEWxVQbRijyaK3dWf7TLdj+4Qr9k7frq+eaBs39mpiRq6TY+s8DTjwRsUKNLTAnJvPtdPtsby
lM/uLggZJAnDf5T+wERB+dD/oL2oHjkl58wf1iiunab76ISYxIoI6pTbIryKf/oOyeFN3G0YVgY7
FPabTjZq04Zmyyap97ZbYEbg6ErkEFP6PNi1qfnGUPIr72tcPYjR4Ab3uKlKchq3ZsuAvjO2TK3Z
Y0raKFVDdD3YfRZ3Pp8QSQSwY0KH7bQ5Rm1z4MwJhlgtQYQVTfu0J5akGA6lUWa7YUqujbecSVPX
WlcE3G/ooLHh2CV0EdFoxK2UzU2/KxIH9lhcMjd0mg0s/nIzo+kGhrPRg9IM6Amyrka2CuXXF6Xj
lFzNZJXaNJvI+chriHto6rYx8qZtElRroGCPgOjhArjZjENCbv2Ysc7UGQ4LYcGsrKC/BZPtnnFo
wRF2BlrkVTGOMfNbm+GVshB365QI0Tw0C9ThP6aEuI68omk/A8sgxve1lPYhy+mlaGtBCfbJc2cR
sQrNqnS+5ypjujK9o2x6T1nRVr5LvGqEoCZrtLcbQvOtnmj50MFY1aP41A0WDpWXvLNakNG70A7G
g++3d1BZwnXo0YhzoAMW8B3dpd50Brc9xlC37Jki3gyGdN9XbxrJy3poo4C3p3mehlitRIGSsszV
CfAm1H/T2zlNeuRg9zlJ0m/En2KKZTEuNEmu8RDtzUC+TOO5FuFXm5Vo0zKO2gWj82TSro8CmstO
wMkXWGU518AeK/t7VapPHU9dIhHXA2KiUAfwkcv8pw+LY1+V5xDMiKrAWJEahpWwZ9QwX0q9hEFG
Ns0IPW46YPG73uivVpOTEGqE8Z3JZ5GHCagOh7l5lZQX+qU/UAe8qbIfjl4b/Opn+TN02XDrzNgN
OjBXf5an3RDB/xWn+b7gH0v6UgoZAE7+tzitLnNBGnQVnro03cR4RiuvQrheIL2KBiX2tiCgu9OE
gRRdSHzKODAnvMPj2uF9oTOPA4OUdp6wvaI6+svFfUgEtgPH94EuBhDlLNt3JCjlf1+cE5JWEDFL
OCVNII56aX95Mm53fuRsadHTz8/knRRdvHS0snUfRP5uxjTgMZg1LOqyYQ45ouTWBcyIubenp79c
IOriD9I+Eot9Lk+iNLRN84O0r49Kr2ukCk+g41IIappqooh26Rwb+5oLX5NZiS0nZOJoLqkimYcz
VJT3f76M3zTGvE2+aVp8jpYI4DX8920CntQYCunhCTUNQ4oZVmeMdzJ330qPojNbPswKe15ITspf
5I3Lj/7v7ROYMuCTCWBeI5b+oLasFQEKqIO9k1hG0g3jwiSOg607EEV+y1FR3jCgkCmDzZ9/Z3v5
7D+8suWyfnLnmh52FDKr/31vWEFJSGKWu4ygYuJcTIgjg7EhCcI6tCreTwNOC6sZX4o5+FX6M1xS
5zrdqr28C+gYxr/yMUs3k+zpvxWjYAbfnbNE93euW77nHkU8Woe/yVMFId0fL1uYgRn4tnC4ZT7K
U6eclo+kMj6JTtNfMebTsCgISoYOm1Q4/VUsYT1aHxDoObMAsICL54IAF+9XDTQQVWIy2GC5Umbu
Rrugb5vpALflEV51e+7Mattp9Hu+MPbMjRGRzz/yIej2Q5MwcGA0scoRXFwqO0Ir55NsUzcJ6onE
3jOahgVqWy9//qR+vzsD1+NAFpi+bzNk/PBBLQgKk3faO+EXRG/KA4zPtN7WffelEVSCBAtjUfST
z9oD//Pn1/5destr+5YrOZO4NpLg/94kWWgPqN8b72SZ3haySLNDpNltKwgkZCoPf1mvfl+uAteX
VuC6npQsWx9ezWuFXaOW9E7gq38OZUVsDsbJpbufWvmvsQp//vm3s5fl5cMz4IJmM0FfOwGWhQ9v
bVrnUFXxzpzSMPS3sYHjJVzwz06xKrul2bGMCOKStr8ynqpKF8i8BLttGdAEXMajtfadI+Ctp5to
NIe9sy7Aa25I4zMAou5SFqy5Ve6DauoTNbT8y/Jh/76ABh4kCZ83zBF89+EtK+I+nIbMc5akF58Q
W9r3CXZWqwvUCTrbeLAs44tgEIYbsDwjqCJvJh/psS1yxCFAIVIV+ybswKE4k2Sc4d0FRvXJjiv1
MhevoVvP+z+/6f/jdpZE1FsA7gT7/cf3XNpDbM6Va59oNdDgd5l2AMYuDigAj3gsrU2xGB1ohavc
PP/5pa3/seZxJ/ueoAHtO97H/dCnectr5/ZpXNwDdYF32wpQ7vQ6PVuCaX6o++nOajH7OwmoiXTR
1OqRgCs0fv1f7nZrubs+3H0YZJyAZAQCuFyxXO2/lPa9CVkikp51yjzYgjf10Lxofq7cf9F+rl45
lfPAUR8avlH+5cn2f3+0JS4dF0Gdz8Dm92WFWVdAXqx5qkzzKz1BOM2RmL64wT4X2dMcM4IWcBtW
ebiMcEwyPKjzGZJE3psf24cww12sLf8wd6X70IsTnXssYLraaIyxa4XReAfnUD6MjnWdI0qMKnRO
SnbA2vq6P7nujAG6N/etW+Bqixi5VWhq71WstoI+C+g3393lNWQdzHJyG5eZ3JCP9dSL9tDVEhrw
/rY0uBMc8pAV7OBUqGatCTsnkd1IvxrKdCCX7GVW8ZaY6smGKblLJIPCwQoPql0THGbhM4fOpxLb
A4RVY/OvjIsl+ultHMQBdOl6MPL0SRsUbhS1lwZcIHMxybCz4USVdJjaHFhhl8LPnluVXrsmsjid
FdZfbpf/sWETesGRVbLtcYC4LWb/ul0KIMrxZITuSQ1OcJ5Td4/S4FsSNcFj35rnQCHDSCc0A4nF
QaZxgaQkxUs3hu4RWgDDZVqwqkZXbHfZHpoffQK0jAxLwLB2tftKpixc4A5X75+fOvf3J16aPqss
5bEMRHC7E/914dBIka1QA55uMlEXjclsTL8I3nW/5bl+C4zplGWuf5fOc4j1KWMmXXTXVsJL5fRg
vSChAVbHIA/lwyXMyKAiOAT1oB7XDDvFMVUlfcXkE8yjeQuQ1N+DYcFyVDFraBhrWfKLIM8qXllG
7pxJexdrD5n6yRqr662yajn3X/IrYgUWRjna2wxGAnIWOZydXDyOBrMQoukAn5fnDWhEJoUsmYea
Dp4eJriFb4GoMKXksSCakWkZTAfaIUP0kIfYnTVusEPZovMCxvT1z2/u/7DrwBp0ccexoPIQ2x+2
MLNuyMsiu+mUQTuh2XPf+G29Rc6Gv0hmYnFo4/FcVKNp6ZSnrPahDEeIIlJZqb1O/7K6W79tqR6I
KB4bLESsbc7H66njhsGlnuYTH+9w9BskFb6/HUsTVpZDJ6F9JKW7XPsVusfRxOQ6o1QvfAZvcUTQ
UBcTsfWXt2hZR/+zznJJAdZB0/NIj/ltpQtmG002zcOTHcUCmam3okfPwJB5QxpZtGds5HW+Z053
9Puno5cB4yJg5SzIp17/5Vp+q/eXa0FrbJkAqdiwP6z5QMSsqgFCcHKVhS8Qd8KxaWsY14NcDR0f
WmjbSF+Ze25az7A2fse1GUP1oFKwAFOdX5nrh/w/nbOpOe1ymIyT8zzOb3+50N93J4+CYjmUYG7i
gPDxaJYJzL9e5Q8nQ9skiWnsSLkyL6hjJee0NDjQgCVtAM3/QxjKgyH3dcmjLSEGX4z4ScyYUAbf
fY2U1kfdY5jWOsgv2TTcRbsRoe9TtQBqWe7uW9lWz6wQ+ZmJJYYjnORgTo1LCWtoMzmphscgv4ZF
+9OckX+Wkwh3htnm6KyqQm4iaNYrNwGqfhNWR3WY78gJRlnoNXsgIT+dxnePbg3dXk+gJ1sbYlCF
Wejskt5so0zbOV3g77sGp31v+cWBZoFAHuTJ3VwWZF4l8/TAM41JdyYadXZD5I1GAJzGLc4QIIC/
LV+qdmp3/QTi9nYAKRnooX4V7cK+hswAsuZhnpAg9Nu88+1Xa6KcT1L1mtvV16zhiKvibEsSrnXE
wflLkx1y6gWYP3ovdypy27XXdfLhtogmNA0BUvfPZNl+hWaLN8LYDiitLuDunxobdKMa0VL4jrpT
1WcG/gmegyVIV0+H20k6DvWvkeBUrEEkC1fsBIC1yEawspg9Lg8PsADHv9Qcv9/8rsVJH7+xdEGq
fjzsxgUOGdRczSlOiT9ONQAGitJq2AZ4gHdGzQBhmP7/n34XkirBDQ5DCl98rDdbZdot+UL6FKQp
IcNgwADpy3NiFNkRGEq8mQOxb4kRWS2qrBwzzz96BbfzgsufHyr7wwHHoUz3A5udEDOYa/72TBVY
P6xauw6jaeOl9oPiwkPEFuzSsEX2u8e+4Ry9KLwznG7aLH6N2edOdEtffgIRtYv0wKgM8kIcF98o
RGgc2wYcV3M9Gjm1k2SUP0ePgvHfpkSZDVpCQ/WCnTqO9t9W+sD67ddhjReeJ/hdbMEZdbGS/mtj
dzImlQ6i7VM01vEmIKroNOeuecphoOcQuvgzlkXrdPsuBaTTVFN8HPxwPiXwP2h9L98GIZInwLF5
tpuE8Wkc0/l0+xJTxSNxB7eYaRfgPX/vGsCOSZKiMqjb+WSPKQOFtiWCECl6B9xkk6YYKB5I0ND1
zDAlAQceu8kC3oU09H/fmihTQJcx9ehKcUqiYNq68NdyORmgFABoug2YLZ03hEXkYxnBXu2RLWUi
PzhuekiMirl24oSnDLk2aDB+7TEg3mn5dsIsxEDiVCxfbt/JJuZAaRYmX3EnU6wK87EA4Bt3Onlu
QwgcWVirA2fR7DB6zt4O4AjWY/Rcd2xarGIo5uqXvM0RGsPZYmQFVCd6jXLl7v0aOxuzBPTihgdp
QUcvN2fmP/Yr9IJY7lS3dkf8QN3EWAZubX014ner1RD68/p+doBOwh4Yd2KBq5tNqQ55mGZk9qZH
m+HGU2L11ksRdZsGLQth6CmjgowBqzU5+izxBO0zVmliNYLg4oPSpPcc7irQ8rfybBqqq5PA74Qm
E+xI8YwOLUax21UyA78rmL0fO0Lu16ZfuM/gK+ONTLkbOL4wmUcitPEyo70YouwuCeInDhcVknsb
gotu6TW1RX8NYS++JMqUe4V2WDsyfMbzv05rniHTqAX7UlNB7gdyitrPuVOFyh7qBMFsmaLA8gbP
O97sOmxbxkoNjK4M3SOmaAvs7RN2edxaB+5BtRqLCPGqMIp9NELRUg3Haemqctc03/HOHloxWC+D
k5KRUCsDDygt+al08wsql0Xt5F5IDApXCh/FvkXkuse5Za3ilvOTrBtmj6H3gmAMxCbqmn2Z44dM
CUtsg9hg/qM+0SMivgImzGQ5hyCLrKOdOwfFYR+N+gzyI9QnGDhrRh9pUVtfitz95BT5l6BRCEu7
CF8prvij3ekdQVHuQcDP9j1FDOTCgKsiXH26tz8jnKV2LsjWHbQTHwjrGHjRpNPjlctctQTkHP/p
UJopssNAP5U1KnWMZE83Y+q0yHJB1LzY6LsYwtC9dSn9LsXYPZSwzdYFkULbYEBe1WfxZ5Sw9b5f
MoBu7uIQhe3VAbm4NmIv/q6jd1PN3l42VrYfIvR9k5nZ6yKJSmytHNdxGXC/zvbjjDLmZUAjvkrj
LEKcxB+zurvDyAP7jxoR3QjdBb8bELVEYrzGmqpf9Emzy+MgOTTEKEnXKA6ix/ecZJgXRwx/W8jb
ES7sUDyhF+DlZ/082Zm/MV1zmxgpZi8PHl/CzrsOUkaeJPFNXvUMmUGtK113DE+cbC1mJqxFtuiP
sN7CjFkRCiW3CAiAfSnCwh1CAdl6J4XY1kQCqaMLzZLo6CSsQo3JAwGF0NhBY2qAcSfmpmeAdefZ
Dc0cn/ppCNjwfSbUshQo9HAWnIf9lP6sUqSiaPuqixnHizIFw0mGsPIii0dOKu2FVm+2pQEp17Wf
iF1QOv46M0p1DPqGKtNT9Qt17boMCueRignLimzuihbCsiT3A0/EE8adfIUZijWmaWZoehAkIcKN
w5nfPzp5hQ3rKRih9RTTFQVVxB1AqMfg1zvCJYKroRrroeJhqjnOgq5LkxMRlNhSbIquvjYuCZS6
UDEk68wvZTXSkyuGl9SW0JAx02/aSj0gIA6e0/Q7GwMTVuJlT23OqYeTZK1sbJuIeZ19i8miD3uE
UFc5Ws0LbXlrZ9aTIEuhyE4jCVL5eJrS2Mda0r5nRKDs41yotarSbqORJZ0Jk35qzNHlLX2POnWU
+GROqUQENyF+38WMtVdeZqmVq/v8NU9fu0asR9xW5xg1+aEncZ4pY3ImuzlYAyEM8YBU6Bp9h7Ky
Ykl5MlK1W2IwfKskO681/d2oTb0P0+TRKWj1tRUPflkVzsYwF0ofCnPCOkAbqyl/ZctnoUKjyrtt
0uiTTYchCX3bmppYYkEaAfwwDN6rjnQ9VcKHY5qaEFZHa6E5V3hwyZiTe6OueJpN914m4leqvM0k
gN2jC8Al7Y7uNkY1VSjm3Qhny/OUUy7XC+HaeQtrCHjQEOxdG7jUzVn6gOqejyEBnNtAemACPOD8
MvYkOtD6qStCduaGRps5yyU4Su4ibMtbXDEEnc31khlmpWdt3tmdKe45tiwhh9J7GLTAyY+sFW2S
LbYBPfv92OpN6dvBBQEd4fZuGe2Qbpl73tdD32bQzqCkHV1R4zlffjRDYaJ8FloL0h0Yr/74PLAK
bX2W0IA16Jn4DKCUivBag1XJFe5zzVKZ+w3xJVNZ7IcestKsPQwnfYrFJ+xAs4amteWdTLauDzgp
mprFMhJf2nhAlTePybspP3kpGNTO/+rB22jcOsOvVcIeHIf+GZXa+qb9LdOYMUvkvue+h6owyaKj
NIBgh4ZzlxfOtNW9vnKk/GHH9SHooVZZC45MsNsV4w/kHLgP8+bR98G1m6UFqL/z77NU3dv0uB/s
Zvo6ORVpkSq72I0pD7bOzfUskNoq7InrTg0WUXPDtotn79Bgnlj5tC7pxXHqiJx47U20Gdqmjzg1
e8c8ra1NWTvPt7FM14r06BkagGxSvAkTBUfbe5e2qM/OIrYeFbqdLL2UiaOPdtoxTg4VRuu+dRDm
DeNB8CpWXg1nsOn7WEXWxe298xxkP+o2kfchsiBBg2ffzvpajyLl1wgncnvm7hRb4Saaz8Ukq3v0
ZUiKnco4MnkG8mJquSWsyoyBNNAKgiAwJU8AdaM7F/uENVnBpYY6F8zC3ehweL85y9sYjVGdLyET
zaUOiFFyyStPZAuCcBmGtBUM3K5PN3UNVHxE2rodY3pEJY3oLfN8NK3mcEyTKoJPbj1WdEeS7rvp
7mrECI4O5TFGU7KKwgqUnonhngRJAiUqrO/DYmHEIYpPWAsGddE3pMXjoWrFFUVrsZkSXSEC6MIT
hzx08lij11Yd6EuIPXMf2+57HApx587NYlRKjraZfQnHwdkxD7VWUY55wcfrE5tFe9a+9yyziny/
xDiFOah2r+QESrjWcyEa89w5asMQdVq3k1PQLG4OFrZfwivKJ3p7L/lkm+dsRq8yhOkxizOX8Xbf
bydfRPfISXbDjL0ZQIl/sboW48nQxyf6j+AeQRaD8Fc5B2b36hnxJ5ZxfRpoHj3MbMYCeetRBBEL
SJved7MrH2ideDECypiJIAJLxn5107/R/asevccb4ESl/ni91aGIpneZFNGFeh/ce4mk26hbvYWh
WWwMPZuoCxWawo6bc3Y2jtN2R0QezUaRAPNoyOFojsq8azuDjCPlQhlyvXRfRP5DYjoLiC/DNDMj
vINZgFCliUlaSWd4bx2OVZk/aQtOGzaDZ1M5RMuIBkq1kyA+cQfM4HF4lGNdPRUzoATL8JadUx3C
aslT6tPPvWie6xw2oDWET3SL0ENVqf3QY7KmPQRgZkoIr0nSANIeiasQjiTWvH4+x405P9gd4AGd
D8bbJLIHnEgddMFfIURTjbbqnfOwsdF2e4k109F6pgvaptZRpwX1jcO9kS2mKhxgTYXzqPcaQkvw
hx68OvgGHcDGOXYGLs6vEk75KS3rauu4UmDcgO70jwi4AU6AeJRxKuaiFemAwwmOz2vt2ttIVsUj
auySePNgZBTQPQYi998HHjA5YwvqsoY0CsSRJPyguWE1OcaQJlckiyYY1CEYLwa/asyjU+J88WqD
erBokCRXTWVtWiRrp6aq42OUT1dVz+XOcebwixehthm91VAm/VX1Ds8caSX3/syurJF+T3FkX0Ph
PEh3xAMyiOwy4aWWcSZfAoHHEXnfXVc79C8m/eg2VfPY9ygiCaR11sv54XbfkgeQrQcNw6XpUP52
vhifxkFb90kn5Cd2H7l1J/TwGH12UwWQoEcfS3hIpzdEOR5nqMKvnLA/OXJwzkZuYrA07WLPJ/N5
1IXLjI7VNkzMdSVRhxY6V48LUqYiwGM1paMDoEmMz3kLtGBIwY5nGLtpGwbPWfA1BIJ4xRb5PIBf
+YcrwmOt180cs60v44IOsi1uPFRr5CYyRiwAtzROtU2KVK9onKG5KsZjbhKFGmiSEpy+H8EBkCnc
UQ9ktQBwkaUw67MBukFWOhe2mgk+hI0AqSp+0cqQW6Yq9rrRebc27HE6EoZMcNAIDzJBpHcnSkFW
8ZCec4ZNx9ZvL/ZILMXIkCVw9ZUfh/g3mZAwp2m1byVSjdFsjb2eJmDVoflcMAM4TzSkb+2tmfCr
omeGK3G+rqBjJhcs1izNtvfCCP5lKKZ7beDqcqjgpqJJcDy6GEWbSB+gZJLSuTcys1m3C8uoSdxP
cYwHp26yZhsurias+s1DVffNvlASn5UVnFlI+j3+6mBn0/zaxF3zbredAElGnuNIpBhNR7WsYcVk
vJrIl5XLycCbzA1hOvcMy8avGXDcZNrlWeZR2oKgDAfk7aoqOG8V5OC0bXqy2vCUt2RHB3X6TbU1
FHc14uhwmIKVgnnYDZHUop/dItuKQHzLdUwL6h4mzq5wG/0oEgrJMNHfpkhOlNrosoKYpJkwx/tp
M3fx4jHbAEhpSRFvxSmPXRpmpUsyRBnEFzc/V+Gs7sY6GnaYAORKMypBAg7mxGPICqQTIAwqqjV9
C+xm43DsfO2RMTreKwSXh9G2f/l6cu9yM7hMAb6IxsGTUk/JcIiQZW5MQ7w5KI63HicKDk2wonve
v4OvPw0BS4Mt2Na7YXi6gaCojUwefLmyILPdMBNIza37cCKxoY70neF2LzWqxTXgRaI4Ao+ArTru
tr2ysjtayOFQjpfBHU8BZ4hTBQKsQ1m3RfGbQtXy9NlP7AdrCJonzufcnotBNo/v+yA/Bal0HvDl
nssuGxHdOupK/37TJ7LeEqdtblofWeVkRPVF11W3zjRxk8S+fu52aMpXFZG2Dw1CdAfXmt/PzT1x
BmfVR3zy4CF2oVu+DZr/8GY9dIe52Ixd8ZBiFdpYCvVljatilQbtp7oTLz02ZGxGE7ATZ+0nIZgw
GERrVv5vuRHhQcvs+m7gNY9ycD8ZpXyjVlnV4LH32Gopc2lqgB8vMNAAQK2bBWLPKVMX0z+NUqJv
xBGe666xGL3OLnuXuXQtZZ/d13ZEwdtlz6H4aQHjwh5eT5RV7sGsS/tzEL5DUfymRjwzjj+QlWJn
+CMtjv2jLYItNktrEzat2uFsOyjcMeksmq3Tw46JJImjRfLD6SjkfBoDRAzX7ipscQQhmMatZr+k
gpaYZXXej3ntFW/GLNRdGRWcdgLrRWYe6YHeV9G7/YMdZ0dt+tk5qfMnpTl4OcKB+xKOj8PkGCiw
jJRkFS9YN3FFXHRrn5tOTdtmEO57b8UusaHu0UsL8cBZ9MItX3rNCMg9szdGjMf4VsGRvLK2YqYX
MapjfiWJoA0Io98XaEpatZ9N/1dk0Y/ClYnRu0MWMEw8qw2K1cjn/FoOLDuyEV8a7vVVpMhuFXM/
4qwyiq00py3LRLyL2+FsT4xAe6u+/wcEuQjIgD+NG5I0BQYHuhJjsoR4uHTeQ6izfd+hMy5K7CxE
V5p58iy9xV7ZIBxE7bsPasfYoH+r1sIIiWuLQw/DTHKHa2wABj4XoHewCM3z+NP3gPPNZiLpCI7R
4hVcFvTmR5WQkAdLBOt5P38z9nB5cPzI+8HuhpM32MBpBdFnN3wXVAHYSSOyfWWTUT3YNGtvokkG
xenJo3m5SgmjzlxFVqmv6cJyrAuIPN07A2W3zDhOsQV55MMw1+AOaXuCFFVJ+nCbvv8/9s5suW1k
W9Ov0tH32IF5iOjuC84iRZqiZFr2DYJWWZhnJIDE0/eX9D59PNQpR9+fXbFVGkoCh0TmWv/6B0GM
KxnbRbNoXcI/fOqmh7jqn0YCDB+szuNIkfodNAXJU9/TW/loFEa0spySzMFx+Dzabb8Z+5xUk8wF
+/S8dh34I43epCQq/QjRJsY8+H7iix4niaoaNi3dVmOhC2NNIkPF1G7KSSl1O/MhsVE9e/oJEa3u
TPVDOTEykxgOYbpCLnY/naF4eguvZVKq4/ouTOshZJMVvtthh60/zX5mnIj4slYCv+S1ORIwrBpR
XzU7eR9+bfFWhkorWM0NJhu+Q7CFHozp3sb6azn77jZXw0QdbR5t1Aidvmq2zE+w+0YetJhxzCBt
GWGVETZf+BniF+Ik+yQxHruxOZnj5D5oEgE4WPo52FcfMF12XNCiGnQKpctDmundqjNqf2W63XOd
m90lb1ObgEHSLgigO7eEWDj2k5NFj61fvek+1tP1YDdbH3ICQIUvNiC+xgvZwuKhZOpRtdU5d/By
GxPUfCEHAgLzByjN8pLk2Ftk0lf8jeSYXvLGd5RTuLFi+zh7rsQuYGyipZmyRc+xdB+pRAf5AQx5
ZbV4eKS4nT7BWWVI17jkCrljx91IILmFyg3hMCmB6CCtJ81ns7XNzt+FmMwsa4GikV7ZYRShVm6D
KwxSX7HF/BSDLoek0cTu7CVxo3g01GO8LibT22QGCW2uRtifjsf+51H+5ceos7Q6pMU0p/ykt8Ut
DMovwgE0kflLV5jmR3MgE1zxH7H1qAkQHP6i549XiKYKZhZz/IHTamW7ZvnYYVSyIe7MJJEbvTg0
ykvrOOuZjfO5YjOSsb93KJo28WR/rRuZXOEbvPpGvcbmt/3mgHdG2Ue/9K1HIfT4aLMhG3DKHk3B
+MAHbtk55fxtTKoYaQNhI7C47WsYfqYjeilAjC6khhLqEGcfyO3RmWQkcjPHJKhQXmY7CvrHsQRO
19JQPre1zu3TSweNdyMWYTg6WN6BScVu1D2h8bqalEBHq37UzETfGiXGuHsZZwSQN801c0S3arK2
+ewrKUI41tOHpqn0p9EoX9HT1WdZde+lwI3MHNN8m42a92mWhHqyL2mnSqL9yMbZ3pi0XrtOBNj2
W1p3iqazwAWp2mJ9vbK8FFIwENsSBxL2KlcZFTh9kz22sKf3IZkGrgrBm5HIoOeBJvsAkxOgKyBI
KTbL5zGdPoWVNpEmnXePoTEeLAWNuHIgsxrN76qoWnmCRydPJlvZSpsmUF0hP2Yiss+D5A8vbB5a
04xUu3nPEFo0w3OMZHPnDjo3h/pS1qF41oMH2831D3kVbysPH/UoHteeqRefW6Yr2xybik1bGf1H
UiEfKPxXg4vafbEO0SqzHnGowSpSuxm1/DxienKNSWkvfOIrh2Ll5H32WMzQyILCefB63Kfo4n23
P1QxETwB10YBQngFI2myySX2dcJdby/88+3beVgMC/Tv/MN5vYZrucUv5OCczLP/kn9y/wINNutF
R2qEhcAfJxfGRqueCiJZJUsbic46YBfGHUDusDduH0f/QzI+w2Ov8SpuV7Bmt/ZqvT6tT59PKMsW
N6Jyl+FiWk9rc+Psm4fknJyHq/9qvWN7Q9VLjB+qZGWqSgPGHnBp+rUgPMRZZ8XG/zoxrtrpD/lB
nsez+dJ9biGtozNBE0XQSbsEuA4JXiP5t9+IcQuWj3oVJggKEv0Uy0IunTp+iUW9IaWVCAzJoFLU
fr3DCHHYhqmwkeKTVZFaUnvwiSBAdledfBF/Hqti4kZ118ytra8ZhcCCclbDGjTzdlFZPeaEN93I
EjKXYtKqo4Rydxajfp2jctONQ/6JT1KYSVVEjZnkn0CSl04LBSFz4gZtuW1/sgYXxCyl3EzLg4Xg
o+RBPH9q14TS4cO6OZPLiSJzf84wrgqfz94TasqmHt2V05Hqc//Q2HWzb7D7/P6lF5MXHtWoflIz
bfcerm37sOna/f3L+2dZx9IQRfFoME7bM/l61OLHAuR205hTtQ9qYubun/3yZct0ZDc7wyr1rXJf
kSGdURE1fDSYl22m3L/cfzKHrrNMnBaEWEUihqn16DEg3Nx/GFZDuW8GchjVIxhHU/vh+3XpAcKh
wSlHo9jfP0QpqYmhik78z+/dP8PWRm37nNk5qmVDXbMrOa/DOWzm5f2hO4mKnWSmu4yMGhmOqPdh
F1Vbspna7qDXpthW2LvNDkGN97/ZqZzG+2e/fC8lLBHAOm+XzEk/zmUTE+lkImTq4qRfcaDhCKU1
RMHkfkmSeI7PDDks8BhJ5DFNUjUdBtVmrv/44f69yGtzIL3qoKlX/f6BeSzYaRJkfJzcCbsbDYqE
pbPrD06Cy1bbV/tMXWhkvP+dO/jfzv5/cvb3XGVz/V87+1/i6q9v/+Ohy2/lXz+5+3//xX+7+3vG
vwxTNw1YGoFr4tgPCfjf7v78CJDW1gOO77tL///z9jf/xW/A33N9A9qXa6LA+E9vfxA7HUcsy+Db
/+d//eQq3v3y9Y+u3q73C/nZZljoW/BZeQw8LmitP3NHmjYSbREE1U5jikI6ZPxF7mNXf8Fpx9zq
YXVuO71fS6vlNCzJpR2Dyd1UZfrQBoaxEbl3UqOJ4uw3w4tfgXOaVCsRvZKVPBIhllEIIivMbjAZ
jjidbUbNps4/koWKPhtmc/LUlB4JwiS7OCOROQbi9mBgrln5+KuH8wX2m7836qcelBynzIxdHVGi
EUa7CCMcwkMxrParHtAhh0qeUQPmQgfRO3oI0FYJyvJlo9n7zMolLqE4lOhWQUPmvOPrS0r5l4rg
dpULedVS9xSUAG2NyjXsIQ6nDJeqIYORZabvWA+PSDi9U50TsWNOxjnL811ve38N0lu1ZIYjWR3N
pdvZu8DCZglec2baK0sbt00rXnqba2PQTpTxt1HKiwZGOcfRNwmmZPWUR04D65dBY6I9ey5oamgO
xyzEqbvj1fQmbVWWwxOpRMeEwSk1zE6UFb9Sr9ClEM8nmaB7J6i5B3j9hyrQz0GoX2MNYgFz3pDy
bTQ3bWFcMdiDi9Suu07iSZof2z55J8qadJrkU9hRsPvixYydV5FF6wLnnW5N03oCMN0WU3Z0s/Rm
kCYpR55mVh5HY7jEevhgAlvA62KKhjlWdhRyhmwiD6k7boM2249Bsm9TbTHM6TGhdXGM5IhvFKAY
EJXY9Ha/SioPbfq4dRSIVqh2lCxBz31tZLfxNHnWZ/fYy096jj9PYMfvVsE6YBRxwCXvIXSNQ9jY
qEHwck7J2MLnqF8wVNkJrlx14bzIJzjmPWr43nrNhvwWOTgf4v7hG+c6dpjhAFuTlmWYZM612VG9
w0Y4XkXHWHXOvtpZ/u5E8TsA+0W9jLU2XxufRW3PL0YDg1d/o1eNQbmWGH9sJZzQ1jdWeZk9NJnA
bG68BGWL6rQaD7NbQzwhOqizgv1kjOeJkZ6Qyb6ArGI4aJ0ovWJewXo6GDGkEjxJkzh/9yOEUjpZ
VqgCNrqdHS1nvqo1OTcgOdSatpPsmQi/+TWRdP56yqYXN5aXsbZfscHcz6OxtOqMLPr0dr+GFFhl
SuvcYc4SjUgPRRO9h50PNbecoC7mN0+fDi6p3zbvSgxpkkBroMxj1eMxCuKQ6MmrI9L3FnKbtPpN
4aV7XeYQ57I9gsxjIRPaMTxEWnmdqOgKfPandD4nc3bMxn7TpKxVDT9KLLTTCUeO4WLn4qXViuOg
tgNKvXi+BrO4UHlW0XTB2ODauvmtGz4HsmcEN1+9Zr6qd1Do8qDlmWqJbuqFUetReeV7yYgKaL52
+BMMBqaQI9HTPKXQEqvJwTDSs3cOISELrZnPY6efe3PcUp6ZU/EQWS1/jxqU55MFpNP7eB6Pzms3
MRACPkts/ysi4zlmTwht8Sw0TnXWdpZNB/XY8oi9jLH0S4LTeTqb2zQt8XRhKxDMRF1HrOaQe10U
YlN0+ftk2+skeR0H/GyT6cVEY6wWE0SfDS7T17CPVmZx7XmlrMF7nWh7FxhgXXX7odOC56jGTMFJ
9xpmtpUl2KbnMxHi59iZXgrdWfXlulYuJUJevXTc+ihh0VImNz/SPg1B9PSIR+zJbvW3mClmEkar
wYwSSgz3BAPsDXbExxLXgcBJ3/tSHkxhLBsWsxYl6x6jjcg9GciMNbyJqkerGlbuaGyk2e+aOYMV
755sZ3iZG/1cE/c3qU+dnWPNB+sr7vZPepXu+xaU2cyP9JobfE5JUIlZErzSNE3L9gt15gch5kNQ
9y8wWzZzjlg/nBgSZkf1fy1JYBTsNYvlNbk4aEOowtH1rQunM/TfTWsDNJvcYhg54D47r1tYV2qz
Sjpuq9kg5bmP8r3hDS9qw7anVk3ePwScbH06X420uPVN89EMr6KYXixCGnB+m97M+FuXYIE1uSd1
S6o9AeLpKU5577iJOpN7zDAQMgyR/yqUNS7WkCd0ZK+NcHacieQi6v0FbShMgA7wezjHfXrruUZe
srsF4hhPHgMyy+VWK25pMHJ/xI9tfFLXKkzvdL/jjOlkEIBLkrWNSYt2MsqwWOta/GFIIHy4KQno
sbQ+ziZBUBHxEXsm47i3Sguv9yhc4lTwyU+bm8QeaOekxlsauREpZM7C68P60RLWtDRHdw+RK3rM
YpmvEyn1tTthEeYRBh/1H/Nklrt0wKs7xpKBALTXYoKlVmXyIKvigD3UF0tzbBARXwVlqNjfknwx
zlmygEsHxzC4w/NDrr9MYzzsjXSEPeDa4vtn9+/JWSXBFz0jC/cpiVNzg+0VI5AwsZUBlvX9A764
//7SttTDhvRJZnrgi24/SfLfoe99Aq6ZVoiYHj2oeKSMhmToaGRpeQ7qhCW6d2N//0BOqrEv8D3Y
MKf7pCx7Z8l8HwujzVTln+IEO4OoD8e9j5DjocA2VeQDToU6yI1nxA+ygFcdo9sNBI7jvbsxfG09
I64b5owYBejioltwBmDcADXw3cVzIIMCJkssdGW/msiWbVbS4zu9Sbg4iEHRlYwWGH8faln13z8I
c+oPPLh5N3v0jXGLF0DVk8qLuXMMFJ1r8blEeLKm/royz82d2+wEu5hTAL2Zf2tLgtUaMfj7pBRf
GJIpWiAZ5VDHBK54DKonTuPcvrrkMq5qbOeW5IBnbDcq8RqNU1SysDE/e8uJQRtK5+TbNQnXA7hM
S6JeLV9FjZEggY77tGXz4BYopbgUwQzML5fcbGsZUuigkP6ck3r9QU/XAZuNUXVrn+2PvDRmwZn3
6mnuySnGF7OVL1ianXLmRU3ob2cnuSX2Thvbg+1mf0rj+b1MDkxiOlwlp/Ec724/8APFOklZhumY
VeDI2XuTIVzLX0pvfCFd9dQybdEkk/fkHdfOPyhLjV+UpRTogYnKTLcceOqG7/4iLMLlnTkxcoVd
GBlnadXMk3P3IccckP2FQifBWXfKw4UWuCdVKv3QzZy/q3N+bBB+1RGpy1uW43s8ApICUOf/3B+M
njdZKSPInQler/aaMoa939TbQL9kxngBt7/h/9xPTwmDR/yNXxsK2ziVf6S5c6Ef1EPfH4hvIhr1
0RHw758fSGSVQezjA7lTb74zDReHyiTXDr6nfyC99mLm/cXzsIxpYF0YLexOcSnJiSihe0BtO8jA
3iUlFpnep39+iTwasd8fGbFt6MINx/B+1f7WWYS9OLKSXSBooXQgmxg0ukN3M40jRShgkZ2Jr/fl
XUPcSXL5RiX2EnXnylH0s+nNitkA7uUhCPs52pqupoz7rj1Hl5VKuF2UIdR2biG3eB5vVQniBuM2
S51dzA2gqnS9507Jp0sRp3u/wArPcnY4nK2x01rlVUOKwHCBNrw27Nfc1zcNh1+Inr4UctsyPIUK
ssvx7c5siBw5EO8A3kLCmB51jHgZdBTRVYsIW5/1T6RkngJ4mp7Vnn1DXMK6eG8CwZ9Pby3G+pxh
S9P2hoXHqoFaCxkgp/8rqilbiHF4iduq/I5Q/NTZ/rhQf9G03JcHai6TDDxDd8xf9W6MxYOiMu1y
h73Mxq70swhy4ua+3ivr6cqg6uGf33Zg9r95323DUl27j6PurzL5YDR8elPuzMiVhy5Pn9Ni4+LS
mlbjpePg28CivsmJTU1hxLoYXmh3941d7C3qeugwD8b8HHflQ1kd52K4BIFg3Fp+wOSExaBTkBJu
f4a+RSNhfugI9ehh27gltGnB0TGWjzP7oaAUU393xAAQ3pszIMClAFVdQc5KCOJib5gTjGQs/bz5
OtBVFQ4zspTQ0+KL2xl4J41b+ntSWfMjQvZN0n3145EyBZZt4OJxNJEhbnq1smRFdjD6zkNqONoK
Gt8iWhSRqawacsEqCo/kjQqkytmb0QvGz8OLCQmpENGHMpuuyExeQOaWAy0YFbj1auZUx221zh3r
MyO5bZUnN1W0EjOwTZ38VMjuUyvk22BSjpUJLXt8adoHpDokrz8MvMbwv46YNx1j3341K2c3DvvC
lo+Tlr5rZr0zyVj1oRXKOr8ZebjHiAqq3lRbhFE5O8muPfT+qzsYZ9XuUbEc5FrjdnW8730SzlN4
57PtxvumfJpMDi2eh8pOCdzoNOIuiSB95RnDYfT1t9C3Tx7u539Y2r/odr8vbQ8ioaHsNn5T6iM9
gsdJdBIx6mhGaekm3nbj6oX1J/WUS7felX/YbcG4ftvSHF3ZkaAKxRNG/fyH4641JW4PtmSzzWjI
OhrT6s9H6t/csp6Lfho5loG80P/lIkncZD20+3KHbrtcjE4HiJPPL+2UbfFjWXpAQU+Z3lwIE15L
v1tPhn7o4uxdVdltMB/S3l0nFgMLTKtAWsiRgKZD2zOY9qvHRugxAMH08NBBY+jS9KvvcplmyJg4
G3ubMES1EWeQ+URkXgekfCgjoWvjy1/L4ti5wWLyxMXi/SeK4GaSQtf3jFNKHiZ9mWfNDGDsU1bb
u8miJO/Ko+NdZsiyDo2OepDwEveN656k5b5UgBZutB78+mMNwuAHC6T958xKj8EoXgzPeY0wtfTd
9EjgJTGz0Vrr5EG1TT3+1frsrTKnxRzdOczRBz8E+ujAC8yWLgl0Dwe76hNZjVjnxuUa9z5gAjN5
dzguNElPkmTHYcr2plKQ8k76ubVTuIK6nN6y0Qyp81q64oUI9nXWeK+IpJaqKQkmvP14LEz+XtQO
btOv/WEb1f+mwGGJ4fZDV6TbtvMLAlmaNZGGsiAXF34hfLdhWSEIQohD34Sth7vQMv1QoTxaYoLV
LzSsRUG4H+JJe0YlkeMuM5xa2ryB1lDY7knY/r7ridIA7qdDV63bMJy7YrrEWvTY+eZj46efkbpC
muuB5PRTaiWfsKW7pSZ/H+8XrN1L8WAn4aYC+CthdQqTPa8BAhi486lGVVGBAuciQuekdtVmHt4q
cl00vTsk4fjmsfMXbGaeVRG3xpWkv9dsh+Jj2hqAC6B3IcGjgT9cDIEDFRLPovqimlSGSftWm7bO
3G9qwJHOEtvCodoBf3Hr6drE+pkGD87w0gIsU9UYYTCriGZuETmnssePWBCP0l2KYXyTYtqqIsjp
FGRhvQbptHDR37ohMttqvLoOz1hE3BJWyDx33/b+18zRLtTu/eqf3+i/2cUo3NT/DIvI2rsnyA9b
yhg1kCfGodyNfrnqUMbgIQiuOY5btciJtTzb7j6soz+sL/OufvylcPQpnzmhDcNERf1LBdvYlrRM
W5S7PnaujMSP6pzzu8WQi/Wo82bkxTEc+5XCz5RJOFzTXUvBU0uAFxBOkxvFUlGTs7liWL1RRXYG
rNnqhIVQixnuVwjf5B+QIU+95AOUQnVW6EaZ+a9D0G3GJt2rLWNMjkLTtiTabGFqeiP9UB5QhRXy
LQrdU2wi2QPcS2GcNbVKINGvat9FHXtKSyDEElY0VsSiWZOsfZQBIphsvEQUPdQTVTO/meowKnk3
SZR0R0wY+uwIV3xVpPOFnJ5D4bFvqHs4srKbes7WzGDS0K/prB+Rsa+67Kvm5Udp0/bxu1nSEzDd
rqGJrKc236tCx5v0Q8+y7+hcoWeLJj8h8/Cd8BU8kDt28F8VQhENOFzEMcetfSIJ713BIdgfI5te
l39VTbAdigmHl2pljO/QFDb9WBxdm6pDzvNboa+tkJ2I+BQXT79kOs2E3PISU9U65W2GC9KNUERi
yE+6PZYLRGWLOQ82He1umqE3xe0RadOxzkFiU+8kJshG0jsp1NoAr1Nok2yijSbttQLh6L3e1JMO
LCqWzDiju9nrmL60qbioEx53ov04OCdEDWf1dW3KA9SIBLioFcmxBE4eJvcYd9CN43laJAjRqhDW
YJ/b6Emzo0LWKvpFOKhwFdf3JlaKF+QKb0aVPs+AM4bQn5GzsusKQHIdTpfJ6MCY0xuurUejFDSb
8c22eVSaww4N+loM+GmGKVkE0QH/uVeFtBXY/rbcvaXuvHKEH9Kc44Pqso6f4c8QG8nfyuXVzu3X
NIrXVQjTNZvfhpijjmpiKIu9NiAlDsARA8wh8EKIvH3iRxuFtfV9DrzYrCMV3pDt61oe7gueoYcq
IxOOYYj2K7V72aACdklGAKdgXnunIO9XSmFlFuODOnxKu6eDdAgOG0jOe9M1cH214BT6mnKo1hO9
Q9eA1mBU6FXAC503XPOZCU88c5I2bP7zsB0aUGe2Y4UTzn+0psJ77vdSiG7TcQLdcdlEfrPeklba
mLYDn9+Tb2XHC4nCywo/gnMBeAhEw6oZ9UVBnGrGjAbCJzeSwp7VwoIeCSsHkeaix4ge3mB+yXGM
Udv2/Q945tcmpcBtk3dya99SX2OkM504vJ+DLFjprh8t8jFrH8GDMOl9yjRzQD2ULKdEw7pp4Mwp
W83GH5YIsEnIndXUxdIS4lx4NOmR8mF1akpmfz6WVfJqKBTJnblNCINrN4bZ3OqWqIEIPRgat/yF
FCOG1hXYJilv4+JEejPtZ0y0G9nPYxqDhIvntJfXAIXMMLzDSqmXFTe42l9iFSWBVgkW61Lt6q7d
H9Ymm5Pac54jTT/pDeRJpSL1qUKG8Wrp8PBTe9ejtUGhjshrrc7wnPF5aHUbjH5XzUipp85dkR8J
892o+6/zgmfDeh6Ya+SpflZ/TZVJkalaY8zjP2ittyYxc6dWRebZJ/VHMFhEXUGPAzKgMU7IzGmv
Og27G14IFd45lXyTBQ8A3L6QWPIExmbX1lRBlbjoj0nj6StDjlvUJGxL9Tpquve8Fy94tp7VDd17
/1H6//fc/U9zd7LXcTH4r+fux1vX3d5i0X3r++6nwfv33/z34N0N/hXgf2Pg9OK5uCzSwv/H3N36
Fw2OawHmcfpjX0t3UlZtH//v/2mb/2Io7nlM3jGG4Z7nR/85eYfvHOCj5DPKxzDM/f+Zvv++tRge
RS+FiYNvkP6rDVpgSVfLaq3e6e14qmx9FbYkbMQ1Hhx+FS6Yk/6plfy7Kyp7T1w/XMs0frU6y0u7
tOfJqHfsJZiLL2baEcxKRhtz7TGMxR9sdhQm93PpZWCJZwUQDDz6PF8hKD/UfFGvhXNLRBal/cbO
K45yT17x9by5jOx+ePvP3//oj/jP31wKTysTESwX1Lnaz5caPAQ0VTvXO9ll71mevStnzAQhahZ9
/ecr/Q77GFwJyMfwWAO/vWvs5YhXYAZTwaOaCXyEeV3s4o0IUfgPr9+vrlK0/iC+Br0RHRJeJb/C
zlGtI5uOeVZWBqFssPSr35Ca7LuHSac9cht9WJAdaLQclcRzMkv3TlbUrGezPP7zs/69fOeR0B+a
vJvwUX5t1r2h8LU+GAmrCbSNDt/MFfIiI5A1jcku+CuRft/CJPrTK/B376syN3ExbFFulOrnPywh
zXAq8LCKJaSRPq73DyawokLYGjWHF9AjGUel5XxNfQYEFYYard0iIwU1S2w42pPvvqRu9vLPr8b9
hf9lZTMMsBwr8GhBf3MwdNtKmDlacQgglAFR7uxcj6v1qgTW/f4vQd4WSQ+LPgX71N1+2Vf5k8xg
utdiePYdSZ0rNqMb3f75gf3t2+Sgqbag+uhsLz+/XLNIoRFURU01hmgBvl+1aoUycsS9loS698RD
JGv2n2t443+Aqf5mUsES+eHaqtH/4a1ikmAPmsgREDnWh1FPSRmHarygNV2Y7XSddLx0ySjbja77
NUk+lm3Y/2G1/O1i+eER/AIl4E8XwyPkEcykhZNciE4TffesPJVTtoR/fqlNCFc8o59XAYZmPo7E
mE7b5m8ziQpdu19UdbEjJ2HjNd7BrbL3EXOshdQHY2M3xbbBZypPPgpaJsbZgBi5P14cBt33elBR
Fnx+R1I8BQrUsTQIIWOwYU5wrRm+B9lwinRxsS1xqdLN5FSfJja4IElvrtFZeLJP1znfBBBPMSkR
Ll5cd36U+u+FC1I8WExtK+XV9SxluKwrE3Yi6fHlfGhcRR/I+I+cXhCCIU7l3EKGdYCfIXpXIYZU
6oaahvFi2+7DYLrL2Ih3pD9h42MNCPyC8ujFDDo0G3OVRt7GDiOPxl5qkbUPq4kAWB5jqWO+SmbR
vT7S45Jc8UIAAMfZQ4HdjgytTQdIAx+LoC4SAFLylPVDZkVEvwebxM76RT0OazNI3wsnf1eYjFpP
ZsASNkqeQ4J3htO9+WorVq+MnsHDUnOAeoR/PBFH7xHXoA/xuxsT8OV5x65j0D7yvIzJ3Y2QEajj
1g7pni2v533z6N3pELfgQwSiactJFjeDa9otL5DJjjcGLX8AGpeR+LzZ4jYqY0ofYaqZgqgMOIqE
MNEXqFb6ZWUw97j33hUBLrKA5BqygamXP4RMMWZIYirtxemJ6cVY6R3Do03Qxu+9Fx0JT6DxlRh+
KigzHOq3gMQBe+KpaiNbj0MHD+UV+fu3CdOFheOP13jknMCtg56DfbEO9k2Mo0cFuQwxMzwVf36a
LFIIOIQVAhUE8w6e7yHOBn5fWUs/ZR14JYkAtwAqPbnaJCcmfzUDhbye39QlsLm4xKNCEyB8qesl
svnSEfQeaPkNVOHgqFdK8SCm2j15GfS6MV9ptvaeVdlNUSkGD1G9BaDF4GkxxEgXoifso8aFbA0I
w+0KAhdrKsJvLYzEU1ZU/HGrK5YSz8wFiW7FOq8eh1KHuebHzHzJIAgpL2YeEblW4DQ1BpEdTKc0
i7WlCq92o+Gbn3A50+LNat1AbhtSK74Vxto4O9AclrgM7bmvHu+PnmRL2FHw29S5mzaodJKbWfuL
uWluY8E9Iu3HoMcVeTKQH9mmdacRqqU8qsNZ8WY0JpGLOSx2qaGcFTntt7bSuoTD1Wph+3dt1eFE
ID8aSdk+2hOPTRD0yYeFqmHcsK03jR7Ckkc6uoislMaG5dg40XuqbtxZ2QKQvvNqmdGT12PtEnpc
+r6V+En+PrrTFTfKq1nt2G7xSKLjijmnDI29uAlx1dVmuYlQLi/cIL71AEYLm9Qsvsq2Uj5jhCaW
921rUEd9jBfziPkSFlL2cpoQ7qlO0FBv1LKKGIDgI5N4T/o8kTQGdr4UWfx+b91zna2vb6M1udYf
vTa7aZD1mqT/wuRqkNwDA8vFiLIbrsdg13CeXMGRxdQKPYVvwDttNGt7/w8CsY0aBVuCBtyB8F7j
YU0uD92yFLuGq4ScQ6tWs073PEhfHibZPxILh4G6wpTtzdxOB71NtFUWhEdd8NoEs4a5uL5zggGs
i0FRaWHFNebs21oQJRunnY6+Q+CFnMyrm6u7y61q/hC+DD1ccqfmTr/7GbdIgFHuEzWY9CEeHGG+
Co8z2RuPmcYLUythdk94XGWP+9rsyqUej3vLalBtsIuilOWYrCYm+jqXdXXthXsL0YarbaSGLY3Z
d8dGolv1SQTDC8fG3Ah5pTYhbs/r9OMUDcXCKW0yb3JeuJyw4VTjvspjlrM7yuvdA+q+IO/Fiwt9
Tx0HeqEIju5OY66us8X1uIMsZK//hYPKcxqXDAQMMmWDgxQI/nDtXIWu3y+/v0Wy/4Th0JYh8f6+
+EUxVit/j0cSUbgJCwoP3JthEP2C/JygLZltZAOJxGFZxwwv1pUU30RIPjxpL89NGcgH8rsejMAq
NwmylkUukYRMgshNcvE+NirGIiIjC/EgpvIaBNzGAIbtnFU4k/dkgL/gTmE2Sxf0ZqWPrHkrIssA
+RtvoBiWjqmtcWripqxnAmbVlLa1or03cvs4GvehHZJaG2GpgutkpRKTV6acd+lsTCzPTq4aw4c0
VmIWUhKCHffNhM1jjKyUm7B1q2NZoyz0B8p2X37DpeQEX47NjTOTdJZvrl6QLdPwIg2ZwAvOipfC
n5jgOlwMffK3JrWaBbLvtZM1WLOo9+4+Axnm/r20r10rSAdnufRF660w+L5BycKzjMgpOLbNymx9
gi9y3nZICzeGJyeTMd4WysrOtiMNHg41EXaYbwEhQms/SIOVRDAcZGiDIR6gtHLwZXBi+ot4BJYu
YGgJVcuS9gbh+9ukFxNWV8uq5EmldnUhEvlKChOyBIROczk+kSQ+ItY7zbqTLJ1OubiP1qtXAi/d
tyCobATfG8U6hgsrsNtOONvqzrlOnv/tHhqLh+RHbwR0mcvUWVgzoFKVBMMyV/AS70q+6v3psaE9
2Nh1safRBNC2I5No3BG7bvEY+Sakx6h86UmMWXtIklduCsBDcsG8mqVb7WYGQp5pcIdTGAju5VXZ
TA7xJViil88mUTvPZYNpDsS8ozn7wEPjk+H549c08pcxDvkwc90v0VrgC9X12viS4q0wDBaTZ8PC
m2dM4HQN+oGE1PFRQ/iIGVq4taoUoc+wbYgTOkbNpDNmT+plb0bYneSgxlZcvSWBBF9sUqxNNJK9
jGuABsyVCU6pU/4x4Shd6QlJQnPzIJuWQ1DPt3ozN2sWdELSIk4TXeFXi6bViCdMkHtLU2Jh5z60
sXXUO/O5HEnC8v4ve+exHLeSresnwg64TADT8o5eNOIEQRnCe4+nv19Cu7slqs9WnDs+A1UUSZGF
QgGZa/3rN69LT25z2Q850urO2cOyMXZMI+t1al3ySHl9CPNW4HOxMYriJpHohITmHsqwRJvV59uQ
wCLYgO6TEU1QgZJyw2QX2DjrbnWj5z8zl0R6SEZuVp0ru6t2nTRw1Gmnfpt7IJzoaL6poXqXx4oC
0e4iK/L2Y5mdmRtW3BTJvYfvgcie3AExJrJItm+m+JBfcdUqfSydSTAhAQh2sUGZJ5yvLdwbOBdQ
UNsB+nVa3NSWcfEdO19HRLWvjXiju9Rb/Wi/2BoGaFPASq4RR7GOAxoT1MHc+pL7XxGH+ixxVxhQ
7h1L2XhhuraaSwEPO2ELgJ0wrobIxabO4bqctsKrEZ9NHgKGKSqVu9EmgB++Ie59oOfDnq2OdYg7
Y70bnKm6hEZzKgizYEcad91E0rvr1TfJAJdQwJzb5K29MdrE2QJBC+rY/jOE05ZYj6GHIoK+3HLT
Te5Gyd4z84PjYu3lQAGEDBFvGz1ZVw0plh5pTPsBxmmh+f66ZofB9s6fNrJkVqKhP1tMDAzN/9I3
CZcTJ3Vtq1eXLal5yES3QkK6r5kF4CiwX3a63CpoMvGeahWPZIl+nus52QfgBCxn3t7P83skbeZ+
xhSGGYIFHd/ahOwK+5Ec4QCS75UnCX3zg0e8N7Pd1Ddf0krDhCUgXSgzk9cixQHMSl8qiWGNToBu
YjQURW0U7G0Nc7VWfnKdhAxrw5M7P+qv5NQ8em5cQG9RLk7YWW8cf9zopiIodu7BHfHhzHPKdKOz
CGriIphVSekaJtOEzjsL2oeV6xlPuZn4K3eiTNcok0XExEURSdSG+QNdQiwSFGuGFsUmLrh8uNdt
BlLPPbEKU2EGlNB8Tokz9ytj1iC6V+zvJnWW1OnMcCrVh4RFMAq9/VK2JqEFg3riyJrntJ3YYelm
4h6BLKZBt6OHkbHuYAdnjBypxQc0aGgeJXnp6pzMlvupyItb1qTnwg2ul1KXXFcyHMx2XDXY1xBW
xZAlaO8NaDfm93bifdd69eaVe1UpMwx6ytHF2sj8gbj1fo/EnWQT7bNg7VjYyaMf5FtFLVP/PJM3
ndTx+1wzAe1DjCSD1L/RUtzpPMUux3LA3Sg6t0lph/nXe5CJZIMjVnTQNiTW1xcisGwa010ZkQpI
fO+6tzv+PtWF29HfZb629cOMGxdugGZU21TjY4xVs9UprKVTZ0FFKGy6yHkkOPTLXOhPIq41FBeQ
NmzO/0AOfIap5ErD8+BU8Ym1McLolI5kb+ac3CK9dXpmjI54yJhaIIR5L22MDmKyztzqulAu9kpQ
INinyeTD0zdGSj911QP+89l2GJNPpZ5XB61KU+i9hDbJpjhbfX7RHJuA4Modt36U4+92LUz6S0fA
rfLp9WhXApfW1FK8b8wroeMvJVWLERNBnAs/Yap05aCEU87MhqraUtl6r9DqNTviM1W5cuoKDch6
Xy2smCzduKWPxzZyneWwO1eWq8II4F3RLfSER5qWfiNhL22gr6XYyUz6CtrrA5ZKh6RkpzaYF1qZ
x4AxNLD7GO6tAQFKTXHcOZx4KnsaNHw6o3fN88Zt3PX3SUXdk6XBKciKK1l0dKZNf55N82n5DJB7
+1srnw9hp45Bras5wuT1pPpjPZyebTm9oYIosEyKpq3re8bKsdQgXHXJVjofRke71gWlltQBq2dF
6OoxlFkOwmwK5lK83VxmzHyZq4PSZmvVrCoORScendirsXmfTrnJ/AsSEA4A0x0uvhfHgWaTtDcm
MMRkzCf8RTNyw/gf6k8r/EME/ZeheLRljakAFh0x1wiJIRDb0zsiIg5F576WaDBXpTFejJlid3Ki
N0u16ENASeY/L/DbcvCG2nNKm+vVzAAqYjYpIzLfW4mFUMFvakkGzut1R5Bn1e8WqxnPLOai8trP
wFIMOEJ41o1GJIFgxisrZsfUxI2GBJwz/6gWjC4vXxBMQJ1i5RsNuYpgMyxtG5ozFjRk7hQaFMH0
ep1LZVU9LGhyhScRW/2r5krAM5P2MmF+rPZlsw1Isc2/14TPLk19X1Cyd3j2O07hXSD1sAO04br1
Mf2tAndLieFtFfMGhg2/EVjRNgvI0sZHWN21s0LHKj39Bs1E4JdHG+FaFbZFy41Git0p75pX8lXh
M6mb8Rla4jelDVJLifpUw7k7yEK8jWn4pqQKOWbEDfYfaZqzzGg3MD4QYRTTBpIVPTwQRN9w9wTj
eC+cT0kXfq0M0vtAVWppEpWMhQdmHetZnZPevxvn8UVhF1JTmDKLYtlCOncBM9WcbwEulSwMswW1
kTya3B2VBKgYbDuBKMvOtcwGrLZCeNyOvAufBCzNgCikNe9jmd5XXrGDKrbxoNmuRgr1VRDmxxEf
pLUaYMQG1hZ1Y55iHdCrz18miUOdndJ3KMBH6dAmG1RDDhx12GhHRj17gyLRUZf28hDVCpxaRVnR
rSo9wmRxCvEdk9fjyCXYVAyYGFhs5cDwEoeE7QIshJ9SgZEXoYbNuhq48IKIBrz1smZdcoEbWHbi
DERZH753HfpPS4CzJ4gns7T+gXhYXvaW1911n5q7HuxECtVbc1Wipto3mtwvIslxgc/ifeRZzH3h
jQ5tyRtnVfc4OTEuWeotjvXwBfBwW9XDNu18ImQZv64yI3tpewNrKO4HXLv5CGs6e0xXt5NGsF4m
v0E/oBeqJl6ZOXxAGqVwny1pHtx25hJfbr/GQcLT0xuqVttH/zZaaH/AGJlBm+tpxADJ5IJW7T37
PVna7zJg4SamkgExbZF0k2M9dPcpMrWpxPJ0ceCZDDtYh/24KlVFLUBhl04rUFBZOrIy5NiVtG3m
bhb1FQOX1YKRZhq7bgTohi31oNGt4qjMUhdQveWeve5LFDptyAciUi7JajZZSEHusnCiwikPtKfa
2jfIiGQLxQGopwf1Wm+Ff8hDI2HbxEfYRvmuxmR7Y9Ag61ZxF0qqybzttZXfXJsxf7tiee3jxzYo
oEc1LDGpSL8tQQdL75nPEC6JRyXSh1PUOtlj3U6XIVasHb/DnrDNoEQJ580xMiqG6wDujz1m7wtK
o2m8aZzINlUpqf115L0iQggasrXlQJPLZkepSGJoxWUraI09YXrbGMdCbXK+kWnZ8HFyHjPf5qKJ
3e8kyfInM0zlyxDTYAWIlSVodI1ZHbkqabVa2CK5d1vEmbNTS8mk+t6SIHnYBvmzPcr3bsQR0SWT
twBFiKzwPS5vMwi/q3gGUZqLl2Zub0oN+AodI01UKlhQ2d6sAFMgmrzz0jPDxgFyVntbIgFQW0d+
rxrcqxRYPStoyhTcmDlSKSrGG1CGFcNqQtUaKAkByTXQx/kvMXsWCi9SOgANdqHmdlfLvdxoJj1q
Od8s1dzyRim9pk0pbNZmmjyQ2cxTH7qFRFva2r4PzOguMKp7LKu+oDXDOay6Mib9M6ZA4A0MAfwg
JUAKDyDUCj6QAwQqdW6kTSWJJ3eBMftaXfVjcl8lWFFpbspdWZFSlk+fNZ9apXSi69m7G5zA4APw
27OV0oe2uNycuquGvZSltDYRXWSnmLd2ssej7pY0BfX0zbecZ83Oyx3t+V4EHYubN3Xrysteyqo9
BWW2S2veFnKrSeTpLiMwPqy+YiAqd6G48fviqOnl51kFZiOOifZ+21warPiOeeJoK5bLfiOm9DyY
kXk16n33MOnKABqbk0yMB1z1RakRKyLGexwb8TcGvsMWWytX3VQiIEGT+qQkhqM4wet0N8VsVcRR
pfGNX9jnDOyhG81up/fVdZ+keISlfbkj5tbdyc61tmXQ4ZRTpc0uNSgb4m68aXAfu5ArDGsmnHe6
y2QOT6H+EMRwhzsLx17M4AbKbdqjt3yw7I3vPgpC2kWGrxqm+a9tAefGCIL4MJeuty315DmrEns/
dCK5IFU29+Sg3OaYwhlrgsbuZQVbMUcYRhCEbE+JehCzqIjbILfBHJ3T8uAbPOs+F3lvnLgW5N8P
hF2cWqiINCmeBtCRW86un8q7tEol8UU8SBxkToI7ZwhwrW+Ckj+f5jdpBM956rVtgh/IBmEL+EEI
XixDVhqjCloQQlY7P/HMjSz0Ztek6ddGh87UZfrnvGSgkMaRsc3CPIQwhePH8hAl/mevJrnPtCpx
Gt3w54fle3FJ5QGp/EuEumRKCzws69zGeXywUXTz7MOXVthZ+0DURE1U+dm2O2z9PKKFtTzWT/95
KAcyEwyvjKGc+UA41Rg1xxjjrsIvt0Lru4OlJQV3fzVU2cphFcD6IAmsh2wI3d3gdbvRGsetHkaX
rMWJaHnowsQ61Y26rwD8t//5AVqreJsmIBqGZhmn5QG43/zxjHBb3Atm9ROHGAwc2E2buzWqbj0N
79Gi1O+bxNDvYVAHuyQHGoQieQzz3LkQ5/Boybq62G1L4osWZQccNIMTn9I9nnfrbNTLB13WF348
XkujCzEpT+Ojl/YdQCS5NNIlitmFnn4nDM1EfUlGp4zDCIfoPN+0hkB4Q0XAokM+KcNft+WCUl8C
tFe3A6+xfDUOeAyD8JPO6OXuvus4nGCYyvvZysr7CbkA0Dg4xfI9hzas9Tp5a2s3Y6IXdzNBGTDm
dmT2frb1Ir2JNiOtobSAgHrQfYTANhsR57npNByflqdiyeYOzK10GosWwLBOy7NefQo/fU+Xza4P
7Bd3mEPlJ9VtBtP5rOlOuxu9BK/s3MGTXqxGLxpPvXpYno19+ABwNq8wz6X6wpAepmz6HjNo3yaM
DU/Lt5YHPfH+/rKskWc6aYkJuZelR5M5gwkmeRLhKwd4l/Rc5WYBS12k9vV055Elz7SJB3eavrId
2SvpzD7hB/tiqB8E9G+/LiZYmdbWVHexo+7OdvL0fWfHlyprAi4/f0vWXLsDcb+IyeA7JkZk3E/6
th0xtyR+EUU27vS1VxMiGOBgXan6FP1FawSnWt3iTVRjHNyWmOtGugFL/i6L4u7U48mIskitNqla
aAofn/AE73rLrlQOYeKHsGYxq9HpKffpaF6HLpbs7kCEIUx3h0gSCH9n/q+koOuJjVB/SupC7OLM
veniNjwnqTGvo3ks1viD6RQR+deq4rWnvd3pHIJdY4GqDiYgrCWlJOSp7tpYp7pBvAWKILVBCYWd
WScETz1bHnwbtfDyLBKlucs8l52zO05OOe3TvOrxQ0GDPClJ8vJs+Z4IHomImI+gx+RW+iPweBip
hHJyTFdEYbRbU0mdGzTPE4b5InLYoqceq4noJVXyaAt5eVjW08FAOW0qCbUYkeoiqU64mAEehgDX
cPdkKuE1fiDlpfQEIB2ibJuWJ09hm+Jq/gXR0T52zkT9oOYdX72qfJqRcidK020g7h6UylujDjlN
i/IbCbhQWnCSXjCHQx6uK514g2DcQ1egKwV53zffKoryVqm6UqXverfQekVK9DUo+Vc4IQQzUIQN
KMNcJRErEh/jFqd5iUX2pZHuFxqTlTCcRim1voyV/zbZmIk6zX0eCJZ1ZXDRjbtAw7qDN6DD+VU2
btwSY2jt54RaL54objuX4BiYF5/acNgAsqzLPthBuwZBHVnb4ADD6EXoxmpXy9coRUc280fqOXx3
R7a5gUSBCN3HxhDZc1AGhKiH7ifTC75YTvvFyg1wr7soQcWO06K5xvLJXM9Z/TJoyWVGTY4dwVqH
JDsotizmhzSzikGbQaVlFUJ6FtZHzWA8pdi2JrRb9G7Z2lVM3BlKLm609tZSLN1B8XVniLvM4vpV
fTcqPi/VbH2ZFceXUdR7bOLavKA8ttZt8kI/q7cRqkYgjT/1Tp2tICRSUafLvM73WnMdF2QE1XeG
3qOIp31aED2iNd8VFDQuDZUOwuJm+bo1fZjdRDjGYniqPT1fCb1cKcmm3vo0kNZaGXmYGn2LjdYF
tnV9m1TD1pLJW+TpDxbFItghPbObtVgWI7XtwQXQDlM1QiXogIWwmX8zK1dbHezK+4MG21YUvl/Y
Np5OVwCtCd8j0zLsD/yiZp4DEsKBrxRPHatBC8BFR6M+12QBUcKV2RcqPZ82JmU7y8AnFNTkMVDr
TMxyw1hsG6puAIrIWGWKR76cygCY0UYiaw3HwKSdpeRRsHBzPcaSKbOguex8+u1SwBiZ3qXFRdDF
1IS6cyCzuFwNoD1FLDHerT5L13wbRayttUFBB+luZrmm5CfCp9PQZPTbfyYhGYrQ9dtJgUOK7lgo
/uMH3qMTmMFEcGB6qPGk6aAT1RguLoeEiP/KcM7zcAi8mtgu0sL/+bXN//LaBsZUvKgBAYr8S47t
J8JXY/ciA+pPD6WaeGc+/RcvZIRPAphBM1E8mNO9hC0yjcYT0kaMjYeT6sIYi977HgETta2TN6kz
Um6v6tQ7jjaQzz8fpfyNFObphBgI4h5JPrV+C57LsWBP0CBw2bgcZdjSILpNM6xYhmkmJwWvIeda
l8obO/DgVUEZq4bkXXlCEcnOG8uZjnSpuyONnnLNfLNUL+cqL3WnyN9iDEFToEKuCayPKMqCOHwt
moji9nahIAa66tsVHNhWMNFfYkxqMVGlKVx4GrQJ7wyC5cZJw5XZ08ibSUowARtuMI9EY3KUGN3j
zd4zikOGc6UI88NE2rgShk1Z+D3Kh5vPnkzvVcMGzvMm6wFL16Zf2+OzqUDGSFZHTLMVyaOYGT3W
1vRASunhn8+18bsmmpNNsCCadsfR5W+E1XKMCs0F+jhEMhHkeyCvqZh1mIpvUquVzG4UKyorj2A0
PcFYU4ZPnjSvjd7e4TFRsB2AKLsOOYBaWjbnnJyWQ9Pjoq7262kAz5mz1MlOYQAWWXvIU30GwKVR
XObGI3BSn9+zWetZ3NpiJ6tpt4DNQQhiYeGLnYVvQaNBhDPAq4mBeFMDxTwCJIsH1v6aHkWHo7Ky
MqouU2HPsXkoHdA3YIaiBm6TwWRt4/Z2iabBAiFaZUX64sx0xMqehRRJiELkapUTK0/tO69p61AV
qp+HKQ/LvLXTvqfxUO7AHDSDzOc4b78S6KmmDFlmUilY25QA21DP38jRIwjV0vdu2DLy0rNtjrgK
a0pHjUaiYDfk+iOFHngViI8NNJeY9QULFPy36b/XwmvvF6y91Ipr20mOYal9L0wunzwPVGqB+Gz0
lHs+OW5tnNBg6fDKGsJBasa9JDgMOBaaksigqtwxLonxhi2P5ZuJMcFpgDa1TlLxJPghE4ITIUZf
7CGsKc52GCLhDescS0USWEKia+KhrVp7DQjSWw61OgZF+F0bkFImRX8zyRRnUCzbor4bnyxfQNYg
CxqnqPqUFs3jHy7X/7KjGMKUxO5KKbzfFPxBB8fE1prkYKm3rHYDh+9Rw3nftPacOzFNawi6xPAZ
oyQ1vFMDs0Ix6WxFo6ra9A/83d8Z357lsUkgN+IuYm39sKa2kxwgKxjRAUvtz2UW31I+HxX0nQ4E
NtTT0VeMs2LonxT1KnPTN1+vni1X/OHc/JfFnZhoEDYkEjaUyI/U8y7qep+wnwjZ5FjCvOGuQtEf
N+UaZktLXKv5taZV62fxVdbMXwIo543CN6Tij8GnWDcThviZ737Su+iTiYf+FiTMX0fl+Acmrmf9
tgnaOmsODHlMBy37ozcIBbbNGHwID2MS+xuNKTrMio3eN/HaJSyadZa2fk6lsxV8bOdcP4f4iJ2Q
I6Nt5BcBqC/kjKlsJZcIgjly1qZCo6IsZenF3xac1VrpDcS8ovOesNuA8KAPGc1jXmirEpHncUjG
x2yKiw3BWYhGMxxp/cTeeJrwnjx6IVO/N+sHLUmxcVWYeKBF7D71fDCxYwbp87b9ALCWPpdIfQ9p
lXfbsovCHbfFuoVZ+SgzcyfxxcPQbb7yegJBiPI5atawCewSX6aa2wb1V742DWPeRZ72XJdNigNi
D7jq6S9TCllXsw4Kc1yoovgJrl1Pw40jftfZI0IzvO0lC/Kc5w/4RrCTWYRWZ5Z2RBx3m3fBuyj0
bi+tgx+n5HDgSb+aClJZKokHjpyrS+WV5T1BbTSnCatVNrXjoY6i7y1+1D+qj/+TRv1BGoVdJ4Xv
/6yM2nxP34a3+vvPoqgfv/MvM1Lxl25TCRmseTpSbAlL/l+iKPGX4zpSuD+0Tab4tybK8v5yWY6E
41mYX+j4jv5bE2W5f1EAGkpNJdAdILX+32iibOejRkkJLQ2DmtXAuprD+yBhQIIdxsbsVYc+oShy
ieibDQy1UGux22DVFWUCxy2b+BCqCS8qaWrkdogqDAR6JmpZ5aCEh81A+5kFtFsNmUy2YACuuJuJ
U51FDL12pzthuy3JtDj3ebjV3aJflQnzoIEI23OTQX5KwkvXFNpOC16ZoJPzKFq5bqTszjBZALO0
Fj1ghZaRBX3fOPJ6EFN2jErqCmlD9ZKbPIRbI2Y3gB1VfE+KbN7bDXEJLm9xnUB27PPmxVbS4JK3
ZTCa6tJXm9ijDVvnfhyrFuUGWRde6DxNZEVsk9C/dtlAt8gckm1t6s7Wr8OSwCeKrFzsESSIhyJO
zySXqOAKZpI9TndnOQX7fLb3QPbVVW0IH0MNb+Vm49Ht9Png6G21s5vk1gyCV+mnxoMbMYpPSO6D
L3fK5gnJ9PSpK6AVoA9nvB7SZFguho527JD4WSksIdA/zzq01Jz8TFzmHoYB5GC0k+TBD5zPESSW
9MqqZXkcWlJMa9v4PsNHhDRVknZtGmtv8iDa4xlvZhAS6iZ67YptFGgksCZMF4sMC8UpaltmltsM
/4ZdlmU6UNSOa+g9YXyOZwsYSh23D2UAOUwafPY7YqefgLnSzTzSs4k5OIdSrns3+Ca0BJafT36L
EZp3dW8SeNA1a0+lNw9diJ8r8SG7mzAxr9HZDxs9QKhhxyQ2nuZet4KVUWRXXRSvMlt+8n3QaodZ
GxFK01mU0bwjZ+ubUQhmhhUOsYmUWNzG2W3IC+HBQOPjtFdtQYnZmeZdDpdpspyL33dXBvkCsGLz
hz4ixjTydbIpCbcbVRB1CjUBrhqscTe4MwlyxzrjIvQvdZndljhUjPhNkwPiJwzO+FCSKXj1pH+E
PXtNZzEXRMFZ1h2jsldC2gEgi+KhS9BXu3n6lPT+mgyGrB3XeLUxxE50Mo0dTTlr9muyrqHa3QRd
dTNa/tZ3YvJIycjliJmRCsCIpmO0lDEWztAdKTdNpik6ZKuJ3ivQ8AEaKbC7olyDGxR04Iwzyn48
FAPWvrJyDl2J5bpHMXjs9UTRGaDTjla+t5D0rJ2KUUSpT8coDj5Jg4QyqKTwu3SAE/feAx5sBpeM
Xs+48W3t1AY+IYC1I68m96Grm+FG1tmFZMS9M5cPUpvae81HOANFLDfq8MkCiB0HnHDNjZ9l+TEd
MGZwZ5d4jra6wQzmEE8oaEi9wUe2xdDL/dSFVw65tKD1/roYYde1aQnn0CuLdZPFF+nD2IOEpK/I
vMw5/sqDFwQkyI4OaaqPjuWXOhX+rbi20rA9kd967bDo7Eq1tmnRrDFhwGbfN54nMsx2gQ7/IXK0
jUnAba/4Qd1kuisQWfAKw6lr+NiwlG1kIdtBVnfVlI4Xax4Jo4ZkQ606BdvQUv4LUWnvkVPkzPNZ
nfr03q3gOGZMY/UEcws/gejmdO28s0P9hkrD2/keBPyO+JgofCjCat6ifXto2hAqVpu9p7FvkPyI
wf0UGl+d6KRluCcOD9CxyNelcKIeMPCK8oxbpzJSSKPDdT/d0UCcsVnOoe2Hcl1m/sb19a9x1FNv
meIJDeNDFHSkRJlk4IrOlxjR5s45HnvjiCUeEGkW7IJyxOp9LLozQ81sN3AAVtXWZHqb9ZlYCSit
2vytTxRaSOjBND7hXeWyNsQwPYS7twJiy6cuunNAy/bYDfZ0RC77hlPLs2mK4Fh2wcbJMJ1l4TeN
EZamMZbbIs2bVabr7QFQ72xHKR5EPlE7XC3kT0AeMIIpPKYukWPJIPadO4wsOqyjkxfNG48kR7Bo
kMDMat5NhzAnMru0M/b9Gv5wjdgHvXmr5UKc8x5qMF6Z8DzSKjuHuFtjU8LLadKJD/kwX7exkR/g
tF5Z46SfEUuIDadiMwRjiDGGl1yc3Hr2MJUAi3eg7/cVelJPXhWQUFdxPsXbsLYl3sh47SxHUatD
WZ5V83voxM5p+SJr8TbiQvtxlHmYAE50cIEbTMDm0kTHUTHS/vG0iuTRbZ+YDs7MQqxPhW4RwNSF
h8mQ2FDbJgokQgAovf8zg1meLcMZQp5JCoqFzty1R/SFUwf6HZRX8Uuf8l1fpsyzGRrXpg2/drJv
gxzmzeTNV8u8B7PA/GiAAnaAovtBm68gWVs/gKX/K0D/UIBaUro00v9zBfocNV+LnEyEn0vQv3/r
7xrUlX+5FJ4I303wYVXl/bsG9ZT6nosAUoL1Q7X/7yLUdv7SKTDRyvMTelKLw/iXMN/8i5oWNb2Q
tqlTONr/myL0QxeOEz5ya2ExPLX4c8q2/1dk0wRXTjoRyrMXwHBGOTDe2O29MPL6IKqRhKuiD69F
Tu6igeVFziK0zkn9ihxgms4e/qC9/gDy/jgcx5S6Z1NmIwhXOMZPQCsjWrM0SyR6FhX4ZoJ4v8Np
Fd/5kukN5F2fygJQnoyq8mbwhvQPyPuvMte/X95GUAwgYLmYKf368l4sgdZMxz7Xo/+5cCFTiJFE
lbbJzwPejuw2bbbpy/bSCNj+P106tz+Q7J91/R+U1suLc6lwrQghdTryD++9DgeQvsSwz0k2CBjK
U7KX7CnZBJ4d15H5SYuD85ytErRdWNPE32SWkn0aZ+eY2MK9xbwSbh0p59nQzH/CO2mIfkLffxyc
Qb+kwGUw8I8gyVAl/aRrtX1OfZzTYgYA8LNgp1coKLIGLU7XIKMJSOrVRI7YLsr2aUctSqPxkBba
dGQTqQYiKf/5pC2Wo/+ZCizHxd1geCatFI2Rul9/vmAwJm4yZ4zsM/RCG7kc/PemRRaQ+967niTB
o62zG5iQweLZHjaNymZld4HsQhrAPjkQE2tietXvUFVOpHa2zk7T/W4N1ye+0XFG9nplVVU/WEVl
QncFxpdMVc5w0b/JsJZ3XfFZVo1DRACuq/NUbQAqi1fZeo9abNqkqpe33GTJlWfkG50N7E7qiMoY
NZ46b7rrAv+9ye36jmAmwFRwhmMYM4iX5jOpq97ln8/WB+G6OluSyZKEc2Y4ErTrA+YWG2iWyKu2
z1FBQkXgN/ZGCqPdJJzGVQPwvJrHKl5HhWRQl9c4vYUVU8H/vwMx8PqzsHwgRc7+cKMFsaUj/5ns
s3Db4aTivTLdt+5nXNxKs32YkFaIcmrOtm8fIREeW1cbP/3zyVDv9dcrR+oG9g6CLh+vNEGf//OV
Q0BCrUHfts/0jVhoHmwnn4mwmo62591iRLXjM/rT8vYrfPfj/LPi4w7Ha7MlfLha9T62ndZM7bOF
KmasC7HRkCcVgXuLwp4gII9Ai0zEUN1QDSWzc6XbDIArw3qqa/GHW8dUS/vHE2CZ+B3j9sQH8dHV
1fUtA3aBYZ2LpL1Qu1kXy2uvXEJ99Dj17nV3+iocjRI1d6J1SlL4jkC+K2Ms5mMz5xF0utK46loU
EM0kxGlwcUpXoxlSe8WxmGLYuHXiUxwVl6xuJvA9Fm+jx7SpgWjzzx+m+fvKLXXMXkxoEjz5DU32
seHzfZnY58EmnC7HH+umrgNU3mOIWDMmXtT33EupIWqq4JkcqTy7rY+kzcJv656J6wqtHfBhl+Q7
d3astTXUhDmUIePmwTqjc9Gu0wa9rR7S3MDM3aJ8hks8Bc4udWiRW6L/yChBehh7Tf2H5fdXpOjH
dWPbRNd46nJlMPzrtZqknhwz/DfPViKqw6gxedd1DnfIO4Kw+5cuGIvtP59RhXP9dnlgG+TCXaAM
MT/eH2Pp1kXtVNY5Eh5ey2htbpGu3Br03iQj1N7Oy9xwH6aWS6nOg2uubfkNdUT2h03Z+HXvYaNX
qUHIfWwqFOf3O7UMsRSpqpJW10+0XWToD3bqpXtHBgnhl9G4p/vRd6iNyVcONOvKbBp2wgbrCdds
ur2Xor8K6uAhZ/rzh01bqFH8f24idWwYJAET4oyiLsCPri1lMtuMXRycB7xsLbXU2RqiVZAX5CkZ
eNOm7+C6cmxXWPk0Z8yCN/R/7o3aV4IhNbdm5eirAI3TeRCRv5JjdBB9QJS5V53JVff2dcFlnOfC
wW/OxQK2wnQvgHk7mvxiPEG9MSf/PBqduIzwAa4AYwwUUbI6TK3rbUbbv9MDFyE7TMq8EWRPlAE2
FK6+H0NdXy3JxUmYRfssGXfoK4FIdC/ZkD9gbuK42BoaEWHwTfXb4RAxJ/uTbaXh/HqlCaYYgK0Y
z6H0sIBeP+KgucuYd8wsG40pmTKNkI/6DHOUIbS2k3l2Y42MMOiC9E2stQ3e+/CvCinjNRUaQysf
zOoUx+wjlY7rRORCu9GLaiJjZsJJB7Hv0iqRURvvKLteMzs7znEycO0QwReWo3WaVKCC58i7cdCj
fZqgVbM1GmSD9LEkMZ1TTsLTfpDDdRXEUC7oWfmwneYU2sG0rj0/RqNIbs5qSZSLs3xSNF8Q2+Xr
MU4tjEDhkeAhxyZTOi4csLleo/QNjxBq++0S1huFKho2qr0T7affDdM1Te/OT7uM/j5QvBYgQMoD
LiHiydFhW+t5cg+sG9GdbC1E31bs4RHynILvHucwvy9ccc+6Fh5UWVSn/esUjdspDZuHEPoOHSnp
316lgYJJ6d8kOE7BWrNvW9bQG+hUCLSrOdxKvRyO1P/7Kg6bS9a49PAicLYqaWrlTI13aYMa4ZVH
bHuD7utko4jDkjYl/XkkMlzPtPxkoZuMK/PF0Uk/Be1I11Y/vjVswg9p+hrn8Qsyu3Q2oq3RtcQE
99EIzZkg33nQn4s+CI6dId46ojzBsmMTQtcEk92AfNc4KXHUjq6t2qy3ToTBgDTaZWQfRX8ddZa8
ajxyCMeiP+c1aR2t5zwMwYweQfo79Ort3iOx7zTN02OcR8NljK2DKfTw/7F3Hs2NK9uW/isdb44X
SCDhOqInJEjQibLlNEFUlargXSb8r++PvH37mNdxb/T8TXgkHpVEh8zce6/1raNZub/q2R/3sA3x
43lwMeyG6BUphjykqZ48jaPAbjJkB7vU6Tsz/kcJHZ+MjvHFg3F6z2pu+uGFEO3iEpckJSVOXO+6
nECXoknfJAji51TEausnHDyqSkXT7PZADDvmWXX5W7s6eSGQ93dsWjGhkDQwx7TEMdyTjKixaDzU
yeeiJekDqGKYDXV67aGsIrD0/a9Ty2iOFJ4un7xznJIFw0F1oHvjTcAJRjtMlkW9DeOwC1QbDWgF
bF8vL36VRk6TzlfDcbc2mevQJs32Ziin1RAUZE56htj57dXq1hoeo0MUR1rbYaMGzjOC98YOfHwL
FprXEsk4aJOBrNyWkD9Vo7/E6Rh1AV+JLv4dZCQRNmvzESTswQBamqfJb66sZFbYpmsQgQLBHKzN
5YQ4VoRa/zC4ND7F9re8nl6CIrMu68TJAj0MXf9U5uepHh/QGqMWXrpXbSdRIqf4CdtWmC8aIEBe
CWzoSEmQLjqVUnttpPTkC5T2VQKHuPQYeud5unfXPHleSIqR9qwPSgftQSeMoZH8smAE11HKjmw0
vChDrrxjbMXfZRADz66a3waguYdkELRwGtvfmryrG1Sb2Vvi8Amrs5PGQv5Zxq/KQmuT0L756C+0
KNOXxtIm6AwO3pLUgUddEwQH7ehUAkJFfvYbGr/xUDr6uy7p10oMHtWw/kjMesJLtmgwCnYTFZn6
mhEbWnbeF6jg75mIQw3p4NFtmPSSsipD5iLFQ5xMJLV79snR/MG58aptj4cqWjsaAMVQwphWS2Qa
vFtmRRc7MFNzW3tGfmk6g05hX0XO5HVbVWIT1UHzs+JIsSlwaNIdb59IjNDH0Sevtcli+MIuApm1
fjXnNN67pFyPxvqeOjeVCYMDOqdeeexG/ADd+K7wpQyVjoJae7CCNirpEa5seUndC3gZ6HfxQx7M
+tkO9nXsMzHux4FYMJVz2RGlojTOKNSg4q32DgmAobdBwAF0Srw8Mp8vBsbUz52UvxJzXuAZLQVl
NI9krAf7uWxRAFbuFHwegoLwvpgVKfdK8K0pnUQ26/qQefImUVoJ6Ou+zJzQNhii1EENw3ypxuAt
vaFMOhzu9izko5GSJyDxBXU0Xze3uOi35IKGj9O1ZJLkJeY1a4LifUy67SSQtAtJTV3NzlHrzjiO
vXi6Q2w6OVxirf0HOn0K5SxDH4qzmsp4b/WgmHLFkGwj/KyJ1FB728laS86Lr6tmTjHPsjsGrE6k
qEI+reedqJD5L8X6VPeKl8wiaryqMrVD/fBGc8w7J4AVdl0RvMeV27wwyMD63+cTgynG6Dgu7C+j
FCP8bgJucXTubJLP0VrrX+uikxBzx3is4zjF0CwQFTrdsKuBq1IzhGkqgTS4xcyHxHpOYMBvXRSr
m8CKUy7dwtl5bk+ISV2+ecBkLra+LKMyDkHTDSHClWQ5D2tLtdjOT9pHIIWPGYNg7Fxay/gUKCyb
sYE9rU8SJ5qHljK+UOz5CjFRObCmuIrUdLxap9n07EcLdsKmAIRsdVPwtdML/VfC4+eK8aQVdN+M
jmN2sqAcikXl7piQVRA0zPhQrCCF2ltx4ctJfyy5lbBAEk5YID/bDDNdo07Wv7HwpaFvOPaFqNrn
3u2qR18zKmC6N++rwYel0aNuta2VPxckuyB29mWr0nOpZRcmQhGO6qAen+uTkVK/2MvOMVd77zYp
DgpMuhoet7mbQHUcp2WmurT7UAYGxnaw1/u5aLfGLFEY9/N8GVWeY1rNEWhgqeEchAtOS/o3+NUV
0HgDhfbcnrMRTbBax+nEOmzWlMSBt3jU4+OE5K8PAVG6j6rpOuKjc9z9Mu2PCxqkszWWQGzVR2fZ
yztCbg5gVqTSxXiYtWSilA9XHbsZAx9EWGoMrnln0+hb2yaaa7sHdUDLy6KXyuZvQcyeaxUyr7md
k4tb6Hk178aqIW1KWyo0ANZtcruK95Wd5Q9LScOBjGrDwZvLX8y7dIhalySNwvlWJmK65HFgEg8P
amK1cueSriPCtkpZF1me7KqXsLEWlN9p7e/iwS0eZnbwyHY1KQnKZ1xbMiinGwUUPPjl9f7vtBmn
o/bl+1i7H22bU+5Kc1fHeR+KwPxRGHFGSYJVdjLGp7HqHZBnDGlSC/jdDb8eq/Vi2uOVWAIKFdl/
Q0N47OezsfD5rkT7SzriHfANV5flOpt4ziMxZ+wd8mdzS3OXY/V1INwTGUHGMg09TAv3ZSaRbI+L
xw27On133fOtGYbkHLJHMwMncn7P9Yqfzqp++N7wxdHFEZ3j3s3mAAYQdCNZOxh3M9y5q36duWSB
cuCNmdp3nHZFVM1ihfA2bsC69McySGKGHXWolqHaxql4kDiwt2OuHwxQDAez3tcDYHj/bZwgLqvZ
/uzz30Xwtk398u7MhbvPUqb0jEAwY/ZIicfmu1nhlRf5YVjET2eHq59psVm+jgt289bP5VaCz67U
Z2PI8OQXAc42R9tb5XxYpVNvdaHKXS46dM0l5mjejAY2EMQLq9s0rcWUFUXCMqbNduqQJi4Aq5ms
6xaGE4pDRYzytDRymyb182h2KMGXYSfsnjxFQ4AewHjO/FLBEEpVVsCPRxY0+3NY5G6+0RMJ1jWo
Nk6RYaORZJSm1CHyoGuTS+Df4x5Hhc9L0b8OkGI3ZWeNxzAIsjhE1SK2GCqSjZzKp6Qfy/24MpFy
F869I7ILN3F2KSnncLf0YbEKNlly543RKXatkfJxTpB3ry0zWJFjOurmOMQzDQfKjBpkppxly3Sb
B1m/cddHyHCGXXwbCvO9Sit/L93Z3fa4XG2nfjQ8FQ2xiboiYEGnUgNmof19oEG9AI7dgKf6RcV7
kIDoUDrEQCCV/MzG8MRZ9EOuLkFsYPzyBOsE586Jqa337BsZdEKNh0o53b5eu5eS6SjUhLrDS5fu
OaFvYKIfqwYP2EACKB37Q2t0RMhSYtgN+Je+/aLiCUMrrSTHBqPfJ2iXm8R6hbvILL9C47x6zVnm
OLoru3ilqjitk25Qz9f9lgca1Ym9sI65pFmhocu1jZdOJ+SGDF4VxcUHxrtf0+ywZ9g36NGSR8vs
vWVxt5AckrIR5PEOB7wduklyMYUNvqeHQj76Y3eb8T5XbXHN/Oml5RDM+oGPSRrBz9FgqRwVbXrG
Psk+IKLCN37OnRvao/NqT3LdmFP8CY7Xh91WwDUGGueVB+Sty8aws/ZzUOxi4RLF2TScHG9EO93j
/xIDLo+ntSTkd0KLF95m8oYLE6Smv+uAwKhG5ybp/FEaC87sOtGHwvogw518z2Z0cBCXW8/odmKp
9QWqCkRH8W20HIUnh/xYDoLIX8dD7eGDlE7rsdLO6Zc16jt99WNn3MZTkGxLqZ8ti99pxC3pIoFx
dGKehTZdslewLBj8uhW0jWzVtXKJVvS953pMdejajFRNUZ4c95ujMJo4spkflxEFHpZgG7fNFr2U
geCf15iPrs/rX1ytMal2SlCOS5pVO1nJE9nMRKyKH9l7MwcareuMaD1lqyeJo4IPs/EHO9g427pH
Gg/uPt+aSmL86zBF18mLdAeFPsoeNvGSWjuduJdcsbtWwomK0vtiC9w9HbZjJQ5WjQ3SHb8r52tp
AXYKCo4n/em2hVnoe8JES2JNsnJLlWNHzSoumWKWm5qkFuA+OSEfPnikjdVm+xsP2qd5QICaTwHl
sONve7+8IjLexVaFRy9wn4x+gZtWFlsQOvnBc1f4imbwMmUtPvV6vNACnV6ToAHymC3rzroBLu2V
YDQHpRK7T5HvxM1UAp2u29pokOJAvtPxNE8qtsc944I4TEfC28XNbFyMs7kfGMeH5RKDVuo8vIhT
ZkVz0/3ChCAeXBcsJcvwSWQctMPAwyWs3I1lQqjy5Zxf+T058Yh8Vc51fk2T6sle0vX4x/26l6i3
UF2x6jQZFZWJKtriurh/e7+hKLkR+1123NZG54rJj1x4PfbRWHbptbVvwpO+GZdTF0/H/nafut+3
9OkH4MD0gGSFCCvLOCSmNk9elybX+43zf79y7djczgkUljnxP9mT+1WW9ngY3JmmU6mn4JgmxoWZ
D996U3cpWoePEFaKQDAnILB212Zl+17um3ZoN9ooqwMgDyBK+eJvam/0t4OBdsaqzHeq4jn0xDrt
AxSshctbKFDNVe2HrlG6+EXeb3U8PvvTISDLk90aZ3RrIJEJgFxAoBDnRbN/m6534imhq9vjil62
tLYflDPt07FHuHVzqAwcXkPPNT4c8pRWmWo8TfTHHLaZwiHaIE8eceSaEdztPb/2kaZMgumQai4Q
QbnZMKUt9lkOuEGNy5vu7O9Lpt2Q8uT3sFqYEmXHBXTrMQJzQo2VhhjOq2JLS5RGuvLUUcs1ffHF
eNGWnT4NiLRElj5Mso7mjI6ord3xclspJ+RG7NwJx9o6t8nZBcrrJ9o8EsolUUbAQqXp4Z/ndujJ
Wu9M8Fb1o16z9domZROxSc1RZnPxxHlmvDiDIO12skKKaOuISdU5l9X6sdhN+sr04gG3anrx/c4g
88C4xULHwaM7oCrU6tksvOCgOFqgDhPeq3DYTMijHEMjLaqzdqpH7Ths1kk5HfJqqQ4wCgJW7H6O
PHIbwWZxiaYdydqZyI9zk28hWSKF6lfCbzXsPWWNzZNJq2wze83WqwKN9HDdedb0pbrZ9xhvOBeN
Ltntukcny4tLgyRQd+i7phaVtG/xkOvE8pE5dlPkdk+1qb1dGvvi2UlfihJp2ASe/Muoq6vfivQH
4DbwgTTdMCaEbecgwrb6ccfV8g0OQnmoSuhedw6ht9zEzt6n3OtZ3qd5feBvlYVo9mpmH0CipF4x
SpeWbM4O5D7VKf0I7j47rMR90Qpkd7UcrJmjh6jJItFVCdJw1zSN2sqCNjonWNxtLLQQ3Aitd6lQ
pHue6xpELxwTGSQP0/JkrTZKy2RKdowkiarBsLTNtMDKsrBka0ctLy3H+x6B3rlJGrLhKnwUM2hy
zyuMi98h6ga7GZAmh5iW/Z8sF+SDFf2TBFBcPwfJF9XG3w3fImiy8V8Iy1EXBBefROmIs5gtwgfp
0Z3a1fiEyah5wTN4pNyGjtAJub0Xn1bTJcd+dB/oFCVPg05S7FMxCzVU+ghVF5E85mg+lFhYH7Dy
NZiYJbE92lyXzf3O+89MtTM++K81flpDuvo5lWaKnLTQ+4wZMA0rjgDbKeVkUlf98xjI/shWiON3
JugyHBrpXJCq2rvKtZdNUEkkk+PMJMAeJrojNcAf/020hjrJnDbG2ixwLJtl11H+HKbJfQtiOzh0
CvG7R6qTS1s0aqcOwazFDJyHzlzLmsxjC2RCljHWfweuB5/jl3QVX835a36zjtslQAdpFxdtmiPv
QdpwGeATNhKs0JARRMaCZVKH7hQZ5BlXI4+WRc6C5JTHnOyApE2g67foID8yu2FTXUJL1hAjYxK0
M6feVzIIB/UYUJBtpnkpq01XpD9tNxW71TCWU5652JLRLvoQRE7SGtyjmXxux2E53W+4jl5Wmf+U
hs9K6s8dyy6tltWnRz9MCuX17asGDS/Y2pyg45q+AZK/pDkjukLGZiMInj0XWZt2eFVKn5ZmCoD8
NJbGltMY0m2dncfxNpSj7p96LFKNEY6+2DjTKJgFoYNFy5xTYNA/8e2LW3NtmCzNZmLM+yAVx8pO
vU0flOVRK4oQa3Ffl8n9qaHxbHP3vr6Kt6mbnWgU7fOkkKrOLNe72Zkf0YrSkwL2EmteZhvBazNk
NeUk65e2oSIaA1FHtuaMZxOfmg6/qk7OR0/qs7FOzKo4qodu5RwL/M1b0HG/HVUYZ1b/A124dmMP
cjkUfpS1lHyLaxPIRhTmCcrJp3b1sufMg7flJL8G2bkgHnnEs2MAksCuBR8NZWSpkgfh1jfdbNAi
Vif4rq1zxLFNjHU7BadH+HLHyrlps3g5pR20mhQdNY2mYmf2FYdDWhEbsAKf7dGwzlNpvM7KvHVA
YFUl7i7waO77SZ8wJwseIaNjdinV+0gtecwzGuuiZIka+XDnSzxuBrkbZgdQItzI/VBWvN45waFT
0SFqoQ0GQ/RE2bmRS74+2eKIWFdHdPmjxJUvLSOtrbOST4Z/OV9RkDt9FuyGHBV8jjEtqgzmGE4r
w5wzibmAmxEeGWKxYX/LCCCOjFI99FJVRzS2wCGbOErbMmKkAGy1at0dvFpacwbVGi09l2Mo/UUv
od5Bif5h0iTCGUgLt7u1fOaK7LL2u1dY6TWdn9d0kQfQwE8iafsI5QyW7Nq/ZpUksshK43AwBmzy
07BtGsUYW+S7Fi/8jmbIiD+wCtPVbM6jO/DcICAxtmK/aaH8yGrYe0HxbFNnU/jk29JovrhsDPsE
caMvSPpz4m9VYE67TgTTluYAeslixZHAurRdsUzuZi+cF+pqfhnDlMLqQqdtnscijvei/aFphh9I
+z00aYAb1SXxbYR9a8UfyjV+OcmNFhDfNMFl956h59kYAYdrWTJK6zzqoCz1TmbXyj0LxKdUVK+m
hSMhceNvU+WuYQ6Icj8rugSTRtdQsOxHqmZO01feoTTtXVDbn+Mkgb5iTwjDFxxgWNZxJmS4B4OM
VYFqNQV7gBCaYSo0od7o4FvXxJiv1O1a29bVW/LPfWoz8SjUC16ln+vc81H8PWWcFjrGTlY2tee4
bj1Wir1/S4uDTraaX1eV0cLPUH+WBb7/FjDSGozZzrg5ZpOqOFPAu/P0M2hvLQ4m0uEki22uuioy
moRjOuCS3IyYCLPjlSCWO7FcBC2KPTKyT85cl+Gky8+Oq9ow42S1wVTLVKW9QagqtwuL0n1eISMs
5uiyHvgWiAlIYy5Z6oSlqC195ylcYhwmrn37eBu/nXwxQ6W6cucu0oloTtPyEIBvYzti+Moav3Qf
SMS4PHz9YcbaCmdwtQheAepCiYZwShNooh4PPA7g60gjw/T3RFh9MqrmOVj9CNpLf9D9ZJ66dux2
KMbnJzDD+e0gSfMLbGKGASGmq80gblZIwET+OlPCn8FqYeoawoWj98kOcs6ksN63KGvykGXVQVbc
yZOTKT5B3frNQx79CUCp8wi+53EYA0wHOj4EzlS8lVufwaqKlXuZStaE2GjziMy6fD+ZHOLJ4SUW
9x64kDT7oToitGwvuovqwPlU+/53tyTWxV+8A7Rg75ZPsAno0+9XwBR7s6SwqCzKJ6HLx2wdzxUc
jNeKkeGmrPu3NTHicypr/yKHlPOVDCc7iCPy2AJMLhyU2krntJxs6mCL6qhqLT6L2AO0yzj/Fu4F
/J7P3yDgzk7zTkuy24qbl0gmr86a/RoM0sIomutbavXVQb8dLZbd7cy2+lmvIyVGrjXkH/87ki3o
fa1tfraSFUpbZm+sutCHNsvg3/sdA/f5CTAlY/GazosMvjS3YUdsJe/23HypJiXAR0zJgVPpT6vh
2TQjgHK/woBXrKuO+tyrd8Sy2YxmxZOZtCYc7wp2ID7MQ9YaezGixweBCykOKAOopaqGZhXQakKw
35iMgpkSjfyhNychfNEbfkpM2VEfiwdo6/7FzsZDgZrkqPyWMDebtG6s2pElSugPDjs0MyQ/1GkL
3jhtE5L7qDUIt8RBPBDSMZk+VHY1iAhdzA/m0f2W8eCzz1oc2X6Zbxe3a7emVugPa+Acubtcq9II
AOdCHlF0L+GuMOGaJdyVKnJtKlHAVogXVOhkrG6D5PCzxBWnLdlZuyTogJQvIhqy4GVQjnmKE3ht
yey7O4SpW91VD9A1kmhZihNaHbICDQ/zdj0wlmQeLtLK2gQJmy4Jjd7ezqxv8cg7lyKOKK25RWdQ
HE1Wzq2PKSukoVs4fXlcwbJv8HBLwNhacIamIxjqXB/izkhPNo4AtnPmmfncpZ9bPDH9zTXTMLnZ
muhSd+Na0C/wxoWtxrVx4ydib5mKOOwVeVSwuu0ZRsW58PpjPaqvyqvqaLzNBqUJaN2J898LQQAg
de0fs1OYAJZXUowXKvQOUE+vF1KTu/KiColKccaa62VpcjSMwniNu8gvnFBlHhNDiXYE9z7+g1+e
UW+TuZWXpp/dEImK3NQG+k+MfiAF9zXv0qMB20nYis0b9cwW2zPRQl7G9Gyi2QoCYWGy1mtNvryL
56pJe46FoIY3ptGjr8DThjSn3mk3BtvhD8ccwLZnUBYlFiNxwnzxdA23Tg45MpD+KT4TT+4sVQQn
n4bxEyKqNxNVGjQf61pO0tj7PSe43OriSHRi5361ZvI76M9UF8l83Zjzb1TZPrtrYO5j5fzu/Frs
ch/JIK7qKqsSJiDZbdvQKKmD6cQGCq0Saz1l6SPQWuajJIBYSmEBdBMktEN7GV31AP2r39vNcpZj
U167VVB/rgJLsUW6e4+WfKOWeQzdcSZDJ8HhtpqLCOOx++QtXCq+UX5qzaHdp/FEv5ygYGLErLBB
lxE6o7NeMdyE6Gn6k/T4060eSQ4J/DWMQWETvzIc0cUcEsC/dtBZVLiG2NKQAOXVUrvmipQcTxLM
EyTIrm6qeRCJTFAWeD5Q9psdMajL0+Rgg2DH8Xf+0F1QLfQ7AuGeDLfWO5sqbGtZLcIGkkS2gZbV
VbViicYFfrCyPIDheU8JavsxQcifMcdr03r0GiMP5xiOmzejIElHbzMMnb23JG33ZWaS047MTHyQ
wglSwdcqsM6F4nXrRB6fYjMgfGGAPzR+yXj5tmbirJt2VWGeBOdpDj45a/4DGNmBc+H/oTvduU73
m/t9f2Cf/rgPslnHjmDPG98sjJ1sGUbrvjllidWccs9JCf++fXm/837TeX6+1dqdtoOqFaad+Bh3
Wp1yK1cnYxV9yY7B93/c6RmmOnW3DHNO2nx5/0kd8zlLe4bsledRf0+sFvjAYTXe/2FFzkbcsE2C
MuMx3P9yen849y8JhaiOeA/YQOr29MdNNy5QV//43ls4h2Zu/tPI0+7U8fROK8A/NREBJ53GiQxL
R/f/98cPmF3sUra2/lYzkvnHoxXJqsvN/YHfb9Lbk/WG8TJ2Wc6xHo7Xneh1J3xNXP5lVSwHsGPN
ibHqa1fYFVAkvgsKtHuue8Oy8d39rsm3m71O5Kus8ooVNCk2SVE0x4wOa08Tfq2ixl6ywxgzZu2q
5Lu7Oh/3f17c3plW+ioS9ZuGZ+ZZM4djI0DycFdz/reF521pf/2v//j+UbEUZrpX2c/+z2Yc6Enu
vzSRX39N/+MbHbT/xz/6p4tc/CcaWAvzjkTHiegBeeo/XeTBf3qoPk2XNtUtIvNPNnKJ9xx7nQNw
w8PE495Ej/908Jg4eALbCQQZu85N+fj/5eD5mwKVrEn02yjpbcek6462/6/aYDEC+TZNuJSLmZSP
QM/7lxsJIh84WQ8V8R8iXvHiye3Na+C4RQKva/p3hKS7MedPOtj7oyApwORl4rX4L2LyUZvG2vmi
PtZl0O1bJ34dg+phHRdxdVYuHuJmHxRF88gR0k2oZIi7+r3MLQpi1j04/LSG7h/5n/P/TH41T//4
23/201h/FU07t4ckb1Jwz8TpgJ3nby8MoUiW1/pmfbSWFh8q0TChOawCdLb3UfW5+VTOw6FrdB/Z
dvIDGECzHRyqKuFb9IKNl7j2vN1QTwz/HQf4c1nhIg5WOMWm5WzRG05Ra3dwgIFKIocD4dJ4nBkm
fZgsAYEsmT/962f0N4fQ/Rk5psenDSkzouy7GeZP7qjOMDVSDVUfzWA1zzbI852fEiRMx4S2Es5W
K8acq4vZOgicr0U1bCgVkWq0F3+u3zIw3o+15X+JGRv9O7n430Tat1fb4YNuS1JQuUjuIt8/PbZe
97mafA+rRjK9xBPFKRaPY2O6S5TADdjogDH7YuMbCpjElg6gMgv6bumm89aOi/WxMh4TE+rpv3nN
bpaKv3wwXZxkJo9K3uTFiIz/ennkJnFRllZImItj1yOJsk2An47BrAcy0gXUAWmFBG+soqamS6bP
7S3QibMK/nBnFQ8ViW3/+iE5f3We8DZ6HD7u6JuA9xIJ+V8f0qKFuSbxPB7sXEx7J4+NM5btHc0K
4wEADz32+KFgCPbcTeDwauHuFmwMTP3cbF8pNE1m3M7XWjYeHUUaUONcAoyyk2PdrOYXNSW0uWL1
sBImQKPSoFNVyDcXNNnFHc2THOS+FrnCyfGY+45znI3GQSxgrRBUDHAJtJPHePnRDDdqihHMe900
F0kk+QbMypFJ8je2fYstHRJpmQtKQ33FLWHs6SctV7C+gOB+Z2h9d2bqQmDx0F6RRoMUa4AO6wYq
C9dgvZkXJvI6Lf/tX7+8lvyv14nnCMH9XPcYB6y/O+lqwJZJXvXDwZpu+OmK1ncSn8naCs5Wbqtj
jop7U3T++DTH83XmYHgmtrF+IvvryRgwE7u9QZUsjOQcjOqXqhh9Lh0v0DJ8TGnDc1+6GHX+SmUe
ez/bLs+ijO2e19digIPPzPWM9lvc409IfdLbZ04p0PW902TJp8K33oIFY0mqPfNqKG7uXxVBkpx6
d3gaA+AKdrq4HBZF+ni/KdPgKmK/OU5onneD25w9Xb/wNg7XEknXQfeOeBtlvTyn8eOMqR1JXyUi
s1jF26oR/WqVPgY5fLYJHx9n4WYNEXS4VgMguq/yqKUVvRUCEZ3T6G6fJk0Nzio/SrkWD33QFg+W
82MZLKTWs0geyIQ19+s6lEc2uNB0SUrj4s62JgXNIV20BAGYhPmF4VF/cX0efd+V2QOjANCpSfJc
5V9IdoMoLCFnpmJd0GaP4kq7gtDJ5Yrg4wkpEA30FkaIuIkcp7RTR858HkrYGbFo04ojG3se9iYt
6bvtR/jDQtpmpi8UzAgV1wWxnERHXrb7krbKgeCR7/U4fvLbxj/d3yO3TGkeprZgrqupemzzm5MG
4kSByal1cpxL3jdHuzKudFPrnYfD48Kuegw6mt5e75+rvrLJNSqyZ+SG2bOZMwRszO5qI4yLDKMT
r+gwY1ZmUpPcWe6xYyUXp+U5Uq4t18ng02LR1UKitFwsLOgSF2X3TE5Wfmxshcu27d8z4OEXPWMh
XALAHYMn0Ss782khoYtJPrt8biCE8EeJNmgucwIWudGLCcBoSq84yeJ9IMitSBvBMuvPL/lUoyR0
RPY4mzBF81HCVhlMQoZdVR7H1F6fmjozn2IqoizLs2O3DN9n1S1PQ2XQguurz0FRnNehtw+rmO0X
aXbGYzYhqrt9Z0vzrV5nXmTRBI/LAiyr1QHU7PU4JIH3eL9xCGo6Bj6Ulfu3iEvB397+b+HwPFAZ
+rv7fWmeTR4r1MxcrVkv9x8B95OF6BrkLiDwZl955rhtE508q9sN417/yEWC0uz2LX1y/oedzg9S
udH9LmnWaYLU9qTtatqaBGtGllUkr0WdelFSSHPLAmO83G/M3Dml5bJezdtPpL45HMobYdFuH6As
u0/3m56i5bTI5ef9u0r565Wnh/1GsDbrEbNFlqJcu93MY/wNjxkQCRbtjR76WwRiboqNh+BVlWi9
cWG2T0F5myKRNPea1N6ODXa9GG19ypGvkD9meht8vhO+VGwqDbOumiZ26njLYXBIfGqAX+36AY6K
GWjjSmYOSK/VarZz3LXf/A7KifsxZUX2qV/4EEMQo4/ufAZtHWz9pvKOQqIjGzrpoTmaf5bQwJ7g
7JWe9e5XNjpGkHvD8nlwewJJh8hLaZe4CDMg7Y0YjwS1YOCE+RCUOIYZhHNd7Az0aM4wlUendLqd
nnoH3QMZdIohb0YrICpkKXaJtzI7wHy2CboJLjETBAYM5kxeQyGOZpv9tljaUE9MkpWLdl05sU4o
y3e3IrqT/WF/hBUO7ue0rN57e0j3ksX3UOX1hsAO/9oYfRoaMaNkc6wis0VHaCzWp7x3yZhYdPfk
pvUzcSBvwI4BLiUBQuEbjwlmRh2WZZDu4GY8lGlGhNvt1SzlahxXOOk4Pu1jWyB/yPIvDrzvJ7N3
w7wD7X1fn9bSt98WPstKf/VB8D+zU10re53OQYayGtTLq+cCQxyc88whIlpL7uXo7jLRu3Xrpvld
oqnYy0xfByxB22FikcAVHcqVqYZuJ2IVcqKHEDccBEmLI7/gW1Kur0jU5OVuG6uJMosK3NgmY7L/
zd55LcmtZFn2V9rmHWPQDpjNzEMEQiFE6kySL7AkLwmtNb5+FjyvVbLY3VU/0C8wACEyIwLC/Zy9
196pbqwwtSftuG2AL9GR5Pe7d8J4PHehuBfVMhE9F1DDmClnOZE4WhmNYkVD0cJQ+FCQewZTlgk3
H41+Re7U3oQBeqNExbRtFO073oGG8SqMtwQjnDQsJoNBISVGhDEZ2hll6Xgxw52hFctN6zHplIny
tizHmX62N+oRqO84g1wYVzdSzYo9EzLMf3WBEYdy5DKSH5FSUympQTpT8KwaROSkqvWUhrNHzVwl
2lNTXhG3IDqfyoPbD8KbrXC5d+qHxko0P2hhS4pqgs7U0/pXO4cb67CcnamBIUlACjcCLbtTiczy
XSw3cZJsaW2Pp3Q1klcOQYtgmMhvqIgIitZxAF7eqYO3T1XN8pd2EFR7aHb+AL6VktFZJUejr654
XMqb6v4kd3LwCc75wqCGBqzV/IwT4nFqleIpUfR3pLcJ35oXgDZ0aOmUJuOxF8b0SNNWOxfC5Hbs
QAha9FQc1G5q7gkpyzfIkc33ErHu11hErwNwFkxYiN5HvFEeVUQAn6uuwezDhphmn3CZikTEzMKC
NlAWru1bPaCWRAFctKQdKS2iptS+J9IYxQ0i4aoqT2Dw5k0nyD4TCTHojggasEX880oXtg9V717L
EOOmSpdmY82liq40Vq9unh6WMNf2kfs8DAjU4hxIkNGtBB/HjI7IXr7Wq3i7SxHw8clmpenuTNxn
yNTj/DxFk+O5SR/g9Rq2dT8YR9eo77JmQLFPzEKrVKdyqIbjMP1srKK8QkQfvSVoflULJD9AqMsp
saptTqSkltRUWkPgF1lpGNR30mJn8uMhgkIqbIfgO6NUCHp7XAr7YHrTh8rYRjMfIY3z3EuVUjnp
9Ijle3TQsaCNavWBI+hk9IZF3G6CHU0Pu52BRjcccTaAxOXeE7ouqbv2BULoLggq5ZIN2EyWhty4
HkUPh4nuAcOKE/tnZsbLPQJbPRbipHfkLTYolDJzdvyeGDOScRwihqhVbIZVekxs4XM/Un2vHVL2
mvqM7laUkfFM64K2SYOxpC/fggUsK23rZ70HaR4vdIbHuqSlgn2O60azguiSl35WfzWk5SKHFMlj
0+f8c7PxPmDd2S5aXu01fILbSEHtlnRDdUZraZCtxKnb9Sm3pi652a1gbGrkyVGJphQ0FJt9P5Bo
qvOL2wMG4o57FOrl6anP81OqwItDonJ1img8V7ZFJ2y2obTnie4JPc2/wDG4p/02/DQE0udWvToN
YBLy19JtkxfgjBzXOrtQunbqoPsT0zi5J0bygk8Z12K9GHDDsrhqOOJ4biVf1Vdn3AjodNd822z1
AjZ9WHm9insC/c14tsUc0mVmmmQ2OptK8Jer6VjNxkrdx1b+rWFCdh7COLzINbkQ0YD2X8V5Z4Wl
QsdSNZWzi9YPwbfpy6e0MTyzulMO0+L+ghAQe4M6479L4G6iA/pYFBm/Xk1x3ovX/AfB9GsmECLx
LJV0CIeYCHXNi1DUm8aU7sGs78mtRjVqcfchweNRzXTrWFPBQShOCIXc1xN2ug2RNh3aylAYSuPs
W+aoecRPsHW6rr6XW4Gma77toCqRm+GRng5JEWFXeLWdxzvbsSq65wRmpLZuPEAYJSwya+JttMw9
+XxdcqpRfpJdrU03xHIXaGn1U8jf4LbxKDQHXdhc50dzbTk1jVZfMKe9kPQiLlrnnHDWCM9U8S2r
YaQ9dmvwR4QC2mz5B4PONfflqDID08MdpSlSz/v19HGKnV6JI9ON8uJw/YUPbNGJVpQ7rXVV/J6q
6o9LuSCdXrdFBdtDUGGmGUrcNxMkHBgOKdR5RiObIppPCuej0VOtXYzJOVfRhPqHgV2PUA4REYsS
WRCC9X9sQ7gg7j2c0OLyPXPLnLEdaoihbO1oI0GtNrWF16wffMFJdGZcPmwWUH15Xrker0jOIgqb
w9TWNz1Ywr0eW18UFRVMJtTCY9xwmgo7AXPm0DoM84veZ1+a0v4eNGp4RmJyVF3QdTi6LkOpxvyw
4YM6Jjd3iW9Nw3Sk058Z4R0Trb9NMf/qrBEhkeW0skYju3TcBRxrVNDLTN9q+q7bWk/eFCQu2qIa
2ySJn3FnUxUwTgZjNCC6SOM6wP9N7v6wFvNdLOI4OsOLUpB/OCxfYdIRGInEZBs+k4WMDL5LykMx
AS+M4ExuRjxgWouu0uwwYrtv0XqHyUz60dTXVbQiVU3acHIKCRFpovu0sANau4xwSdzdaAV462Ak
ECebQ6DQxGqL1msJtUD0+172j4zzYfnV8LYWUu82WiO0U0JzemtB5sPKmR6yQdGOmc05VWvxOVbL
Zqs6/U8cC/3ettL3KV1gcAkHwSEe3QJWcMAI3Qkz+0SpbTujVUmoKflivVzKBYAygLH2UUvcn+3C
50z69lATgaQ5nbojTfBh9dtsuibd6qVWEchD18Ix1f0I8m2TGorioUY7JrbyqKwWr7IexA7mzffJ
7RnEr+Wd3NnWqfOq6i6WFdtBQ9Xi4LFnhCYWMSZ0E9MGO2sEaJrpEGjJXyhc6K3i1FgU7tuKxkCg
S+v39KuRrGhFNa+3eHry/VpBLqql+4sLxx2XoWhTGbp75yghYWqjqI8GPtfRmkyU+Ja+1ybXeg1t
4+bW4D/izqUCii6uyCKT+VVkvNhu9QUHbObHFVNgnLKoet0xueh1e27rSjykYh19FbhVi7LCWGhe
lSx4BQmNQKWpSaOlpZ4RwHBoQSVs7SEDsRwh/ra4hjBpT8+mILPcyQwKZsKIbkrmel2sN7cO4f6e
1OrXgctPETNrT+bB2VUVty8nqBqPnBz0LU1A8412/WFRH13alAScoCioqocY/4DVTBhtU3sDPkow
Kbd1VHjklQJuuQxZpTNZelG1Tr2oo1F5HMItc6GaLxE6n7ly+qrGzDwra+qtphBi4Vrdt4LC0WZ0
yETWp2jPdY/rl6XeGZkm7iMK1IVi3zvJaTBn9b1SR/SKtIzPwFnmY6IW32rGUod0cB7Uxb4ugR5v
UwuXAsYqdBaDa+3Tceh22TO9UHFUYjScVKnru7KOnwQqEGUJnAu/2kBOBvUkGpRi56SUlJMy90S/
2Gcz5ew/iQlNnDYIPAvrfQNM6Ys7W8aJgQLYmHD00pb/Hk3rg2PjXCmTAhn8/ArzYfQQKgOKJECW
QjVZ1Euc0GMf0wdNcbluTWHpE55maRVpN/oI+6ElsbnnmCZ0rr4byvaWKnm1pb9LADW6iE2sBmhf
svo4trW+DTD+EioMZjUF11ouAKJXmgP8W+6buSj3gVheHMup/LV0vWzlKsZrkgnbwNjEXfXN6TNi
f1TihN29ko5mzlXI0fwqz3Q/qphTVihusvq7s2TfEdQ6/sIYECuLbjm+3C5AG05kL5/suKKZp0+l
36wLuSkXprbEqOX/u4eDyv792aNw2/08Rk+OXhy0atzWg/1VpHW/bc2MMBpbMREnFulxqHOU6usT
qEwRuOIk3E0ImnAbJHNr41MuhgRvxfxXxBzcQEDBYA0OQR+fMoVQevuur+jW9PHwUBC7k7qJ4xf5
qoqp8vc5n8KNYrQYofte8Rf9rs3dnpmm4uxESuiNZkfjnpC25TGo82IjAqiU2hg+iENDWPBTLIaX
RnWMA/mKha9aFk5b3FVT0+hnIvM844AmQTz1DW0Vd3De1Ckv0SPP5fMicOCFCNbxVSJ+S/3RcOZb
NJNHbAnEDICEQGwChqyHjL56pOLvJs9ubHsqGXNxWsxAoaLdIX5RJgy+QOUISaRBO3HhqqrUh9X4
Fz82gXqDYp1M5JEInrFrxtX8RR879zZGi3EAulMxUdwm8cLdGPI7M8DZ9IbSoaybUVkBpVXeWVgc
HbQN57ovoGpWi6eohcuzgLkYE2ABtd3pzpJ+wcPfIPuj2BDEbeG19MsuaVbcDK1UXisXL7dgjHDK
unB4cBWXgC9r6X5MKYbNBa/L0plPq7T6wClQHAPsqa9lEZxJZVXe+4DqHTDB4TblUXbjFs1EyR12
FYPx97CixkM4UCkm8+sQRg92EIufOSlDA9ZAnWvMXYb951KESU1E9nyszdb+jlieVIXO4ndVKaRn
ffToTjR0QODGZBlrwitDLKOI4AyYoeZy7AN3OSwFl47ZAHeyQGqhNLeAUBqTg1pDHI3dFoIr8IQu
6u1bWId4vbJS8xSbwBjR4H2AIGB6TPZ/GXV7ZEJpn8hEJsFPFHepNmjPFNv8kIICYxQX9DAzOOnp
aLqg361boqYd1+eduHU0hjcT8RhHvF1AbOfimexsdMc9s+CwyUkncobyYGJstIM58XpG5g9TeJ0T
S1yTpuQ+pNg/GnAYJ+tbMXXdDTyrNk1kQ1mqfq6Mii/G1czTmEzKvqkGcR2b/OoAELlowIloD05n
upOENw7zddCS/kHP7feUBPnIzHKvXHWMiQqNSo+4SWmTQ/5z/9i33IzbUHW8yVn+Qt41HLH5kkNB
cRXOCLmm5KmHx1U8mDQ4DiDftVfDSUcvGXtmCYu6GdO5Ofb9/DWKOoboaO5usixF1NCBtpH9qKnv
tWEScFGW3MI654tdpRUBXZHhZzFi3dXBAqeZY2wC3p+GyytirOKozyMgP20+2YXLHCgdFhIXe3KR
nRl1oej1Qxqqy17jAOMSQVASiNglpTrcljw/Mpo3d81zGGgj1bPanxEiXShzAi3Svoo+v5Pum2hB
q1bYYXdVcqCzJre0ZoRWa81fZ3e8uYWrXsIUbAdfrz/HxZdscUa0yjZC9YS84nl8CwulvO/r4CIi
YlOwcqXAN2jZpLN9R+Susk11aM5L2N6hQ+PQomNjjn28X8o6OncxMbY2HAPH+qs2pl1h6Ql4WYXB
dgKuAIvoOlPvqEwqDuNjkpdGQxzAxYfeNHY/1HGOzotixV47TOVxOJYrZBBZZX8lXk7fgt4TO8gN
Y+1YBzK/DU+tqmgnKwdtjk846OpoFewdGzEWpyGFaAEKBthFytdhmiYqbkd8bV5wleVW0N3N+tD4
85A+hZMe33CLoDjqNM+uMaBPMylqaVSV1wCHgsss0tV1ew1T30czE8+Igt7Y9+qBvJaG3lxVvXG1
ZxQOn3AxkuJbt5zmOPZ7YiHIh6bXzCCpBRDUBCpeMUZCgs7TfdRyOTSaTsEmqfCmeoj2imLA1CxX
xwy0Y9/26V5jEgLKfuK4WPj+GNja5wiV3Lkv3RfET/Wh1vGLayRSvQhz9rjw8KKqs4AZ9+5ARyXR
z1OQ/ByMzN5XWaIAO3kk+Kn/ApfyC3BetEm4aA6Rxk9swgA4VGSKncI+mrfI6nGq0xrTEhsbphgq
lJzqcLNRLFUVA7+kMy9LSH6LO5WvppZEF6vV6+1ckMqbVYGBlL0NOQiV9AGpnuHFzrRsdCMJDmp0
6LFhDpM4xsz/z5IUbbmzfS4ZM5JgAg590JHhO2F9tRS196eIqqlVatc4sl+BLfVHrlWvf2Mcyrrd
T+vQQmto+JJNTX1J5+jTHYhvwKRBjhAwsePuQApiH6YUTgBSD9x6fTPWF7RE6XAwY2TfDDcuxrqI
cdkgjevP2HMBSKjkzPa0pXzgWlcyQDGU4P86BAmCeKU+U0nNz0CFsbmMyq8sQIze9kH1bJjOcKek
UBmdr6o1W8+t0tjPC0X/bky/xurQQQjXmgvw6qMYNZUpIpo3vhE0kswTu7mybnW9rIaYLvUCCmfn
PDOBPIeZsy0alLw15v7zpJCUWuTTFRnp6pM1DY8U4n7y9DD+aSd1tu8jyyQsMXNObveahyWdA9R1
W1ukkKXtFcIM6oTVJgsXP06rahdQsiB+mAsG/+DkFy1dgY3bavsJD+8xE8lsbnUlHE4JdaGGMLPm
WPVtjZ4RxH6JlmIDlw2Bvh6QIGl21XiLLEfbJxmN+KHoXnSD3KaCfJ2ZjjYtpoyE5GsISdPlkpy2
4k665LrVKicvOxlnMDqU9ChA7c4lY/W6c4qbWNvU5qS1V9w8emhFRyfhCp+QTkz/TEvvonVNxMqa
roBRoxvt45gh2tUhyQ1Nxr6guNrl0F4wyB4chrHnxp4sQl7SDKhozkwhiuiyCmagrvFSNBm3SVNV
d4oZgMcqQgyG3ZQcx1y9piRSum2Rn90xjU61iu+b696yM1zNphib44Qpl/cIAzsz5Nx96rX4CkKG
0GWDJJxotOFCLdo9TNiefLq+QoOSTtuW6IqD2ZSKX6nZt1HTIy8d3XNVWMXaNRevbpGRWlz5gsyB
56bTzjFer3No9bq3Ys82iHx+zJHZHOYAX7QS6eeIvtHXSQ09AnfsTcOQ9KaRIH7FcxwyHB52UE0a
f2Cop4lS+56ONar7nO4Bg9DCofpHWF1Db1OnsnMYDDLz8rp1n5PCPbgRMfeMXS9TRj1hyHVf05r6
rlZL+pPNDixc9T4NKraU/oeFq+4YuO38TCr3mdLCc1wZmNo6ikvyeJBHRqBWB5Mhx67qstLT8zw4
ZaHNeR7GHPFt+mI2tbp1KGcQPW02DwUzUzzoJDEac7etKZXRh/o2RB16WO4bpCkUzSVMtGca4NiU
C/o5A3O3PZUtpn20O7d93D4OaW6e6pJKRTKBmRiacnrFmPBTIe57k2SZemCcqb/gqHW9YsFaJC/C
SJgdrnOM6ayp+zEiS7kC8cRdMhAONRd0NptEV4CGCeu6tOI1KsvuuYDrfI0M/TWtH2z6/09Eo8XP
sHioUBexdogSF5mAi4TUHKsKCP+6KrcNZE0fa8sMzExu4mNCZhXHLve6jltCnLgnw3TFsgVMVfty
URTjm9akmTchwZDEvV5UdO7VTMXYJ1dT2togca4Um0tfLqx1KoanAP3muga/jbtH2VEA55RHte8Y
he9YFJMpl4iATDq5XuCf3YQN9kskCtkpQNLvFyOhzXLhOjHZZ3Z91uBnnVqj/yvt8nqXLHjnkVws
hY9VqPDlmkbcC9dw++1Dnzuset2PVamNlXrdWnA1ivAbe/SV4Qhy0/KXdSE3PxcWanIATfRqsfT8
LfOVb/jxVv/Y12CgXERYHnMmYAuRL1mAhWB8lU9L5T75BqmU68p/4Y83TCvEWYgZX6UKt7RHfohP
0W25SnPDSIGjiijDKwYDM15WwGAZmOTTuyt9ufa5GUQKA9WwY6zEMz73y6//j32fm5/PQ8WNO/nz
nbOQoDf6gz1De37A6PNXlNuKUvFLxG3oc/DjK1lD9mQeLmlatrHtrBxBhpsextFxKR0+ySco5nf8
c9VpEhMJfa4GyF++r1gKjg65GmDqpDPMI3JNi5wWfFb343OX3O+sT5Nrreu0h1mUp8+3k/s/3rOc
KPyZFfo5qUemgtf5ySpPlmtyIR/Aiq3gE+vNbVw9uTQ/T10VUcElA3CHZ4oQOYKQfcZFGx3b3En+
zB/668+fNUv3w3pSyTNpivval4thXTNtCAL1Ekc73PgT5qti8nXK8xT12PxcyH15tDAzBLSZpMT3
bnBbY+1ZPwj23tyXi1lgMQxTwD/HxSle3GRA6oReAExPsUHnQsg4uibYJUba7IVdVRsCcCgMwJp3
cnEwXAvFlvNMfFizod18AEY4cYu293ldIw6OXrSieDRSSrB4nGZa+RtK58D+Qg3ZAcr+SehnAk68
WEtJpmCGh0tmeMli/S7XE+BpM7wXl/kOjfAXu+QP5t3aWeScVoryzZlh1RWtSZJFFB5aw7iaHG4b
VGDXNMQBSBX0Va+tu05PwktohvtoWYvNcXAJUjvyBf/ghqSRuf1OLY5eOY3RDQKwtAr4ZXhDVASb
tu3mXQcrLZ9rMuSp3EVZBjqWkfYpsI1rYJq4p3syMWmv9l2+aW0I5cI9m6DwtlTrhhUHmPSzZ7X9
m5k191TMYPe8aCrhh9Hs/KisN0Ax9rbs3FMbpj+4Wns0Afk8IdRiBacjGL4fC1Qoxcz5uWnMOrPr
bMLKetFH8a6oB5W8l+0kuh9OR59ldoWyIYTN2ARtumxXHIIZ6UwWuI3Hqz3A6ott3KcYNQN111MD
uoZB/I0U94ypR6ZtNH06lYgtEjo3Q87cMgjuY4DR23BmKF+YwUZUotq6WMzNfks3h4IM2H5sd8PJ
7BSyjCkZM3XT4BNlDiBRewPkr9u1zMT8ANCFEkKdoK9A1kxEHl3hal9LewW6RRsjZ4hfNcG+HYKH
uLsVJfS/En6FCQ8IN4WTe52xJWVzn7VO4jH8ohFo0xw0tEOA2GZDzmlPx4qqpK7HVzyjT3OnA1Wx
u55w4/SREtWVz95uqjlGURwzrxIx317japvEWnT8iAVOOuMXAPZuoU6atDS4GeCfTJh1G00jMHwB
GQU57gCjrN7ZvfqdCUTLKatrjcexnXiMD0uPuvwG2BdMpLmDYlSV8fe4IkURTbSHQjLYLZYgxSrX
HjFm/xXYgWeNfkXUCmlLfMd9AwYWN/5MEyUPDs1kHk1EXlsV5c5eVep030Xd9KJnPfQh3PY7Rsn6
oYgKzJ91ORyTcHLxS3Xm8zRXqJLU4rxg8Npg7LOeFwKGH+iq75d12iB3hSlmyn7UHtViVrgLWe6u
xYGpB7p1zZdOnESyhjeblAuWUBen0JrEM5EqNR30QN3TV0TQaQXPE+rik8skcVPWBSeoEQuKBxYs
mdIk3IhP0JpV8WDaxfIU4Tgtm6RE6RMw4sFCvXfR+KFrQa9k0EajMtEOz9M0J7ehSl64UQzPctFN
/jS16hNctzjgnZLaIDPccJljBeOzMHHTJmrIrXD5SThu72Pvje9j/JKEv+6NKtC5VmXuUYhlPU2U
+DHEpRyZxqWkMesM1nCuF4seQdcDfBSPRmeIx0mL8TAvw73a60+gOH9E0Dd5aKZWPRvFnW12DRN1
bTw5Wmpw1WgQ25Ta5Gl5Q/qUi63HbA3CxigclkV3Rvj9zngnhbEH9m5AaMFw0RwvInnNq8Rh9D/C
oWsnjoLxGaEH/KIB/zy5dQydKoaFmXqtCUu5WvpsXgsdueKErmFPuhSEqT6xtlSxV/qN2MZhpF1M
zXyoh9VgBvcA6gPHdam8GdNgX43OWcGX+XFZauiXeTR5OCUqr4m7Va2eRzv04T/nTH9CWRE9dZTn
o6DLX+zxPC+t+0RWCdeV9C3X5vESuHN1TRTtUapu6oaqJDZQ0oSb42Dz5/+1slhbHQP/pCV3UF0J
IN9C12xV/9NqsQw64ClhVMdUc9LjOND0Xmm2GzSDLw6ixacpbxuvWea9tYo7JruL/82/oP8nt4dD
ZgzGEbKHVRqBf+a1uEHU9QmC/mOuIHcKemxpIVcABfuxx43sa6YzPkcQUO2BekU3iCpbyIFkKFWk
a7a1kaOMC6PzKjZVBy2/Ix7uGYP9cmK6qsJfqkAooIX511+czDX444tzhKrinkCHb6J6/2fFO26G
zEjKiS/O7ewdkBXnFA7BTTMWZO9lZh6swSm9Ne5qsOeIhK08/boYR81Mv8fjDPHUdN+nXaU50Xdb
V19BucwUf6yfCFQsk+sXQ2CqMfcQbmHfYQj/NwT61cfz5w8PFBAXgbMGaFhScP6buWFuEzwzml1y
qSsYusMGJ0Sq5UMAP0gRVJ9QZcDnDskRWTLxZbBjLg/mNSGObFfqpblD238Zne9WmjTHxXa+uGsF
pE6qr5x598lUVYepKkfS1CILF7R5M7us/x8L2E8ysbv5+V9bwAybxJ7fjlfvvXv/j49X3t5zzGNv
c4l7LPzdAfb3a/52gGmq+b/VNSHDtFTeS6Yx/e0A0zSNh4TrGDCtzdXK9R8FRd3o//4vaQAzMJ3I
YABsHv9kACNfSBDGjHcQvQDRC//v//yTr6n9Y/t3n9MfbhLVUS1yTBgAo0Xm3JJB5b8dm9qig7lE
Knsz6i+ULAQOYhRt2C0s817N/413RV5ffjuT/9Nf+8NOU4eGWk0jfy24zr+Qq9iv5eRhCA8eaBWR
W2i9lek5vFJmpQSyMb9Uu/hneIhPNC0RApVb+CaX8VW7TJ44qZtphRttFmXXMWH4N8ECXJH/ORTE
IuXGcfjddIOygMWP94cDbNZagE7UgpFpq2ge6qX1i3XhjgaiTnQdrU9DDIRCR7ygUTyLdplOSo6Q
A+Uz8s1OG5FGrmt4dMlanRrTi3RL8yD6UgDuMVfLxUC1kwxw9ZucJsnJkQHhbZsnJCTKfQWOKBqm
c+XViet6adzGW4qrXC4cyDOyNCAXThsxSwW7kOy4h4YbI3MKHyXKauNd5/JyW87v5WalDveFU497
6SS1rXjZIiMBkdlQ4f1c0N2iuiISex8u5e2zepI3VI8rK1xJ338XVBrZHV8Enm++JJcEBOBIv1VT
+r4iaHAStIBW86olRv1YAD2QflZTGeAn2XIpd6hr7WIxB7pemTZvR6cJDsYw7GW1wORuQ44Vvl65
5q5rcrNtsOlr+skCHwJTIsK5K528clGvrW0EbhWSunjayLku0gXcvIVJ2u3ndklICBGWwVuNXICi
zKrXSLH5Nh3dcvBcatwFe7mrWxSV+GtSyhF2x18dtW79sEt/oXdj0L1uyV1y8bmp1ckXa2QKq9Qd
CKJ/2IGBRk1E6KyfXP4qThNeREu+xuenlGvBQNrnRq6qTkrG65I8fX5CPVXqvz+26MaGihYlpSpS
WiRMlMqcqeIg/fywck0zoblxOuxmpW99RTVaX67FDNIPg7mc4F6FMJytV/lYFgfhCdkfYgaE+fYa
jSPn/xHUWt5b78K905evH5vGWk6ZD/paV7NWRYVck0eHzmj6OAKdkfvlLn5x+JUux3zoEuGI0nGt
vSE8WLZa1CkbZ5VET6Ei/A610MYkCBzAHinkTHBR1UGkZzUs5noXU5hmrBlPfrxW70cCMtOyIMh3
/R/kYSvLFR9rS/+wtsVgqvyj+leBbf87lgMbm7On1/VRCURy83c58I+aoNwMVnNbXC7WcZg5aAKH
S0UOmcSXm3IxrQ98bv7xlMysUmT+s+KZa2kTY2Pjw/DBQg9RkJahW4JmWguh66PLuvbHZhEA+3UB
THhmMlgElzGxM5CraTv5EltbBP39/svn28u1DrHFsc8ofK9vzMCbs445zbYx+b7A/9SYUVjINbkP
UhuXbwq6JsTPaOWo88RF60NwFm62+3j4t2d26k9lUHJyVShnpmthU67BFq+aL3J1DgtIInJVLmh2
vkfcMmCpKnArPh+Qr64/d36+m3yO4uTomArm3vKbT//x9WOwIx5L0R+ZEo6nmvvssuUcqfzQWmu/
Wl67xxE61Cg/mgAT+PF55YfWjQF8cKiePx416UdSqJhXTdDH45Hu7OLGeCtnaB52YlwQPu8o8q81
sfW58llyu9T0v99ZbsoH5L6Pt/vtNYXS54d5zGgN6NSWVOwByXqS/Vdv87lPR/eybPWm+0u05N2S
zrWN1kKqM1rjTsvEu9xKZA1bmjEjGG5y30hKly/XPhd/7ssnbiq2ZcQHhW8jVxSYU/I5xRL9mtcP
/1++Vr7s85FSvu5zW679+afW//BzHyjhCK0ZDXB92FJ6+AWPr0LwzW3WgOdHqTU7EjjxxQyIHknW
u55cYM/jhMU3KjIFds1hgAMMLLyjmU++INKyBjpcN4PYXvkZcuGAijCSvNlDlq78z4W6FtI/N+Ua
4K2fbUy/cF7/jlpB7kSrMm2T9TZXjN2KmB71HmEakCuU9YUvF/p6g/7c/G3fetdr0nriepWthz2E
K2yXfMnF2Gpej58UlOByTMY63+uueXKyvtzDKfnG10HhSlMviR1lh9gWBEBzp6XJwzV9eDLvCBpP
P/6mlFYJeQbVJtaSKaUu5UwuaeIWX0/TACaxagGMNsY80AHXC9ba8JC3I0O2dTXSuDDJBaNaaxPZ
IWwW9LbTOAfHavghvxuLwIvyWCIGPbWwadZvRH5L9nrTIzThLqEYcAjb1toRXfmrT4z6jNBzM0/O
e91iLyRN8eim7QzS1utxq/lm+BIlnLztOsJCBtiQvtRDERmq4DEuhxptOfvWw4GU1OzYTAn/MJIp
SvP6ZdS4hbQ18l4GSw+25r52jHXnOUx9fEtlo6X+0Ob2wQrpXVohjTvF0D4Wi9nfAfpEPdfNOMJL
51Y5MOX15bnOg2GfzDnNwuox1hjglJoAy6SMgL8K8ZBQ6NnqHbg+KWWTi/Vi67v5lH/I2z4eiPEh
oetCI7YWv+Xi4wiQq7GdMghGmIl0FR2JLojCjoSOSgwSTBOZl5E+/RaTw7DpFrwNzhjedZO1UiRR
uk4641a7F3f2kpGUqFoDN1Qkve2k5jt9HarJhSbv0mv+lNwsjAFnnA0xtjT/qibtvgBu7KeOMqDO
Za1OcvTQOPi8qOQkzPkEa/ogv8xv2/isYal87E7dCMbX+lyHS8dgNdnhc5d84cd75GQL8bPZnbtp
w9KiHMe9pV4XGc3MlQLIak/NekNiUucJs2dEpI4uETXyqVXKfVw+Sa5N651Lrn0+IJ/38RICwP/K
Vnan3IcWzD04DXnrVdHDqWShLgVFabnNwU71eSlyD4RL58t9QjF5uGouQCusk9wlH4xCGvlyrVRS
tB41/17WE60kHJVSaOCcit7CSW6be44Ubuk6cdjA6Q8jAXXq9mNf1/wMcd7s9IqRudxl5ZriqYDp
Nt36qs8HPjfHu4oRLnp7uIeIDcCGKh4HALJjcdCc4ZYdQtIxjLPm7ixnN74VPx0tv45EDnF3PMBU
f85uTDseUYa7erTxhvxxzjfRRIkBQcxGxxNvMzxHH/LYjpcmvq2zJGrKIZqi115/Hwby0dDFO7tU
30Xpq5ncaclhBeorZxBSIjl0OufMQWhnZ2gp8nN+XwB919Olny5gPQLXy4Nzp5wwwdvWQ4g8zfXC
GLn8KZ3LbUPRms+1t/3i4mwh38Mp7X4soVfv8l91RHX6AKtBKNhqNsTujE/Uhi3Md+p8B74hT990
OiLoA73ohcDS+rumoHTfDrgaol1EGw0x4IaGroGZmCQ5+GLGQfx/9s5jS1Jl27JfxCuUIboOrmVo
0WFEZORBa83X14S452TerHrvjupXIxiuwwUYZnuvNZe8MdI98FY/3ACSKvUrbaroqYputfyZnIkR
XJ3w9H2gK74Mq1nq5YTOdCAgyYnex1PtAifbaB9EgXVrym43wUiUrUAebwfH2qtfyl22xhj4KrvF
M04Sd9ih5AyuGmKwZgX/7Wai4F0ZNxad1UreQ086K7viM2Rh2cBLXxFDQbskCTeetAd2bJy0zi1a
XOOICdxcWnnuZ73SrtmecI5Hg5S5dXyHN/0nEt/n4q/8VJ4gPQunWqevGaBGltlPmHTERX2sX3X3
JyHux3377u15V6Q8bUOHN8w85JDfDtqwM7fY+UbKVf46ByFjuugBtW2Wro3ytYl2YXAPlBkjBqFZ
5AvOnnIswSlZIBUSQMd4mBJXbxz5S8/vgsAZ38AhSvIaxdQ0ugOqGxhe7Q5ZsTY3kVYRxYHh0MDZ
rbGSUd5rEJe9V8eTeWfzsbK94YDBHg5Wt7bX4V7pMe2+aNMu97cTGQx4Zdg5ntrN5J2CnX2nuhCD
N8N7gxP2S0UYsUrRCts7P3SLwR0fEqxn9qYZdtA+em8fUZM27kkAzD604kib541s50i9Q1pd5Jd+
I/8oJMQz63XAmXT+C6Ewf5pfxPh1vZML+HVoY48eU2E8+FfFXsXP5egcxWMnraSjsqHh8CK+As6D
UOtr9qSTd+/Dj3/rMPV6TvJuo6jX5jt1YIm77n18tIuTqu/kE3Ovu+Rd+Yk8lcqE/IkNODl0H8Dx
o/Kk5A6zny25YHTG/H3CHMVwEHsgCgwVVsor9SXbNsRLgrt9Nj67u/RmvZb7gYhdfB9Qd08c/lK3
h/bfP4D6TOkAfflO9dPm8FHwmDoetVhlk+QbXd/yDnl5+IjN4Chn7aDdZaMDx8NOYTavwp/yuf+Q
fiQ3fY23/BA+qq/+V/wIU7QkFq11IHE53iV+KV8gKd9RHaA3um6PolgZl3yXIJN6Tfb65Xm8Fw/S
TrtFPzFcmr6jlSvhyn9BfTIOw4YMKrQq47Z6oqFxp+70o7wno7F6RkJE/AJnq33tDit9Lb3KQNU3
gFlXrds+hv2KsXBG/vBssLFuqaCNd2KGbBYQd917uqfzDOEem5QerhCXuoypL7pygOH1kHsuHz1f
Y6XtViqrX5xlK3Vj7bI7+y127WdoJu60i98JQVtLBVLNq4avGt2zw6DpojSoHVAgCL5X+YnDDVzo
RduBBxMv7IcnevPKitLXIaXT4oMf3k4XfDrWsCGw6u6Ht/NPrDx32Q5dNUF6jnVrdrRjGHmqjU66
CSOghoRmpbrlA9/pvjni1Y5dPP601Ed/F/IZOlJnSC7bFjf7FW0RfZvcd2DWeQZRhgR4rcqLCbbX
wRVbbz3KXlt/jc9rG73157x6Yu0VSY7PK9ob8aIAeWTfI8D3ZLn+vjwRuXQwnnXe8xY7wG6InSsB
cuaRYPBip3FOcXTO6o5PORJbR7T+OV7jk/0BAuXJP/vb4BOdobgMCQSGX6c/Kysp+CynSI1hI0Uo
vKN4dJChBW4Dja6BxcQGyXSOngINjz6vjdq+x89Rz7A4FUVzBPtN7HSjJ4uwKCCUUwE7YP6hgDZf
8ucFyXKpF1qTYcbmxh6ihIwntDvSs8VNOz8mWVY3//2ztXhmGdf0bs1GRG7eGg540fpomaRCZSYL
qsBuD+0/m6hCASppSXdYLi131HXxLtHJpI6ENtPuK3JQpwlPe0x2AZUrq4d/OE1IL74vDjK1x1rg
U4QURZxWjZqX/CKPprnVDZhWTPSNaRZEjLvUIKLlumdyF45RdySvYGdUNtNpmXiJg21RKlouNcG8
KPh1vaLouA0D+Wh0GJeKpBpp9SNzkeeNOauflku/blPsrt+mVXvz5A6dBTu/MfIDszxhpVtm9PjG
SJG2nn/1abIcLBROSDYzXHhBVW/beS69bJoYregoKZtFLPVr489LwV9XVUwapF3I16XK9q1jmlcm
FTh5BoT54nIjWP0QQmgVrBfVlKG2jqxP+m4pBzdzSXC5ZMzV4DBW5V0a2DPR/QEitLexbEpTxdDF
zojo/+i1RXmsZIUes8Z43D4P5djv+7AnEmxAMziLypYCkjwLkcbYmA/GsMW4VDbTIZ2oxGhNxahO
liI0XWaeLRmAg2ixXM9X5T6krcdUye68R9ia8iFIh54526Q8FpVVAptkR6APMKA5GrStFlo7f5p/
8UoXL+lYWOsuIePiWwOlxyQemp5VYGn9W6W0qI6Wza/bwNaPe9U7LUo2QpJRvehtPrqjXj7KdX0B
NOZqpmfsurkQt5To5i4Izkmk1OFcO9YBk3HQLsXjX8VkVe3ehYDrLks5GpB80A7Z2BxZ+waMrOXn
2MQ2xwgZ4pu81kiswHm1bGQ8QZkMPbSuiH1ZKIvLb7lsfl1FKRIedOikksyc/JdQThoJWHGU0hbQ
c3trNY4WhZtFt/a9mWvIoqi4kchhN7UDpiRl4zm/4S8xFPyNw7SwJn1jyf4/j/E/NOOEsGnS/K+/
21v/Ry/OIYvpr7zKwo/f23Hfz/q7G6fo/4VbTzEFfWSAbjrNvb+7car+XzrtMBtOo6KrwqRX9nc7
ToXHaKk2iEKVxG5V1v7hMWrqf4k5HZblmkWWNxTD/5d23B9J9DOE0cANb9DT1mRNV/W5l/xbP66Z
NBLl2xajaa/ZayVnSdEM+qmjb7b1yZN/yvUh27d6SBhoKJBIVAJyTBMWW2TmD0BC08dUTn74KeFK
gx1sPC27hEbgzseMULNrKtsSykWCFYELb4lI6PYD6D/SaZ96yxquGXbtq91Yxua3H+L23eP7vc8o
5ib9762/+fte+p8mxiWLVPN//2CwxQpW+W138VUt3fZ2RDlE/zHpldjhsMhOOfY0BChttM0qsoTb
trZOVT8oF1J5fzbBBPV56K65UQxngNvzWVeCfa+iCaniAr8+Zw5AzpCt9D7eKYOPs9zykrNneV/A
S8Id4d73IL2VRzPFma2odbf2oqI7hlbWbA05+6vJwUVUgPdYwjRrKaO+5HdZdCQMBdp0AwVtMGtz
hmX7a2NQvKMW9DePfB6XwCXtqR3QutmmHhyDtcgkcHqjJT1Q89XggHOOJUM+/A/fqfEHo3LeWfAL
IytQbTxLlvpHh1KHzGIZ9thc/GlsNl0LGtru9HbtN6b/2PmyI4oZYoaj8aiFAKuzInpv8v7L0v16
G4JHxnEC28yL5WvXAThryKpkBt8xsYsQclXiITKS+F6B+cEXjXHXZo5ReeLVT5qO7BKD5AaoxUfS
SbDnWMTQ9NE0a9X6xzinxBEYETT9gOBqMgnCbRIUUKr+5VQItqXwKpeDjmlsbsEeFUQXtnP+VDnX
z0a1Vx41aueZDR0lMNLn0RduZ6Y99p4iOIOGI9+tBbwQxg6BZc2O3up9HFoURQP4YmpzKQXwZk1L
Hggo6A+/Nst5aByj8Fsj8W+99d/3ceXPjrHg99UQTaqmwTFMbfHf93FzpHkrFUl9ycQn1rf8aMUV
lPsuwkg4+8kiXNbHThfGeeh0+OHMKow50FvFO1ZWEepsAd5al08hsDgtkAgqdO2ylJ//52Nx7rL/
fiiaimkqlknoJ2MMm3m3+m2MEfLg60XtZxDJpPoQxeK8kIFE0EP2GQ37P/w79U+Nwfz/KPABUrUo
p6JY+Pf/V7D/T2UV5Bd3gRFKys+yiUECSapYK0TtXjiTE0apTfZDyQG1woDKWrvNj7ZM27zV5XuE
baPtPzeanO5xyDOcmZ9R2ZIMG0rPzDRxr1ReASRRBqFuj+YZLke1KVRAJ7XsGef/8P39IaOS+fZU
KK2qjkIDytGfHwiNB8j4LA0vQtfeCcMMIG2w8w+WUjFckQzkG7G8Nk0cJLDbpBMk8ORYTQggmbfc
h5BG3E4O1g0lxBX8vW1fF8pt2RBi9VPJKFRpIYcgRueYRvXkHwdyGJ06qDZqWzGyI9TbYFjrNz0e
ysgr+wPRu6kDCIkooblcLYelvqkrM7kA6C9X3hSZLzYBSRAlD6Pi4XOJWlNBa221bto4vj3VDAFF
vfELZjweLJ2zhKNeaWzaDoo6YCGAWwRy8a+mlmEjVNQWPCQlLu4HhTQ0T0GnGk8730hqyN0ZhQK9
yS7/8/f+J/p0/t7N+fQ4C2x0k8Srf9+R4ESKDJiudB7pD3uDulIk0d9ZonrtA4mBt4tUp6+ANanB
+IXKLvqJahVhW95/lLGp0FDRjWsALG8fk6ZL+dH07qMRIXA4PxaI3aBJ41fbxhfmvvtBNaL3KLdG
gh/H4BrDY7mVAOVWFQQ6d+Fj6YpnkjB2r9OldJOKxMSxm0xHBXQYQYI9TdhHXPwf0p6u5kOvxoTL
qDBTgski0qaUs50kZFJhdESz4awNk7J+N8wBHMhOyW8ELwuL9a2Lh+KaaEX1rJt3lVoPL1YtmrOs
fM8r/9sBTEVG9OfYoOkaI4KBxEhB9mIy0fl9bDAqK5SroNHAJXkhtrpEObKoU44yTYJy5WPDSegF
7JY7ls1geThEUdYrxwp1L/lH/zxH8aQfxVRUv93020OESbbuvGIk8mV+yrKh80IJ1kTp8v26y91e
AuTW+e2RkyFJDtwa3WVP0eCt8HQJB/Vegqb02xOXO77/5fIGg1Sm6qjrz9+3acs7+PXPRzvmx/BM
HD91QHXt//aZfj36X6+rfKW+RXrk8h7++TC/vdn5ju/3tDzm+5+2RXqNsN9VXbsVjSUf83++Amwl
Fvi2+fpyz7IZl69/uahzyMblJeAcv8XWPqG8xWGmeUeioeydcMO8bvGMM/R1NjDeCOfKpukoplGt
0J5JUPhrSpp4MzZPo9T/1eW6sm9j7RTp01/yAHCwG3FcxsFHMhC0EMTDZ5HKM4uxi5zexK07DMfW
losnrzUvUa0S8VcblFSr7EVFPbvJxXTOWpkmuOJvW0yAnPChHCkJ/bFMoiEHOiOg9EJ1HMGXXzJN
iD31oqo9gOfhrpc4nfsVtcFEXeFSbF3iCKmhNwhl45luSkDFBlB1jsZ+eOgzhtG24zVIgs0dOfrJ
7IyaijQRasfiDmBz3avGS23hKwi/yqi7dLEZnRFY7/nZmk1sVDfyX2dwKDXhCLii3GSg3QwsY2Yr
bVMOAzfDnrVVtfw+0FpOSMasu+re9QSWZYVcFss7sAmiR7Ra35Z6ACeAVWWX27hLrSLixSyHEL2K
8loB8qQEzBsGBBPqyissIeQs2iHWzItPFsZRAke7SsjYswBd74DqreuMbHE61az48/g19qgm19QT
lGT4AkL3oNKudnNDvY/86myXBCpMdno/+TpfcF3g1SRzjIKRlHmPnl14pIXBciBjK2u7H+YwuBW9
xm2D1BswUKldNf09bgpKuIW2xXYrkV4MEwe6IyzLbGuB5DnmMiMjiVbJGO6rYieVxrEKDOPAGfsY
44d024AGRGTR/YzRgXUmv140/MC1cZ+amTSz1NbkYms74ug3sNzl/WiWtSsN7GCZVfX4nk9pS8pR
1kGXDqhD6/BbKr+BgyQ4vQfkZItxa4ydt29L+jlVnPFNNxMGhCGixErL2J3aiNlNylAcm09KSYDi
pPrZiqJpmgAJI/ehXZtTTrtbkxG/d+q+MiUV98GsBVCHv8w+PiTDsy6iLyNvN2TAdmuhR/f4JaqT
JcxDLsekIWLF35QUGiK1+9TM4JRIuMgQ6Tec51ddrJyyMn7o5JUVFbUb6mShKT3CHHrSngS7EmTq
gG7t2he6UwR4k4q6u1WlUVFm7p4mOX8gCUx12tww1n5VgHRT23UehR3FSqU/m7696UrdP9geyS5R
9qh1xVa2Qt+lqFmtWgAS+B4TAIgD3ZyGgAkHJfIXijprpRZNvx4aZypwHxSZKZh1dxfoFxRveirZ
GukilZRs5dG4IAagY2PaKPoDVEUxvLVeGTdZZH52kn9lwCLKr46f56wsVnbFuCMW7TB6I3GxsXxI
fYD32DE4SA3/DpgqbSXKuYH3kRpQ9TUmGxtCiTas1ilhEVJsGf546R7NKLlqZPvJDIirsacIPE1I
IWqr7bF9RFBp4fymLb6mSNSPZcd6UJmUk2Tm8ANMDuUhK3YT88vZ2f3EZGsTReACDLqeWZKTbVaD
m1fLN/Yh7C0kbe20OKVxkAJcJUSMsmkp3iSL728QHdHoRaziDQHMkrYJzfT4ZBnQ86meKau81R9U
ZqjgnbJs18mQJ1QJrmxkWz9hDeUO7zBzpdA8shz6FBiz8vmbDoUxrXVLepbIrST+yX/pTH3LUmxw
IGfhisE/G0bngQgup/PNuQIPJCwnhU8eR/2IFgykFauiKQKflFjhulPHmlYkdfdK37dVFPIDaBWI
iYIypNfGK3B39mai2zoAT8MHFr/HHbgFvsjagHWRNC8BXJYhbomWN2mpVkNcuVgqLqO45aWk7gev
hkNWGPW6n6jrBcYd5iNrrY0sGpvUPlZjgdOadt4oY0EdqIJudaVd0U+HbHgFTKYeQTKZdiMeQkCs
PuOhE1Q0xnFCIYqtUqyTCTPQBscW66Kdl5C1roh3MA4A6lC3xpn2KNDDm+D9oPQEe6sLLDpiduzW
4fSglmQ3Dc0c0YmjZdNpHxxg3RZo0VPMwOmMVQ3NQy23AbPqKQ4zBxKwgvTFJxQxQisIGm+ssHBV
EVcrkz5sLN9jipreMjsltTkHcm1HWCI047Uqh0vA0FmkE1Y5lYBDk9y8nJZGmwr6aQEeyT7uPbpD
wBkjwALYisZbTs1hLYeoUTSFGbSmPShSElDAyRkBVClwR9zQBKtJzGyk0k2l0tzYjX3EHUlkTVbe
zGh4ADG7y/PgLHfezzaLfyotvTsFGJ2YphQU+/AqZ0qGMIOufKj35SosUOhEwETKxq9maknO2grp
m8heYLcySLOTrzAUwZxj1RSIch+kp9qmW+TDXNP0H31o78bRU15VIdFTlXXYKb4tXeC7EqA7P2LZ
LFdjhJdXmXSGoyembr08bX6+whfzw/L53900SfcNmeXohJIZmu1Hj2FDz25+oRrHtUS820vJ+XSj
p7JKg8WUrkRhZs40v0Zm3XWgJz6NKA7dXCjBZaB1ckpaYhU1u5LeOri6y2uZE9Y0k3P4nSoNOX1L
Ws4tKQ1HeP1EQZvJB7T96guby9EI6+ZV0pVsbalSfqLs0p8lGY+RLbfpO26kzfJQvnp6XbFPeSTo
6OvVPaDfaaruYLRZq+9X684RUskfqin1TiLL8lXOrOZgQToFhtZqT15hv4r5/8ptfO48M3gdW3p/
wAhQuLcNVseYU0ah2+P75Cdr7CPl12DSFR3bsn1gynMcWDWvySK1d12nKHcyGCcUeDxM1l8g9Oif
I4VtRwuz6jr6g3IQdVNifazCZ1O1npdHglm8RGmgvkA3HtYhiCeUfLV/gawg6aDW7E56z1LyLFDX
fYF1RnNgaNED8YPSVh1HdWc2hnSnlyoCo/mz6Nj2KjmrP4ecxJhqsoJra+b2wcDGvunkqmEFbz0u
X5CSlDdOV+VLImptzXHQH8u4rC5IwumEkQPwkecD4g1etTDCdqXnubgvYi/ZGbne7bI2LO8TLG3f
Xze2/pUVWIQyC9D9liLpF1sz4qMkJdK6tHLx7NnBw/JqkJzve3K+n/NSttZVIfJjyn5H6jvwpNRo
9Y+GtNTvL9JCvgUWpruH31nvLD8odkrfyPc4rumMzO+t7/DYtpYNToXXEOjGUKiNxDfKpX5pxgF8
jJzmP3r9RZoSJDFeILtlV8mnPMmbi0p18PsBmXSsNB1IHD42V5Iq79RJUnAZeY+Oh2fvh52zvuyV
z9TAiqjrfX4e9V47d7kSuMu/SJ2hY4eTDWyd8OWns2eY9blvjRTTwGh+Yrj9fivQnRn4TftsNVV4
VqCVoJC1OCcjAj153W55FFM+4TT8r0s+SNppeQA4UOtjJNlmfj+GRwpaNobyJU705mTXhKv101Sj
+qHuN39mbN1zx9f2LmOhRCe5NCFENMJ6x8v4/QjqEJVjWWl5ZfAUx2BUidfOx+a9HurvTy1smOQs
OpUrTDmg4rZJbjIj3lvAXrn8l7ryIYppWXDzLQg66Tw0zYv7NyPMeSjvYyJjnia9V99iX4PAl2BX
HfUkeMvGdrN8Fk+zoDLkxi6EY8PaoJwOXZhBnBfh+BoN+nZ5nYa8gxVB6vGdGCtoBZxzN4YhRa+d
n+2X14HsO5AmVw13NUiYw0ja7kZEHF5MDw7LI2IfmyLpgvbdVBb6Xk3lYRPlhE+rZv6cK6RnABf9
CK0YZBzRq8dS5Oq9KOUfvRQPHxw8IJox4F4tuCRnOaCkYc5PkNXkRF1SPCWq5u1kg4WNF6j9u1If
lyeqIhrWDXWNA+fzZK3JwEANfPTLnYRZgPccC+PSC6u5DIWgCT+/ahRP930vt49RVRt7USaINOJw
/CD7TWUs/AAVnm5aOYBFQIzck0qBb3n7stEssRLaOSOn5qokoQA1xgt2HfIaYcYPLR74QwhzELku
t2egbJO66d+KMWd2kkWkiw9CfZ5Mfbe8RQLQfEBao0KcRqjdUGYS4jc/04hBlg5mYt3BuVaP3chY
/X0H2jEcx8GrNTTKNpOqaUuMEMIqpFLLS3ZDMLpQjykcgKS6a+aoU9tgkSZZtX0rMtREZV0qt6IO
tdPU9JKzfHYip/aUeSboeYL1mTKYmwgv61shM7Vvx+lGm4PQGN2L10NRqYcw0tOH1pLevt+Vyo5G
1Gh/lUOhny2JvsByRx1MlxhQ3VMHVmzf2DFr3KGNPxokb/Mv306kSJZ1KPZBkqMtVT1qxGp+//3t
1PjkYTvUjOWeeRFBjbBp/nYqpX3qKYw+mEqfHAYNGc7yIRLpqHKif4cq1ZJZkrHLDLnxZFUhy1N+
YElBM7DsYq3fe9dltxvJbnpHZCKrwY+h49TtKzFdZJK3sFUrrw0GhlWOowAUWFLsq8h4l5QIn6km
ynMegCJS0JFuDVKHzgW5mRvLHCdGwo6zantvyyLfR6bW4EpmsarA3+plnfgNuwXKAd7xShrL/dhU
+jm367VMbvg2YwXLKebTIFrgpoY6eKGeWN6u7nXXHgzaz5b0bloF7RkFYVPaW/lTDpwjjHpQrF6p
HYbO2lUZa8DQbMyzibLf8fVWdUANrvHFdQ9Sor9TxtglBB0haCTxg5Z0tyO1Qt0EJscoOophHXQI
xqcmLo9eadLjnzc+WAiADXY8/2joHRa8y3JxEJAs2049VsSfbq1ZCPHr9j8ftzx42WizbOL7Kvr3
rU8+4vK05QWW26el8b5c/HUjw7gNunF2ueoRvBPie5Fcdz7OIczWnVRTLoBSeOa10F9BXlh3cfZM
JgD1l5AVUCA10za3mucweE3pcDEhThO3MhDA1y3+q3LexC3KsrDAkwNYtD8oXo0Hp0FaUMkSISuI
AC2+ok1ifJgNSgGJKJlDXiXNatJzlPstXlU6jxH5M1dTb43vByzWmMW08cu+ER9lilM7bcDdnfSO
AHhwwFDyp4lgRB0xCTtY0Y1RN3YPCqNNx3VYdq9Y8ok+ClkAoFaqzbpf66K8pqZ2Mn1UJMvXw1EG
czNGnpbHID1wNqno5rqn5cNRHS0OpMmncjGXHAGGNfpn3PCqEiuVTWaGT0qHMAAcx6McIaurZxHy
Yi/5dppEjXIKYXZultuWe7PZXojaxg3aEfYN6LbArMpVlpkuEwW/gCOxvLFAi2w3L1jF5UnKTzhF
ks+PtmU69ljH3KzV0i1AiI5puLvoEf74lqUlJN01ZAZsaBZinWLE15X7nHjzjNAbzyC7wYuD2KV6
Jb73j+9XFxVGhuX/pqFCHBIqk1WgN3vFi3Y1LcMdLp9sjUGLDyvLsBboWruGoOQQhYm0EpNJQgTh
z07XVHetnrXQ7mikRi3Sc7U2T5j/K4QtsYlDH9ya2xW2tJmq/jkEMWjmpYVQ07YPLBb1RoSHQEZQ
sZiciDCjCNmRsimsARbG3NsripzxN1LHtRJA+ZQG70df11+4JlIH5ktMe0276F1WbKscYOlU+q46
9M+/2LL1bMlYFPgVPQhK/FKfwa3Qu3UTG9MONv3zFNrG2UuIo2rNmzTzHic1YX4YFYQF8dRz3Xed
kwAh3VSlxDodc/k6gtmBmilstx7pfnUL1mrlqYajdvG4FUoHE6mDny6FE2DyqXtuRDsdm0hLjvBi
ivtpLGM3HIGrCSPXNpEGGnMEYufQhESnmHvaoWsV7eANCETHgbnFAJXZ5NQA70/SQM3n2dVqxYZU
Bu/ox8ysC8SV8vjo6713i3M4ylqS5GshJ9O9lFFl5P8UB4IaCuiPUXhQRjockZhh4b2C1nghG+v2
eWwKc/MvB8ccE9uWebKttfj4y3KTDtrNrmWF5ax6QloO/egfT8O3sUFSMqfP0fXKpvTDJ02IJCUi
K7SS/MO8fTYCaV3HA80GCiLm7KSUJQ55E1kQpOnNOKi3QMNXYOIcKVIr2gUaCx3M/EbMcQ33uw9i
viBoJ9tey09pM6qHX5vcQCMwQVsGGpd/ekFqY5QZMycwYDMvYrHZyjN0ibZqCzIYijBqD8uGklN7
CM1nGAnDvuYAPTRNdA2zRGzIxW4Oy03ZP5c6vKl0FcTzNBsrEyAhCIcUDsNw3qijJq1lc3j1YyXY
Uq25pcQzcSQSHZG0XkQ5eGEOLvu5iTcXG6Fkj91BSHCn/AlNpxWPR5EOpzgCaCirHpMjk9NomaAe
XDbLVYAQJgq9+R6Z8rmR98TBzZ9k2aSaJFzieOZiF2FF07wp/C5ZpxkmDEUONCfD/Zt3MkQ2RvnA
4y0sGws/1Pcl759LvJi2ykp6+XHU9LCalP6wXNKB3v92dblDLkw3jQxCm0v0b8tGm90ncZk++boa
bX65jNIZS/WH88iKyZWOAiCQ0uxtBUaMIy+CeBpYkKAZDp5a35hogWrjyppNS/GszSKiLHdEisFK
0s2B0HJWkmDxMENYCWj+lCxpum6URgFaHFW5pwxNC1TdTD2Mz26iUKPLd16TacwlivyIpTBYNSPj
hT/3YKUGcmtSzY1SvqtlYzBbB0QawuScv5I2jdEJJjZVynmvWD5iXHEMeSzXZWkHQLndDGH8Ibci
OooOV8OoENwzj1PLsNVydLo5NUMaId6N8lq7ouuRrP0AwpaYJX4IXTy6AT2ELCyixMSn/j6uMdou
DuvU5FBTMzn913Ub1JHvkcin9lDWZapqjo5CGDckJpsqgwiI04VaATt7q2JvTUw/I6O7ffzD0LVY
u/64zTfYEe2mpOPKftE2ub0uUBucoymN1kTooanO4+xEr9CuKTLP+U+WtZpkf9gSDt3Q3WUxBgjj
Mc6AyctDZF0HQ920LHM/6MFAJbF1onLiZuLX8FBUltKppCd9brEkUwL2uV3zd4Y5xScNFc+cTr0J
h6B8t1P1HNJifUwh9GNDQeMaPwTCHu6zerIvGRqDXMPpRC4fleqA3pJOS5xgHwUKW+iP174sRqIw
oKx6FlmRKyQ7hJOpPW2apAuoxaripIh8m0LyuqV9DJw+V9PGDVKfknI0L1dMBKuK2d+pVHjXg1XK
bpf0/Z0pBMsoRfZ2AYHR6iRlt5TYjRFIys2zygwVKK2bCjaYSfHlVbH1ZpWW82gdDcRSxF18UtCJ
4fchYNpQk/hkFtjz2sBSsfL49mPSRV8VYaDn5Rq1eKaAOYNKEhGEU4NEeBky3RklU3lvdaLMNF1B
faGm4cugl7jEuZ1wTroIaqDsDchrz1UKOiiPxL3d52/V6KuuHWvUlMrGgACNAEadxCO+s+pFp8+/
hx+bwM7O6pdcmYQ7+BlNofleC+NTKRJwboWdberUHzG1KIG0l3POzWY3Vi+m4R2YztufpQ4v1tCm
dZzm8VaWm4BSziZM++G+ucRGBDd13mh1ESKeGGziO8FDIc9WPhqpQjwAZcpvvZaFAROPWiTjraXd
ztrjuWwk61kb6xBAa3ymkdKugQqpN3++NIbQZ4IQUHOlZxw6ookPdayToJlUcLmFMTrjNOYu2q+G
r7ouHUIVcRFEMjK3YvIOJqg0J2lH8s0Coe7qLPmJ/FletVlRPNtdTG8jrCm2wcN2VQ3RmWXp3YZ5
Az4XzpWfnf9gx93OLzT5ebDCQw3sHS+HXz6a+Pz22dARhiMeqCfLF2CHgjdhYlZSjAGNXD0h+xua
M5A4bAjgHMlijTkV2k19V5VpexyU3PupQaFc1zVSorVSt/u+KovnigYHgvfkqk/RzGTWLoad3dOZ
Uh/JbmoewVxCxcWrNBLbUw1tfcUI+0D0UbprUMufliM9NCztGGYbc6TVNfIcfjVOddl9QkzRWVOr
83JNMRHtQS+nc2OWpAn4AWG/U3DdSWTWvphDsq2mPP3sbepsXhf5F9TLb+VQEIWp01xWhAYNzBLq
nZg3UzedREQdPZX1mBWLyfhXspPZUdLc0D45LdIKkl2q3g09Y7zTxFSQZUm3zdOgDueIRbKRhrbq
Mff0ukx7VSlWYoiTHbNQgk+rZioxw7CrrH1Dd2W4Q12Lg2f7JBPYlC2M0nr351ICpUqsOhKpDGZq
A6SOhUzrYxx/WImxtqZgerPtDkVUEqSub2mtW8h5vSGVpnkAC8oIClrxx4AzySpM46cUlUO8IULL
3zI9sw550awZyII3BJD+JrWC9NC3sn3XjgQwieFFsX3tqRRySAOR2bsayOqT8Mp/XV3upcNJk1Qw
VcyhC+KiYnAeRv1V1+ppW3o+kpX5alkNr12loLhT+7/q/83eeSxJjmRZ9ldGeo8ScLKYjXHq5pxt
IB7hkeBUFfTr5wCeleYdk9Xdte8NBDAYNwOg+t6951rqeNOihQ5aD+gwYoCjC62E0wYVYMvOkgtV
y2xp1wG90migbkJ5V7V/eiClFkg8wkfTpxFAl2TYBeRM3Y+aOrVhigrn3dg95lvLCsw/VNn+KGgm
v+T5QACw0meXNGCURAQiBLQ6oo8zJPFrF9UbtInxkxn1b2pSkGvWJ+6HLty7ytWrX51d0JrxASaO
xY7iD3lCAkuWVVqclguyYRorgV8/BAL0iW0/QjoM1jEjgq3ijPoqcIi6Mvq2u0Sp9pZGwbg3RyHP
5uisNDsun/GMOVlsPrWQbB8yjvncMOUlUgiSIhdKQy8fmfwabrGu1WRKRSPWejBtssRa+VBU6aNW
GXIdG+M7MX+hMfNFDkJG90LB/103rYJyv2xfeMxrUpvEI1ccGDWt4mUFTYSQBepbg1cyRTNN92UE
qLkAspEIw3416PBn+b6vVO1CVsI2DUjjrUjkpGAa7gxKSTvKTNHSsjtzl7eA+ri+FmsFawV2Nuoy
hp+KC11hJoyt3i/NxAdUlevOQz1gLRJFbh/SBLrznLcrkybYUz0at0ZqneNEDd/CIE4WY6r8CDWF
Hl3cM3cNgF0MnJF/iv7T7Dt6sJ1Rng3FxANRk+0rYuwSCjhj8kWJ1W3EO4k3hF0HZXnwp/qm7dbW
h/vWFyVIzCnPGER0evTIMb7PuXhC9hIpI18Q8ePofBC1BDOkkAvbtvU18TfBnmxdgLMEEW7FSGHO
LSq5by2CLOLaY3YmXXzK0K4XuhqAP+sldQUy0bd0v4qz2WCJtEzlHCPSXtMvLu/L2iAETxaA+79+
QamnKyPQH+1M9CtgseJDRPEGNbKytbow3bvF9K2oxkOVRMZeTdLyWPr0cTVNrAzYwvfh2Cs3mmy3
85Zlt/D8UgJERI650x5z0sJ8QoKcyPiEavBZWxrcJH79dSBg3aTC+eiQxI6kmchq6eRhdSMljQzI
6k+iR3iBNcp889on3D/Dye7cAUGlUM6GCmp9GMQkJVKPIiM8/mtRF1tHaX7RybjtYh9hoWIwtIjG
/qgUwykNNUCImCmOCvI5EM6xdxmSxrtwVA6Iv7VCLNBs/eqtVF3GISEgtKnih3Qy1Qn3UA+2cwhU
5QG+KP9CIaiQ2vp4U+TJObeYiok+J9Xcx/2BZWTc6GGFXWuaTIuskUc/1fddB/EvxTSUtlF022TI
HnrbEzecohy8+2mH8aWcPiH6J+UMg+02gzMSd08ZmUNnihfujZBY0pSqtZ7rMNySGzIS26WVe5rG
5WqsBKiEnMdKaCcHnu4pUbuXiEnVs94HABu7fD1nvE6dx48orHJwLJ0NJGJghJbRQODTpGeAvZNf
PyLzqhvk1irzn1R4LxK+7F2XBO4moTy2KkVMnLML9tHqiGmUNjgqsxLPtkotPcjCZTYdJq3Ii4Ue
Vf1dMlg/1DKzpyl8d4fEPjuaDO2XfqhFq6AQmDzr6ZP7T4HRoy5Cx/rTn0aUSr+zEcCuC6AuhXtn
GBWRs23b/nC5sNgNAbbUi1LkQVp0O7ZT/97Hiq6PzZPix+tMFBGXOp+K0ohb0OD8twnzJD5Zwngw
HbosdqSMF12JgO0iwt4FXu9vUnoftPDFR9bRBGrq7A9qNHTVNCeDfMdoSbej+8olejQ142JnuZho
c4MT9mhb6dHMSBhtjMDZg2IqdgIGIt99g1xsVDqsyjrcYDM0V6VTpC9WrlJioV6fy4RrPniBHyoX
C3Kss4fSiS8g7tWV2dreJdINuS0JYDwORRQcMy2wt4T41hcSAglJa9+yogpo3mbpsXe0rfAk17Ao
eLUCp+MN+6i+lRVELUHmq7FOIcGR02K0+a0eW82St0D/CfN9ycfmTRlPgYSpnuTBXUlW8Zq3nq4p
YGn3WRWr9xzANQ5NSWfUNJn4mfVplorj1avXSiSwJ4+txnkl9LchZK8t1w9kUY1eHzEnESAWcZUv
6mEfIMDfMuLwF5qnp2s1T2uSv4r6WJNYe2SufKPYaLJ82T31dXquksbYMzbJV7mpU+aLQ4P0lenq
Jt5CWcW3fWNVRzVRiDTWkxs3SSVXODM8U/kihC5VQ3KK0q2ZSXHUIn+vqZly6wcjATsth3JKNewF
5HcV580zzKgojbIb6RrkEFWjtpdWeDvflCUactpMx+qZDjelnjwGkeo8tqrUkJd6L21U23dR9dL2
257SyX0ckVen2JBmyVIRa6It1qTnDkdH28mw4IAhaqk16nwLRqpeZtZWp13xbth0fOPCerfsprqP
S872U7LKD5VkIKMICPgeoG0YEhtNEL3HTettKsvOdzKQ/YtElxTnvUdmgZnuFcUUDwDsVyntj53r
BYSfwGyl9JcZFWqX/IFvg6IULAnCAqkIDT8kSdiZarz3AYbeuPf9XTd6uKKj5DS0jHOK2iUKGGfF
h0RW3KoJ1vwEMnUT9vBoW76JeGj6F4wnIyztIKbB5PQvjFkQUvr1fUMehg4Q+o45RL7q8tpb24Vd
7ywKGFPtIDjPi6gnANvKtXblBRLyk3Qe50VCaXcAmdBFWf/SZYihqjjA6UpQdBDYhEF3inrwwyY9
C5/LsZmjgNF6mexSGaqHxO90eK24ValU3UrDf1UsZcdcvGVoxakgbpi+uo2b3uTv+sDpLm5IwTBt
l/BG2jkIUlJ8wGmbbocM6IVC2+dRjjRqPGYCbaUsuEppN+TgYgpV8A0bUfaoeAm2caq1cYB0WzKh
8RJlOEQN1mLSG8qjriRMVAIVDXlnGnuJaC+XmnYeBNPMInUqxiZKDPlttPhPMm/ru/SusU15jlvv
FNgE1+lNgcgMnOqbgqjFcdBmy7LC3Urh2xMcaElrYDKMGF279KgoYnr3rpBLLw3eheF4z03hADRh
OIJGtPCfx97KN89M8nPcLWl+QWCybh29O4VbTS0wv4ZV8mSBa201tTtX+tQNzIR2IQTF2Vdu/qrV
oXZBx3KEflmRIWznT05OkGJfxTRkqmAdDX1JsSKOfvTDQcbbztX9R7LSu0edgAe9Tj5pYRGhZAXi
jhlwRn/P81e9T2ZMlhXkjPZxdXY6Gq+q6Ay0WQ0tCFU6AI+caJcUsDU4eaQ7KT2yE6eFLUgllUZ/
xBmUnaykjneMgVBF9z3ls8KiPdyp1mMo5SXIzezD08mqqHQEKXXwUBojuU9NUrzlZUADx7F+GbTZ
yZEiw8KwGMVb3raC83XIplwcylTqOQPqdUaOJw9drZwkCck5Zak3p0VYW8kwOhaB/yKpCe/o4FHu
Y/pOzfk2qrExAbl99KXe3E0MZivL6dIzDs3UWv1oFBe9nULPuNFUxG10TfcWRmTk2JnxDK4z2kQD
AXt1YunPuo1coB+c9KEjqtovXPEZjemTUyLTaZtoZPoqyg1NbZPYOzrJGGiF1roPmVOeQzKkKFpZ
h76gSDbUwy6yONMtKHowelMDY6NT1bmQHxIwJxAvtijMy3xTSKDSOie9emeVBTVDrpopkW+AlfRk
SfoMVU1klqdBt36alLSWRaO8ZNXYH/ym6m4jM+hvNYukXA8LIJ2bBhER3eTYctH992r6zIzvBqsS
DA/A7Dv6Mc5CIrwkY5Tg3pA8klOsVxcHCYR09eDcYde6l9QzcDQqT04jN6OwzA3WtHhjKIZztpuI
UBm9vLctDibCt1a6Qm6H7qU0RQaKkzlF1R2ZlN4Wb6O+UtLiSSfY/hSM2S2ucH0N1JRzrKs92VFU
7YIgYcCgQeBAlr2jK4YYsY78dUEA7jmFZ/y1iLzaOyT5mGWcp8qPLCNQal4oRDCRmV22lFy8dIUc
mzJCUT0g9tfunKZIdmoEDqIktRXTNPNQBBCQEsbeNe9wZ4d2Le/iaVER0KyYKJCcyl5JuqorTTuG
nZq8aZAml2TytGtiVrUDIGB4ERWZ9vTzYjQ3sPOMLM539KK1depW4Fj6Ur8AlUvxdnty1yqUDYdO
Ab0/9M66ppKKgYdwybwL3Y0WVQ+N7bhHStru0QvCeAV/uFordpERDyzgkCtwyEX8aE7n3UCL3G2b
dfUj0hAm8kLqpK+Lz8xGZmIO4bgqux5oY4pYwyZRaodKfUo/QQWTfxDUSOhdO4tBh+bSRRyYvvpk
tI08+wnSq6TSFWBkwf0wKs5ND+HgcZAc7xFGsa95dRsOJLKgGSpGNHCyfvcqsn57mzmo5RvxZt5E
IHKyC7IRe0oEC7XIQ9BUmnkpjaFCXjqSrGCVr4aQxm3XfXad1tyOIsDKUKAGaijBnplLbhJCfLBT
DSmzUw+6DuoSywz9l9jsWzjMqrrXo+aWA41Ovg6EwG/Qi9q1Dy1p+quG5EbS0xkPXVvB0QQssRgj
3zz286K/oepDaiatVahHyHl26G0PdqKrN1kXyVXd5c+ZTggrQmPjza7GXTYa9l1lYxwoin1RGPYn
4H50xU3c35OPCy6+AEQYqchtiyR+oh3o3USTnNw16oNVM7Z2Tc+8z30PpTY1vcQIDxjfwzom98CP
0UIaZbPNoaitRj3/jKqAKU8kbtK4M0mJC9u9RkHl4DTtwjB17x7ddLzUktDczZuIvdqVgzX3dnQB
7pY5mrW2NqCfcKwYinpGzVysqZTCvh8AvBdqq57TTueMHnNJ1IxAPPTNW6bo0b3uCPFQMERWAv0t
t1X1KbL5KgI4fV9r821K69aLMYOyJBXkk5iuHozUO1NGad/GgRJXObQIm7R6mZOCABy04JShoUHC
jAqVwQmGdwqjD0ZX9w9RJUioTBMMADaC5abL6osliNmN09FYjqK1nkwXseZAFvMrH4nGWBQXH410
n+oguIs41LehNVJfVOVtM2I/oc3CtF36UJOssHd/TC5ZPXZQaJNCtk9VNE9qjniHapz/CFkDMXNo
H5ww7W8gNrbbMAJM61pFusdkC7BL1fxDskkNOPpQQ/KVKxv/Y8KAOKQDv7YkSW4KaX92DpVfrUlR
vugIsKpUVe4pIZdLcGREp0n1JaA5eYT5y5CO2fjelsgTCk8J7jh/IrdPsPGlyI2oUdIqSKs+fJgX
ykDYdTB6zkHvsop0H29cdaUTneZF1NDgqELjY67ghugsNSUIYEk1v3ROkfsquJWcvXaJ0je7mPor
/XQykUkawWqsKOuCThvyag0XZFTFqNm1bIsSq1pUfkZTtwUwVCHcYYJnUtiWjtyqsUL9yVSsrU3v
a0faXbVMatp4VegxBaIzuXN/4EHz7iQFrqUgu3pLO0CsOaUZy4IU56NmHK2pPFyZkFtm6+H/Ehf+
G+ICQacG6PF/jVy4+dX9n/OvPvpZfEcu/PmwfzIXVOMfqkrx0vAM1QYDgCH5n8wF1Zvg6Fg5aT+b
jm6z60/mguFMD4LLw6NApLuTrVgU0Dz+738Y2j8MfOE0CbATq7pmuv8Oc4Gu0G+mRw+xukYPwLQs
zaax9ZuPvorNlPJuHp8E8bRBZUN94tw5bpO0P8UuUeFfrOQQ7oq6pIKEgw3ppaLAvuKwrtZVyHAq
Q61gWKeC089BhIhS5gXxlwyudBe4VDa8ZxPz1SiB+Hkzp2hezV2vpZg83dpMLL95bV4gjqmWSuIx
C51SrmbocGlUtzRoOhxWMJXnhUZ7B1TPtF16Tr6Pss8rncWbgTvTYl6bFw3d0PWgKSFiRARo46RJ
m+ktxSx+mVflaJKjnDlEp8240onV+wXY+Wtz3uFpHQWgYWSIirZspuwYE9X0urAmxVpjgjz7i6oz
k1iiabNjGkionjjNN5W+BYkscHGeclFJSUikQcWEbgKDt0Vxn2qi3nxDX3+tEh8LNK+//2KyGBP3
uzIJFJsX82ZMcvhai5Q/akyd3TGIci7ewqF/YDGYOjrER6Shz3jfp2Netp8yG26VhgRyqqr5QnjZ
WYbNpSapZTOIdusChF040+SRRHrJyJhJbBhvNb9Wd5qbARDUiLsP65tOSyzSuqq1WsbBbbi0p0oM
J+4/Q90bIiiZXWoffpKsHUOJAELS4zMSzoxKQn+x6MY0Ip4nTkWxn5Ow5t8Gd9lTOsrKx2qpm8/z
7wf1CSahMN1a3poFCWCaLXFLdQ3DAXgflPJU+5cscgFygJwZhBAMT6Y16NF/rl1vM6hvgjj7a898
n+vm9XHzbWQEIQiowEbXQ4Mj8K+H/TdP8/vu+WkDPbT4yad39rU/wTmPYOP6mtb85q7b19f792+r
Syg/TATQ+U2vOC+yCbN13bze1qbxuFUsb1Mgffrrq/v2Ffz2Nf222ecxafaNkKv5wWGnIUcT/kQz
hdI/HV/zIv9rM/nC+f+1Pe+uc3TZIOl4zHzPrztdH2lG43aQDiJCXWL6+Zun/e2268uX2HQwpf3N
Q673ub67XELVg6VMKtr0iHnH393v+nzEaXlMjr3T9abrQ6+3XT/b9bZE6JfaRgfx9XF123mCAwQN
cEJmkfJeHEpRMH1vJkpbrSsYm35f1SfwmzIEl7gBwKXblVDXqhZoS5uRzXJ+juuz/bY5P1fiTDD6
eY/HwYbKaHrxwY/NnfTRKU8v/XePm2/7evB8n/mNfD3Ddfv66N9uK7Je3ye1ilirC9tD6b+b6y4D
SC0nFW7kMS3/2o5Sm+SAede3VYuwU/5h02n0911lgzw72s4YYprhnCwGQkCXUZSbMLH+qTP60kN+
u1Mw3/U36eR1k/IY0jwgbCg9q0M6LdyJtj8vkGIjjtUU5MDjIBBfsGO+37xmzRiw6/b84Ovm9Wm6
iKnWvBnCyFl4OQbTcfp2srxqD/PavLAKjxg+uDS0O//aIQUeefixjD2ht3GG/r74u9tkwjWSHnUz
fSf99F+f167s7mSO6Zz3BBp+NhNgMoVP4GSRbTb4QFym5Xl0Mz/s252/VudblflQl6O7ifU03M1i
v3nRtEQD4Uhtl3LCjtnTxW1eRJOKbV6bd2hz4kNZvKh13+5nneS80B0VLl8e49G0vOC1n74qmvjh
shSGQn+NhlfvgrgzNeRxTsfJyWo4/V2FgfPafFtY0FDKEVjOYdH9FBs9Z0fnFp83b8WXFDKZ4iZn
BWTMpKlF4r0f6FohQWBBPRjndmMj5yXoDRGFXm8Cc7yv/cJcDFM04fybz7/vMP3IqT9B8+cbm/m/
Y00S0vQ4ppT/lz5KEc7eNoZ15NTpYv4m5i/GN90dPj5n64+qefAaDwPOtBZaABLntcFumL422Dkz
8qDG5Sw51EdzgoxOOkR15mGHBQ4ME0OtO1Rip/diZfXm2D3wRQFVR+a4qEvHWVpWjQLJq2PKqxm9
5iQkQxdhX7EQU1svRYi9jnCTLXt3yjwEwej2Sreup1GdOY/ekmn0Nm/L643z9rxnXuSjxziv1FNa
EEXvY02btq/7v91pfpJ5O00Ve6PrSBPm1xkZGa48ygO0xowHVyNlrkfkT+SIw+lk5rXPiz6qSGXr
jJ2W0Q0MrL0+7Z8XRovof14TBuF0NF3Znh90vY9U1ImpNz/nX3e/3qe2KxMxmEr09gTKnBfjHKQ7
r/IvQ1JcThkbf7sf1aO6II+Dpuh/vs987//BbfNdvl5lfogfdZ+BB2D7+nLz2vWjtn1H0gi9h+X8
oeZv6/pxf9ucP2hCW3+8k9NV4bq40kfn24LpCjJzSDXiZIwaNb8/X1qK+Wp2fdy8htGJ69r1Mdfd
X08bkfKx++1GR0zxxL+97Hyff3mbzUB+aaTGxlYDesmTD2BeYBvmqX5fnbdzRfvzTr/vFtakDv/X
+7896e93/bb9tfrtuXu956hTGvvrqf+//fNdx4jKmtA+v73G36/+/Std33QyaI9oaeLNt3cwr17v
8u0p5j2/b883fnv41/5vb8egRyrIg8amo39bpH9tZgWpTpUy7OZ7XG+/PgDynr8ux/T9epNvSv2g
AxwwlvPqvKehXP71EsXAvJBwoTlFe170U9TMnKKdxCbK73l1vnHencopOeh6z3ktROqxGlK04/F1
N0KBCRnMGPj70+mTEUXvSuK759V5/9crzdtxPT6OpZduRNN42vr68Hnt23Ne39L8Dufd/Nz3WArA
QGS9sm5r/Xk+Vq5HxLxpAjHJd1/HBRqPkp7PdBTO91IztOgY9CDAThf7bvZUhfOkuJsmydcF1MBw
6QG6wWpXmVyKJlcT0Yp/LpQWcwiFW7azkWb7cl71ftUNXpYedScXtemYMafhWT8N566bGZ7Q+GC5
br6dA5iEG74z2KGCMGAVcEXza2jMTxyzy7Sotn1Cn8fSHiA+1oeiaV8dMoCPkRi0jdTMd2LQvfU8
t054msJDEGXQXJo+3Tx9vy5wL+YHclDCtRlwWVEa2IcEiK6AMzDADXFS2AYXc5tOX1LFGCXVZtuZ
9hNh4AvL6o/CJDpJZRDGH4iqbLp27WY54iqI6+Rynbs6UylinsVmPUE0lU1Omdehmf/fgt3/JK9Q
J9rzvyzYnSNBFa2O/lO57utBf5brXEpynuVN1TjLnsIs/6zVedY/4Pjpnu1+DypU/2ETY2irf3JR
pxf/Z5XOngp4YP+4A81PEg7/nSqdrs84y+/cQs9xqPVhpZpAq4alTpzBb9zCGmFl1VQBzR8ykmFY
3pUc7Nu5qjTjj4cktbbINgFNYlOYFzYZMLWqxjt1SBDzap/WNN6YF24xCGr507ZauxTUJQoz7Bm+
GSIZkqm9i93iXao+x3mQ16dJoh4a2S+arVjSc/zXlYD75HUbRgUwhFQAT1EWn/w+gLKEEM5utIuf
UVGkm1WdVOR5eU1ERY7TguIbM223GR9IC0m25Tgem4Zxup3Y3h5/i7WoXECXWrEiAKciA0WzVrU3
cZr1PrlQLLI751DV3vii9oQSDh0u2RTzLg/O/R+itG0UXv5pRIxpRM2GBry3sMcqI+A2MQgFQP9B
riQU9ykvTbeI0fD9smXESh6GDDxjF+7R9fqLrkLqPCUEItfykFhA2hQkpKVeUi5a3Bl0rS99EH5o
UcJ8qkZd1pfqL0N/9ASAoHjI9bVQhmQt7LBe4P0gUt2d/IsmOoQ0JsW3bJ9KFe2a9C3iwvVhA/UR
UnayRVryhx0793QQ9b1MglXUIuGRhnObhsGtW5JYr9EGVW1yuxIAOyjhjpreUJsb1wIJ9SVIo3W0
Vh2axtlQHKs8Klf20PnnzrcFxZHAX8eVc+tgY0D0QSA66rNLrdj47bQyBt7EOyZ0mcwaPyGGmpSZ
SOtahEMIDYr7WGvGD0GgddX9Il/O32e+SlSALekv1il5a6q1Tov0wSKxpHS5EFJ4M1eVbMKp9aYi
wSz69ehg1XLp120ySfxUpHT9PlTSw9jfDW4e7tKSHiPQs0ck0hibCEKB3HQmo1nZ89UcoYFox8Ay
frVj1i0aX2orZrNQGi3lNmonPQT8l4GpqMqnq9O03TkY+Tde47SLIGnjnW86OTkPSFVG0vLIBhii
dVJrd+OoOcsi1sNHBERIJ2Cx6xUcMJpPaECkVC6qzpeZJMHeUts3BGDDisK/u0xdwqY0mwwT+kGd
aFeuSe5cQNN+29J4ItGAPmR6N4QQNgi3GS5jRy88VKwnaGm8e906qDHEh8JQMYT2Ep6ftpSGUd8D
bYKUQeR6KDnOXHJz9pllDfelLZeNa36mvpa9h0xBK+vYmBnXVbeBhpOQJT3qC8d9DMacznujcXWP
4C9G/rgRxX1AuPqGsOudZ8CCqZRm2Os2MxNj2MZhlG0sLnvbzFl56INAKNPelipWQC8s/IUy6Bst
bI5t5A/Q6iBl0H1FG4HUBfLKFpxdW2+bMbg1eiZglr2hFkDKfYt+WubYlaAbqVuZxbsSv8ayKgaK
WSpKFTvBFFkHmxJKVNvAPkOJsLfSMDnrWnTR+7JYmxRpjO4mG54kqVYIRmF/Ku5Oz5TgAbqjd45d
8Geqi+LFJQemqVaa4pyKzLztM/7IWea1x1JnNu8pq2gsyq0t+I1PeLjjZcT6gugzbx9ET1EnGkg3
dbgJMnHna81K0v8M8Jit8c+R1YI6nCk7nDCfdMJFZt3CvxwvrRCvShvSWUdDL0xUNyMQrH3tu5uC
54C58gNCAK5CUr9H8oF0+MXrILexsHnqR6B1C4XZZ4YN0vSR3QuZ/YGb6tB45aefDP6NjiJ00bXA
yKzEAhPQOzao9jEkrh7Rjo8mflnVkioWmKEmR21nKvFKlm69TJ3uLJUISFLsbEwQi+NoX4zIhx1r
k96WNOKHmSnFBnjfr6gyXwHM1Xs9p3Ma6eUF0Q1ZpP1YkeOqlls6zcXCNOMVRRVjNUT2PowbZTMM
w8dgDgYd13Hnt47YgSFpAT6FZyMwjl0bkDav9acCceayIhxu4yYZU6x2J1D83tb6uobiETtqsS0l
vkMxBBt0e8PNNL4en52ekBzoKxpOEfezQ6le6FwiNL85hR29ISeodnGRflZt9DNGF3X02xAXm5K3
m3B4cWTiUqZn6ox7mhVqNKY1ftRRzfFST3g1OmTbUlFb5t8J5Y0o7Xaomv8Y+qJYa4l5RlQ9bGg8
r9IYylaLtn5NP77ac2m5U82HClDPp9M921H6Kp0keQD7hDfP4qppdhRaU7X7Jb2svcvj9t63bBfJ
aj8scsM7ilFXlti5gC4g+k3Oce4fVAKCITvxG2d413yC2OwAIROirdQPvJVD2DkAVr4llOw/M+sl
yFBpqmG+K4TgrJLdDJ5ubNVx0JawvZ4NcdcYdco8358sIyQ59QGabu+HhmZS8wbiRtyuxdpnPKhF
ltzoYciJuUp2sgT14RAcafaB4PCrtHVQVO/KMACeSHF0e17nb9S2BKLmF8Y6tPsnOxxfI7MsKXJE
K62zanypzXtBVOy6UOWbtF13OdoBITfY/5YyjTdCKzaO0ecc/LZYWNoYkHgKNmxA0Lf0tOjVcHTc
oLbyabnQn5hYiHWNSWRluk67tLyqukGBFi+6wI/OHQGcVkdST4YupqDSA4SWn9UhOrDJbbEaYgfR
cKnj/xLYiSc/lwNFcJGUlg0MDeNxRUoSKRL+lmvtxapCgtBquUgJFD6AnNnPHbI+8MpT6QAsiCyx
A+eZL9Hj21j41edGbV8NYlFQ3wE8M2ZqXogMNjF+EjsCaMy6UURpYm5JYJNrKWINzufQCPewN+9t
t73t+BsBejiqNQY6MxLKT8DxaCaUR0+NL4HRBudRyBtVrlLE0wcvigZcGS5nnWF8TUoOXlOHkBUE
WO/KXGCyVjHDDzWCRncS1FkqAX0qEE6J9rExNAhXqhtcCrSnApCL74gc+25vITpCQylTgp2UXGxa
hB51L979EZtMPTjRAbPFr0gyzvDHnBk68GbLCTaVUWjLQbjq3gqycW1lcE8RaRIyZGrarabCEYMY
+dRrWbkZnQScj676N2iFxrX03GAJKinB1q0kq4yxwjJ8VTTjlXc54M8cOVcjyngWVj2sHW9rBo6x
bZid23UB1c6BjJpkVnzg8KIQrRIDYhXjXk3hKFpcrVcImzmDucbJhPS7cAmV3nEgKUtyqRmRohe8
K0r9YNHk9FSSrxJUjNmoBYxDbXuby3UjNGsnWkPbMbu4ib1IP6o9/pPOMj9r1yt2NsVkoHLuubEe
+X9iKOjUeDHYakKqbXZQ2sxdZl2j7bl4o3sy5KrSA7l2Peh4cbUzQGQfPWMEttGgpqsV/VeQGGKd
afa7Kc1q1dekNkEcQYzSrwJooQuUTQNuOiTDZhGueiWw1lQoBR6NEeQoMqBgOnWmkCwVFUtoab73
Ov8VDBtHqKkkxSbWe+4C9BscdMlSBdY16Xvp4LJZtbmGfZOjkThoriCedxs3DE4Hy0KmTr5CE8Ph
idPiQcURusmcaDx16nT+Tj0AsGbZbh3Mb5wFi/vKgMepQ/lJ2rZ6zjCZ9XZpra0KoQ3DESbean6O
JQN2ymdiOVSrqrpT1A4kQO6EGysZyStimiLsKj7auXOrMcdY+kodIUFg5AfTfZGVkc+fsHgmctA+
j350MbLxpUSWzkVYMY8EomHQrVxR7NxO79aObSlLJ062widxxiv8+DTqyY8+xk2WhliTbKJkVqmn
H01N2icGIhcvbAUKbKBnpBAsjSbduBTtz3akjxdRnYIeLzSOsy06NeYfDug71FgvY0qqXoJpYvAi
BgVQTol28Sdyh0Sonh9xBtmnLhl74A/11nR4cgthsqvf93rzJuAm6qHzNgA/RAwPl6ApMJUXerAE
30uFHVhJ4MUG7r9wNQJq552ea2VMblBcMUIFjmgFI38zIdZj8B7S9DwQRhP7zGCYOLzWrokBTOey
quO04tT4M6oz8y7VsmM9Kc8ZL+0N2WfLusTmZlpgCw6hcDBdBO1PHB7uWePCjssmXsSD6T8ocfuZ
eqLa9BYywEi5b4NaPoeWnRGP9CmUXt00qGpP4xgfiaY96gOZivhxkubNs7L2wlRGHT3k4xWxcS32
BMau6A5qdIPV+Nryq30MMQzsPsn/CNZq3J75zbGkq1qz9arxUkpALJi+K3IIdH2TQhcHCrDBq8Bf
ydrTHipwlmB/q+1oV7oNLseRfC81cH/qNmSFTtHNhW9zZqxa8QRlKkZajGyUgzTEQrDSB/5Ho3fv
hM0pDxQUdhWsvMpx95Clh63pChy8sEY9YkY+stiCX4tpKlbyT50ABrvVOLTLqmKEmy/5cTiSmQOv
gy656Yf+FATRpcY49yhtZLbNlKda0j4kbbAFtKv7+1QxrHU9YQwYh+OJ5+hejWpJMlyqob6nSKwO
4lJiwmyikEtkhDtQVduTn+AJEhmXVWCbl74b34wyu+1VvTm1ZqtvIl0ynhUmNbZ8GlgJjFMgEREQ
jetgio4nG/tObw1sSMiiM2eKCmVy35u6vamtQa5zh2SVtrQ3kWn1W5Qe3Rqn4cv/Y+9MtuNWsiz7
K7VqjlgADO2gJvCefU+REyyJotD3Pb4+t5m/eFSoIqsy5zmBAHc66UJrdu85+/QiyUDfTtNJywn+
8o2PzsNYaLvFrxS2AepNmHzjeGsy2WaUKSVyqUmSazg++ZkBatlSVG6e8bNwCcPs+qsS2sA2L5p8
Q8I3Q8squq7r7rN28OxXcb+zc/cxGdjZEh+zyzxD3y41FQC/rJvrhsy4ecK670bJzuc+sJ8tR+wN
fTSukWO2vU6sbuNXm74k4D13rZ1vEWbYJa/AqYGGaqCiNN18jHsSMrvRxQToTqgJXcY6eDESV+uC
iO/GYRs/u8R47ubIOpHvgc30Ug+thMEcUxiKsPSc420+cjOp/cE+DGb2gGzl0rRgyk9JR0KtlvQb
J8RLaMwlxo4MFMwy6IGe6UzOK0NKpeC31L0ZOHb5bFbJ52ry6wqxMD0WXPxz/oOR73cTHh4Vh/4K
PpQF9IWrTS+IIbHaGm5kxK9n/O1g+w2w4mOnpcugu/wXwNlVQd3or9jvxriOGNwv9cZu2lvNIywQ
d2waemi7kR+XjmleNLpG7l9VYbtX2+tQEWEl31GLGhzsINNlnW4MFu2+aat062uxcaEWjd0YF5Vc
qE1u3sZGN1FzlpLBcwbx5JPF4wjOiOM46QFrrs2ozb/DfRee1F/r5FdQC3RjHf1a6Kn//BJ6D3fK
zom8/erlqrV/t9lNbVCVWndy5RfUC1u/wE9awZg9qQ31Ml2ZmWTN9lNvjRK3nc7UW2rc1TdWa2JM
wC+Z2n6YQ1Gc3wV+tOG0J4tS7poiGv7aPyIFP0EaRLaxhtS7cPphZCwi3PRiiO/6Hu6z25NAsWh6
f5SEEnys3UUlF2rNl8AgtdZymNRP9AwAzJ3ZhskWa7OJbpr6vFIAiC4aglGvCAkdRjQha0pqr5Cf
m2cigXsOkxX6+pGO7Lb60hJIzcGsOv1fL448UThLjCpgrnun2C8KjKPWFDvn67WS0fqxJHXW+ZuL
o5A4uUZKI2zDp9mR5TbXeIhkT5rqH0GECIeCeiD4TcUzfy1UbjODbLBsfj9tPT3CYFs5RJ8CRPN7
LauP55661GS4jNE5oWsg0y3CwxKBLQkLpM6pTS0D2+QPDdZ7WSFUSoSMK/FkOG9DFE0XCGdK9MHJ
1Syq6WKUC/U6HrsI118yakEF+W1T9aUcAS8DbYG/mUR0rfsd8rY3I71W8oJstvPuqNhKmuuRMzBN
KHwjwEpfC0VWypxlBsZe3qvX+fvphQ+bTF8REyikkkIsoVWPqeKR6YjNooYx7V4AGQfLD2N9U0h9
wteilFQnWhcI2NSLd0LieAyS4c94pkZ+iwGBO2NoiWtqtWXYlDmeQTIIngixZqxqAYbWZky1RBD0
7pRQKGWaVJakMnrRXO3j/sWfCAJIfAI2Y5oy4ywDSbOJusjqfJgN1Vk3FacJE2WIjsJr6eFoIXGb
a9aXoHURfE1Vg6PMDt/IObgH33YY9dHeD6nx2Aj/lTbetAuLvZak8aHClEkIN758o4Hw0dOdws3x
M9UeLd9sdrNMKHRs72WxoyuB9HUPv7YK/Hjy98Xys0jAanhcx0Rnkmxq5jc5jpx9GgX6cSpHAHVM
Go6pFZpbQFmaCcGnEvkLAOEywMIHD67Y94M/ML+IRm6p+WNVe2IbFf0vhnTDabAZlWrZS5JZwMZS
7pf6YcwXe2vZnIKOLJfTGYDKQKC677nDbVrxaz3Nq6hSVtdi1tDDNFO2T1uZKzWNJDY4uCbEz15M
BAL5zCccHzmsqb1ZOucFjCQXsVQJOmQOt+MEP8Pxne9a/tIV7rq1W0cL/JwJl+mRU+Fk2r6a3FPn
p/aFl7YGFtbWuXbL9pSl44tfjtdjW5H3UTE9s/if4atvhruOpOlOA6tRkAowMFgmSeC1EuUTGpD1
4PVyllmOGElCVAQARVaSDKq30S/6QLjuPke51L4mdg5hzHGobUBadw3jbQBlhuvLdMErIAOLphfY
Ue0TlazAMSdi09cBJyEs6ybM7+fIdrddme5tl+dbQ8LjzjWGb6PtMdxrKED1zncaNjnWheGtdGcd
olX8o1/dJKhXzQexz8FAowfFZCp/sMNfzRwqYy7h4yZ6V1EdotH8ORbjYwLGTiPeO4rCuzVEIzwP
1D19wz70sINyyhI47efk0EL3ywqLdG7aG4xkAD9Rfr8l5CbUZ2drj6F+EDB9Dj7W9E0btYRVzBHc
GYfkaAbk9BZkdW28XxttPRp42MAMMrMDGYYtK79arLTZis5/ZoYwE3PAFLNnjJB079QK3qc5tbaR
PVebiQojrRAeJSAb7hYabVQ5Ov0oMBqaS/w8toTZdm5LoYr66qYrY9zed+3DavIfz7zpmiH42yrg
6jr1Akx0GCmENltH+vOEyNKdbWJBaa+5tDi7bKjaSzHABLLfrCIpoFU/VAUMslnML7pRWPto7N9D
bcBgBniPuT2nWZeSOp6kDHyAQ8Zx+UYwZ8I83N5iKbL2aa9TtmHG2HlgdUrILIiWCGhqZBOqCJ/W
hW8awhPZG26aBoYdX3NxBbKVkeO721nego2ycE/koRH5lmCscAnbe7Du6gIbmAAFI0tbICSIbtAb
73vkVfoVoOuS6bl9W5t4hNFejUBymtOCZPKyIdHc8ggTrG3YaEsAiBnrXJwb90aoE6KbvVPYLoMw
wnc2QUzwjOiSeyvuxP7AIG4Xtz2BRzNTu9gBxhETVj/w7CUOJyGxwmyfYhorTE1+ahr/hjH6tHFG
cMXTa9vpwtl7ufZhW6QGuKP+q51ISyaR4KVKJoJdTeIAGBs9OYgm6aqNVArCjMgPC9xOEULswbVG
vY/bMOPpEPPP1AVOXNS3sxbk5XJRx87zhNn+Tj+i7+8qzrywbuxTVXXRJtOc71Dun0vSGDK37/F/
imIfec2xsa1yU2ZA9JMFTNLKjd2ETrMrIyISIh6nycQdfIhHwCBAioR9ww0LeTcWb5oOA3+b0iST
S1IFXuwR047TNi/mmsJDFOO+wdFKfTZZX6YRxXofmlTWVvvUmqRhL4ISrbmvBW7R3EiurMR/yeqk
3fSeZR4MiMnUQwriC5PrMYsMJl1E3Of1zo2XH5EG1icNwbDko/PEwPMV3p9GGQv+ms/zvwIxMPb9
SFp7dJ0kLQhe/3UIMTzafW5wzUwvcVhTTXYv9EkwGal94+Au7iPRCrt10Q8WlMMgpR/DhM8mdjKq
vlf5+NrQOSChAJW6O34Hi2wyrzUeOsLOqI5A82lCrPlVNBF/Odx2Rf5JMdAaiSuXUoXRoi5G37Kg
zB8mp1S+pt5Qi0QqHKAhYZGI8hfqmmAEV0YpatE0DE4HbrpeEVMWW0rirh3rZlrI3/bbB2zq0yHC
d0muWj62wwGbPFm7chEqbbtcw+Mc6htYGuG+C40tIGCvgbdQm7RWBg1kRGhFB4/GhGespyHRUQZS
k6RNZ4Vb2p9kstHyiywIsi7xt0eIqtdFzoPH9+vbmFSYAyETnrEppZ2kzq1TpusLI3zcJLM/QWmk
cAtagPErD8mOEQoyVge+o5niFFCvNwDnDxg7mdTDPKJ8v1sH2pNJ9jCFvbPXReFfCMdnYD1uZolY
rcGjMQpamZXSygKcxUDI6ZqIhypCDby5ZWDqer1b9Ly4FKuHCtMYgIpEgCSZeW6iRYp7J4AaQRNV
9sZ36M04ZodsKULK6ciFWlOLKc2ZUqnVUgZoV/sx1jMs4pKmkQmsr6nxWUu+8OJxbecWAziII8OO
atnPSNJge/AOF3bVtchY2WSqRyw8XuR2mah/yGPkKk2/WhvX6WCl7VVDiIIMndQ2a5tmmEDdhYI9
mVM+kz8y2PlTBKxSOyctaGV3pNF0rxfEdwjLKY5paO+KhWHg10KUDBVxFlLKVavqncUhR8xkvpBl
cXGJiXKlUZLclHH9lslzctFnor+zpL0m8M3d//YaWBfCu1ay/xZmfs4KEmM2RxqqnN2G/Khak4z0
01C+TKkjyOyexUUxRlwJyHakngFLdH1eGFLFSvw3Gp04JExSFNRm5CziK2tabQJQIk1vIgu9m7oE
PLh2SEvq1EnaikBQz7vQukMZdkSBYJ2Gt4f8zqwbj2qzHNZbfUgEvdtyjsmhvlq4CWp/mIY3hZzW
wYP+rBaqpDzWTy6t+UHaVTuGcGXCuVPJYTiJ1S7TlpmygbQG0bBDb6i0S4MU2RrO4qCdRSv1tfA9
PT8aEVNY5RRivxa7FZ+PJUWnGtEv5wUE1r/WhIx1Fi7nqN3jloYPeQMC559qkaHZ5Rkk0i3GZ+J2
JmQvx96xNqNUiYPq4GqzBfOZiDquOhDK75Qr/XfXus7Wo31N5aOfaOIzJK+xqNKtLu3LRpD3RAuI
AiXitMPZspOu1FN9aFtKUh/V1XgYsLsrm1VRhw+hD/5Q/Z2pkMTnyZa3vK4LLXJ9Yfp4K+0cd2Cs
HlYUfq2eLztilyekfJLTmFqzXYje1bdOaoqFkrokNuNW8jLOGd/yAX/RyHeVfcwq2/4g/P7Uy0ke
TmOwlkJHAr1a3CiFnAv6cZPw5BiYgXQrnaGYxpM3UhQWww/HXB7SNe32ppyFulLdT/Arajq1TSYv
Nc+WVAMxVsOlmzcJHKU2UBKcWUl+1aqyubWdaI90D7bqq8fNt8XJ25P6plVOcXgjkDS7HYcQUqK0
ZUgNX5Nvac76e4SqxJQt4hQ7R/UrF6UtVqtqoQPkUH+bVlUDwJyFqcwHX9vjKLpNaa332pC9x5E4
OLjrD52ypZny7OIMISY8XrVjOMubi3yttUCIuHQhCB9gD1juUOY0maTLQeu+rZbhbdN5DnT5ZnxV
Isa5QNPrAAHoNtWUifO1qb7iuMAedVCdA7JnWt4W3o9wqZ5zWR7pmiU6OLKUIrfCJfkJHmYk0Awx
YUj7cIOtvdsYSrEtv5a6XtSmWqzyjWmIYcj41NzVN58XrSELwJRJHjeRlaMu4eimrlTv2gt2AbHP
EiaB4zScxqLIEANyyRcD/fB6+cYTTAtSp8gPddbea/k+b+pHMXji6GfDjVEaTB8iBOvMabYztZYA
LMj1mOh3jCAoRnLnMvMesPxI6B9G9SUQDuXrhvAiTuQLojmoXtfjR01dE29z8eDV5re0d96c3Ltp
aoO0DC2zDtDuLPa2fYVPaz3UKSJ3eKAXkDAuO7d+swfwZHAPgVVaXVC4Up4aS9Ry8R75Joah0Sx2
OUlIZRzScaWyOAovOzSJ9TwslwBCritIZZVpw4c0h5t0yt8rkHI0N67xl5eBm1UflOO7h5FaJYgk
etbx8pCHOprs5MqLGtDWS3lyG0LPSBMPt23ukOE53HlpKAL33nDDWYKKIIs4ye2cMzJOaoKAvcXa
CZOJMYNUBir9dKpbYk2kTA0oywjtC+eiqUOf7FL8EF6H/IFuQXm5NLYDRa88LXBsf1T6ne2G1kcc
tgutCdniqRijAn/depP+ElnaLfbddpcaWXZypv6X4TOub+Lxfm46EPSV5u/VxUjRGc93mtJ8a/XD
5HgHdRfxWzNdSQ7khgJyyDw1ywkZgnQV9catka/a3o9LH7Grq5/+R+v5X9J6CkdGTP8/zNkV9Kj/
tf1OTsL3f9F7nj/4l97Td/5hO4KsV8SVwrYtB3v03/Zs6x8Ytz0fRobn8s+XPdtCJarT+OVt3dRt
3f2yZ1v2P3zAxLi2dUg9pi6M/47w03DFv+acW56M1XYdYfIN0TkrR/rvwk/L9+rOmV3zijBteetU
C7KfBfFlYj0AAjMPphzzqKfA+YHwta1epNZdBKNW0veWT7ulFSXiz/ZiLMg/hY/NczVvw3BDUU4A
chzmVer3OHuVXrnNknk/x9qtejSrxTR5enFMxOifSIJUbucIkUJ59kGrbdsEhiBjPgZUKafGpwKy
KR7KkVblGhcveeUhzxYPepTrYDZJ3jHWC/Ll4MIY9ikcbzOtnLdlCmzcaernLlqfCn0ariaUHNpk
7vyMmxccrHqfxp6xdSOvJMDEu5+S9NICxCXlixV1DqpD/tJvQ2S70AjRchsGWNkF0WRVALeNy+ZD
1mACTJV3NXjQxsseGPbfL3pPOlfjbk27qfkfprvRQ5DiFqAhNEKsKXSEV03Z1Zs+8X858xYSN+M1
m2Yfoz1UlXV/jdZ1i5L12uptbaet9isFsls0BfeGSN7t2sm3+VTcl6juS1p3x1V/cHTkV97wPvqQ
DiGRTNs5moKCNjQSkR4fdvcKof7CYsZMrGUMoolSRjYhIerIcN0XSe0fXHKIgqYaCUQrHyqNCnRY
0cCEcG6l4iruy3dI2G0wu1GxyRzgx8JYL+OkfWOq9BQuzaPRtHde5z77sfEC/pjg4yk90ue+9o2Q
/Z7S12juTQ0RfIfq1yLLea4vp6lNt3HU/GxgXQUU/356VjBjUw3yNdzlTnnqp+kDKOWHB0CVZ2e/
j7JDjDN95TESggoGebaftXovaDBi0qJ25jo0yKG7dnKWPJY2JCOr+WWaDuU6nYcckSFxEN37rnmb
98YnrT5GHvVTMSIm7ktKVXFs/2LouLFT5zLtmXYObg89a2L2v/Kf1lJ76+fEtC7uwInXxu/J1GAE
pIW8b81eIOPhgZy7lOT9H7Wd84ye2tuy/DYxf0R4RX3B4HwIVrt6NF4zk10FYcAPRosZ5hhCW4eQ
x/lU69Wx0r37yGCOneswpaA4QfY7lZN2m60WRHJiO1zn1hyXbiMY+KnMRCSpSHmy5edqzDe5Q/xd
RNLC4OkoJ+HdbAabTxrFfTsvQ9Do2Qui5VdR+jf94ND11lEVJpSMJrJrGCGaP61ev9OYaPQETzQZ
w7ea1AhbUN2xPLg9s2vsvbp+BrD5c2Biuc0KkzpnSNOdOranWyvSi/Tkr/OtILcsIEKhARSVoGWZ
Nk3juMHQWXelG9ZoZcMbO2+OYN5fG79EoJ0dWwKCNwxLkU0n163XP5ENSbXUlxAqzmTHhF9fOvkL
qj8v6CjaE6abVynSsBp22yNFHw4ynVUrwvK72Nf2ClB0yKhfT3Z0388CW6R+SY/DZqfqpalvvIyq
YF4vv/gDb0Vi3WkxJa+sTVA5ziedgUrYtY+hk/5gHcnT5Bw9ym3BnPJ94bOP2V6gA2FI9kDoKFnV
01itjMD4/3Tw4RiEEysnrGzemFbRbGxkkMVCmldWpredAUAoan6lPahiUPp++9S3+oMfIZHrDa7p
MRV3Q3ydk1KPfra7d0TyIvEHWgfSCKn0CcQVnddqujPL5cEdDjlPCU6v9J1xWSrbNb86VHCEgKJG
j7T50sn1R6om3Mls0WzdfvrU7ZvQX45z5N2irfwMDQJj6hwkmaBcnZX9k1EJsgUXM9v68HN3cSf5
2zxS4iF8HOPxoxPVg16P73PNlxRreUMlCyuu5h/4n1M9sO5ivzxNKaBXdyi+a3P7TN9pO5rWc8Wk
AgyQh1smaAyorGNOciAPAXdcfhlm+TRNwKuS9Bfc+8sUgqNGJu9uiHia0NyEqgROMEHhmJM5bQga
Gk29MyuwmAmzYHvcdEP5rPPrTc9Nd3qINDET+jEvnF0bMnZeN/4Hfolf5hDfpZ79sS7WvJsBj+/M
JLkm5WLZ2SX3v3UtPdRv1g0C+8soL4+4sV7DRP90Q/OiqixtF6+WJPO4V6FJS2aeLl3cC9SS17sk
BBTPkNGyRgboNh6KYt6MZv49RienRw86ELBN0V8JQaRscYfQrGKfoeEYEDu1g3+RVBYyG9hyeXkP
2/ETlff16sD48Mf5uydmfevN1d0IfTORVxeTuz3YOMrbcfy52utunOyFrFgo3qnfSrTXVmjvTkfh
O+v8Y4PopY+mcZtlzKAYr9x4ZfiBYhXMs1F7+Gd/9Gb0Ms/JAxHuqGsAlvZDIygGYpfvXP1bGfbe
3hYUT2EYA8wWKPfQdZhNezVr2d0SM5yY0NO53ORLLSQOdzro9vpgFMMSkDZ+rAC4tA4VjR7lLIZT
5n89Gcmpc6wnwKW2+zrPxF/Is903axiyXkivLF0IRDbfoimJNlEnfhSivQfvHkRJevCLb2WsH91l
/gTgD1XGhbolnmvDfsSbHZGLN7yRe9QfVg8EDbCrAQQk8t/ugXlVLG8N5MsdDUxlJLlX94KAQWuN
Lz3gtQFaHCYa2d5vnTuDNvnG5Ie88slnTt3V2Xe4SmXgJOlLTRQMqh4R1E5xSczosHXtmvsdQkmt
cptDVZLHBCiaeCSb82aUKsmwp3mwrtRD8uabPZG0rNu8XuucuWW4hFcMKWhz6jzdOEOE1ZJylh+d
2rpwdOtidPjCdbI++zNCLOjLHPG3xBgp/K7OzzgzDw4SjW06aT9wNqG3s2+JXiRiNxPXfY7otGvy
dwow+qGq04OHKG3MJm+jIx4BwthgvoQicJnY5nYYTFQeSfnk1FziTtF8F1b6BFSVbNO2+SQPItt7
zbPIdH+X1rQXyjy/qnvGQ2GlcTmI52rkco1r78UlHb72npPRIbjADV8zQkB2dty+mV5+uzhU26Iq
fXCK8LNkKrXTIAbMLkWhdnl1eu8CRHy4SXQkMtpEn7CYf4i6RiQb6Te1+LFWKFYmQPF+zezxrbgZ
LcFYAPEQZg/uiIXVPcFcSjd5ob9qgJExanMmhDBsxo6P6JX3SrMLE5BB6v3YM0WnbGVZREnRrBuD
yik2hRgfDa/+sP074evvk+397GLUpV03XWWdRxi4lV4vpBSYVfUc+jEtnFi/Y7KtBymCWk/E2H56
B+wJ/gmCDM1gRl1rxscBQi7kRMZHWfSWi+xH2kTfm2y9iUX60JvpDT2ka3dxfNQu+qXojKDvii1p
D5yIppHSq5lfltJHorU2j6sn3kuodJBEySjP80e0DVdwl0XQzSE1TG1fpNPdVEWvdjUvuzKLL+1G
cN9F7Mztb6uV1pOGGwOqrLWD9d5ty2T+ZkvhY9HXwIo9HBEC684C2XE7pTyEYjTCNvqtuTj45tHO
s5+lYfTw1C6iAt2Q7i0fKS1nPcLu37olwkhq/0tnXzIi1yxCYBLIpfI6b6bwCahpv/F60g7COLnW
faQoa2zjHxjvK+Dnm7TjBodp5iGknoeSI+IP2DAEsjH8Hlnxk+OtDFPKUGxoZfA466rXzKiivdN8
4Dp6QI1s0liKv8/ehDt0/LkM/ae5OltG2j+ITYiCWmdfxWH6MGi4U/IB3IU/HkarT4/YCh4Mk76R
PV0ZbXiJYZBwgah9H6LOY9zR7hNkdhU4iTQ9pon7zUwLMhCbXzGyJNxH+ftkevhTvWM/M6BHUXpv
DKhOvNb7iHFiBHo5XRt6dusboxu4sfMD590mLN1ht2bygTdveI5XAzm40dTS63SKk+do5mHRGx7/
w6NVeT8E9HnGvYAsjxU+gcCkBwon1WL8P3RusHjzBzecBxHT3w3vp9rcZBHCvT7dhVWcATqnE+Bm
zT14dB8QRNUeY1rFdvo8W+XTEkU8/rGj2PnGL9aIyYZPMqKucb6k1iUDgn07wLRs7PmUeLAoq8FE
teneTqF+a1Kx2lLEO/XNzCSoc2gxFPsRlWFTTY9mO8Ub+uh0Ck0K3/6HFS0PHTEJx3Zo7pbJeNFr
7y2s0ysNwCqXLheYN3pbB3xVDk96XTFLIdA8jQnXFEl1P5fOuM807wC2j/HAmlzFQEGDxn8xDbJA
KprHOwT5OrQH67bFzJL1xkvmxjvHs8n1GGfqe3Q53OJyDp9QU9uBk8tRrTXQ10l5ACYTcpTkeuiw
BCViHiSI4igW7lGSGBuEb+Fk0JkoENFFMQrRJxI+jG1JkxRFvhdeOMWVmAo3CAv3WVjxi0dHGbnF
Tc1+jWqg6FX+OZj6wWhGdI2viPc/kzj8Ga3TN9+1fwyxQ6GK8TZtK+bfd1bt/mqy+j4kQHLrJvVh
jutw0zFCin06UIb9kZolAQrzVUtFDfrIDgnfwQMLg33kYIiBgiuDhbnISxiRC8JUR2b5VPVT10DY
SQkUzRCvoYBv2o2MCi8aJpFrPNM+msmxaG+trLNBMvCYR6V31dNdM1dE6v4Sf6aetR+iJ5vnnuns
PoYJd/9sJe6xBAH8FYWXqTKD2oaYQhKkYyQ7tVkUxNTXnOvzWhCfU9ZwXiVpTRFjFHHHj27jpJlO
fTk2O7+uf6rPIaGQ2jZCDhFuUMJQL1byzwMLRauACv2312b6fgdavfGC3YyytASseNKkPY6GtmxI
q5t3OtR5HHblhVpMXGkI7vD3lU5a0aad6HKujUs2Yex1wOj5DZGfUFKI9eh9nLDY+4pv41gp4qCs
exxlO4vw3ttpGOf9ei7G0Jo82VOGk4cCTe6ScwSqud9+oYhK+f+y7S7a6tKMr5hEaq1WDn216hdz
cWHHZgjFFPavrEYC/EMPRJw8q3JREcJCwDnlZQ3et2omqP9W3mkQun9bVT/tLh76xETiWc6rK5wz
p0Qsrf7e3HUzbiw5rHtdZ/O85857KdHqoCJPaqt2qdorWS87bL1B1UXuZnVM1L5Wa+q18+mgttUC
BGrOWD8+Npa/7afhQR34M69J7Zqvs0G905KdwgWfr1u1K9SXNBXHgJRS8Pk95Y7Fbn706Bq9Lo/P
+9dCrrzuNEvsCz+0OesogZT9KRJAmVfIuz2dHQU8IuGevnrquIc1WvdR1OBj1pkDkUbTDQ5+vLL6
v/7wb99BrbpwSgLDjIkHk0frfPSSGNRyOVKin1UnX9IEh1aTNhKxnR/yPEvOO3em3Af15uuq8Uw3
JGf972zJ3/agaOKbKjl42trtRVyi3U6hIGhDoaMU4npQCy6RC9zt0BbkWaW+EjBbwtamca++yxg2
t7mz6vtat0eEiQUX+oSG9fyj8veoT6pf9p++hteM2HMeN1t1JoxpTi2hwjYgv7c5O+4RSV2gTgZ1
+sgfABPMD1gMi7H/HdUZjNl2Iq8I3hW9ytKlLBWqcOH/9O86EGfD2KqBVQhEW/La/Dr3VjICGLox
NCQI4HQ+k+TeV2eS2vx6rUL7Le9Itrm6u5AGAxnI+Z0badxh1M+rxdfV+tspel5V79Oem46+rIPI
nX3+SB/bB+2l78r9+dCVTdQdzKg9fV3h6r+nPqJeU5uRPAv1cdx3ELoOsZvs1XuWOtnVT3x9/s9T
UG2ro6bWzp9R2+fVP95Xm3+8dj5t68ZBoqfeqgpGUTZSDUwSQ5CbRxRqy0YfHee8f0yfCN3I7AIT
53BKE8wjwfh8xCcp8XPc23Lt77HgUK70rkzCtFdM5f2U3cOMPk7tcGnLbh61xnvCXKqOvFciPLC+
VZneHmEyb2sszEdtIYNULSq/6i9ao3X0jdomKB0qSa1H09atXBCYZkjQd0nUY0ZSRk5hh5//96ul
F0Kr92Tycr2isHxCehdfTnIBPImngNomzIMAKrU6mG17TGSDSMwTQHnbiS7VG1HEg8Ih3dIpuEMX
8vJRC1z0f6398RqqOXaxevu8qt731Gn/b3/0z/e/fnMyA+a2aFTNV/bcrvuvj//2686rrvw6v716
/tO/vaA++/Wrv37VH6/9sTk7eMzC1osOgtjaP978+p3nP2fKZ+7Xb1Zrq+Qe1kn/rLZ+2zl//Nxv
X/Xr1/SUwILJZC6lflr9eTr/R7Tjb3EpFTmqA/7bKgoJmuPF4h8HtKuqc63aL0pZohbqNbWm3lCb
hK3th1DXDrrqvP+hNjm346NMUHKco2hH0ZzHSCyfsUqG8Nt2VgAYp1DFIFTd9xU5Ri18dQIosAza
nXZfCeNedWbsYuJ5r8A2Og+4nd0xqUHkzm0NJR1jMZcEPRnL7k1NejGfezqNGkL0kOiPFg5p5st0
hMoujvXdF9hWR6FXJaVzVJ323AoRHij8iNrWpTRFbcJQei/oHexUu12pBdQaI4nDFK8tlcokwpMJ
sTViapMHGJisIK0xF5TSv+BJ60L999ofr7Wt7jILRWgC7QAZlDH9tZiiqkUbIF9L9flAICaUcAt3
MT8w0qY+xA1jSXk8Yco2F2rNkOr/r9eSyeQcsI0E6XxanroW1R1DLgQMMw7Jv4QcattpzZewqsKd
aq+pbhv6dnaI0hN9dd+Wus1wapFRoBpvSsGh1tSR/uM1IcePzH0+zp3jcwfuvK4O9FhSU+s9f6MO
pzrEXx05Rz2KzttqfLky9IJSelTNuATXMs85pb5SYppRIvyypPkcE5z/6ghaCjT8dUTVi2lZUZtl
rDoopt0aExTvcJdX6iKlnQhHgcxDbUcLQsOmyJ9tCWrMx76aLusKsdbivIVoC/Hy6L8v/t1rVGCO
BDoZh9hAaaYQUGrRl5QBOldkZK8i7jkvpFEhjagu+5iptq10K6zJD4Ep+0QN0t5N3fgNzxpCKnWc
InWI1OrALYTYOxD6Cgz4dSTUgfk6OnFrMEl1l2WjDsHXwpU3p6/N80XZO1AVl+xTHQZ1gP7doVKs
qakyMU9S7lIHpcZjbNWFg/CSkd+iDpG68rx0tDcl4nQygCBgjrKivrjLMQtLGRxnIv2To/MTJGdS
BGmlESpff4R0EnZKBBUZ7PbckxRvtX1e9SN0SyTSF5hr2YW6XJz399+bBoHxJyOhASavliQFodll
3qu6QaorhsR1f92o1fO1JM02DpmCA76AdeMU3rwRHH1QZ9wZYs0wN3ou8+51MztKedhZtKbeVZqc
sIRb5qz1izqXGsmwruTia1OtqddsTaPxwABCnWmx3A2a1PX8j7TivyitMIz/v7Ri851I7qT8U1wh
P/qXuMK1/2HZPFIsz0FgYULU+ltc4VlQ7A3H0nXDcizPEigo/sm+R5LheYYA66YLk4/xKdrzin0v
/sGPGh7YCt/WDfSG/x1xhTBMAF0EmC5RVZ5+/p//zdzXsEwhqJ44JtZP4Yp/pWq52dwUbY6tN9Ft
6+DMtD+9JTzgJN6VlAbuU+HG91E64REz8oPeR8ZW1Lp4KIeCRl+xDhd2UaObKJ0HEPY+zWyz3Cck
bl5NCxFNSAftO5Iqvage7wi3Yc5Ypo+V1npBnkzFVTfU9ato6axnCGL19R1PJFlzaJxvzL6sLzNw
6UGUdkvQJ4Z73/irv1nssHh0s2GbRdje6UaJB8/Uln1vGuYlTQX/0hn7YW9A8t+acWPva7g3Abyv
+aP3tWvUEhrf3CE4kHbrcZ3D4jAay/RNb1tkEgTGJliBtKa3d3Wb9wfsb9XrshCP3KB2PIlcIvui
4XmW6euxttTXA/CJ566AOVTVvb2tvdoJcGD/B2Nnstyo0kbbJyIigQSSqYQk1NiS5bY8Iaql73ue
/i50Bn/EjTu4g+Mon6pyyRaQX7P32tF7EWLvsLJDli8sSqbyeV5eZtqx46Dqn67jFl4CbUGvpwzl
gqUuib1EhwaIzLiKRzv92TTjT5KusPLYkVcv+XBx88ugSLJrcWAF/LA+RMeauLLNY+Iub0ztzZ1m
DY1n2/KvNqodPnl5FO3SeikzGuxM04iV20OLHPnFMt77dHB3jvE6kmwXhzLfF0Jfw4YJL9PKS9L2
7oc4Jy8g44ob5qCvYMzHfT4xBZkZq2/npi9995COIY0YNmkWtAWmyUG/Eatzf0S34jNBcpBnaNr5
Fgz7oqnM2lRpvevA0mzZCuf+3Cl0jSw8GTY2yUfQKw+SeXHTFGNkiZvSr+Qf7qOa/WQuWX/Z4hq7
4CaArby1KbnLO7JAJhW1V2UQE+iQand0q8HdNJYxHSqjm/YWb86+c6ODFPOwR9rUHLOp1jjXsFkX
OdtDwlt65qhrdCAB9SAStH9lK36Bw5lJJ63NFwEzecBkzf7WvVgAiY4TX3RVkJu7TtjhyTR6YBpI
JgjaYvFAIqZ76GyUOSTGmTezYtnqDnkLujj7bvB4X4jvTi/OQmJpOsR+VPQVzmaiXwnzFiRNnHLA
BCfHvS+ZYzypeDIwHFk5hDEJqUwmr2lc7WOurJMKZkVZOJ8UdektNjXMdMp+mUzsqHqEexstP2s4
MsYJtyiynSvIxQrJydlUcp7IyMtpCjTHQcwgePtzvGBl7HgIXKE+lfNHMRsaglFI55At6gN2Ed7T
sd8kAdIcQg3JzJjtYU98zQ7XUb95G6eC9XAT/UJfnR2besFBBN4FJFHmlSD3AMshhHZoE+flTkbS
ua4r5+aIHIMfOUQoJQyWaybT+IksSK+TqkP1wcVaBV2MC9eWHmtcqqEhVWfs15hWZHNzS+PVDtNT
HJjmkxGqj0gLynM2MuhqWUkNdlh+5SX2lAZLP0kz1hP3zqfVYX9fWt3Zo1R8YZA3H4VjcXGjpSqC
KlrXzsgDipJ83T6wDz2aAy9JItoSMSwbMWfKC7KUG03ymGjKyvbGbDKeTUhBT4kZHXArfkuJ8aRU
ZUK5sW2nd/Z9u07GPdE+ib6Zm0YdVzagJkxqERXPnuUuH8VUVFeHFGRHL8W2HafhhBnti31tfFgK
h0R3CyMtuRWlLQO0Nlr5g7RR1EEOpj+zesJ4WRDRPk33KtZzAFhVdHHmZeXQkP8mFag3u7DsrdTy
/to5jUFkEHuLuiuuanRgwaXatikZz6vQHp5rskhyVTu/oG/t6tJi1pF8hGO47FRekTznsURPjnNL
qwhKPT4OJCLiBHXcXdbEMcSLKIakpbEqqrRfKMXG1yQwrmVm7WVkkrmL4BCECj4CzqHyYjfmSzH3
n2Lmya//FU5kkPll5eRUx4Tau1ayKVagdjghTQndxdiGzKVXVGBwaloDKKDzM4wD98Nkv/wsG/3U
pIR6TFUw+n2idZsxyaeLTUbVfgYkv7cX8pgdMd2WCPRjYo3y6pja+yzMc97Y/Xvp7FojkCbGSeWx
hhz2ouv/JXCk9jAQekQHZXSxiprDg97Oz1M5n1E/fWUxfNZ40s6KPRXs1/StmX9XQ3DtI0O9J5r2
lTv9uSJ91ltYEZ9S4HnER4EHM2CVMHVzOGmXugFHxWR9HvhknL8XUXzPNn8SPXa0x5cHss1igRWG
SKjKuIuZsy0pNjG3eXG1oynNP2EZuR+YjyyUduEtVlmFzkdFr8mcMmSc4/sk0vpQNPxXJBp2RvQ8
wBA8vXKHs2xZMsV18RVEVr0daS9PVQpTA1Ug4U7LGpQZVIx1moRlfGT4LaKwtz7rzW3R5tPB1kv3
qszBFzqOV6dh52kNlri4ddWhT+gU6EYbDA0LvBVUhbomktjUMGc9jxoa67S0vw3YFfpgG+9E/BGM
mui3Jc5DQkpt645JGSvSuLdLfTgx51gj3A3rwEldsRvUXG+sjX8GbLa8T/WPWT+LoXA/ZtRAFEY/
Uf8gCZtbd8dG5z0cXFRMnejbC85TEnrVz0jOGOG08atqT1CYyP+tV6eoW8Hlk/r5v4PEmZNjpBSn
YuLAya8biAEtZ2LfdwY1AITGtEHGE8k2v7lZRtyZ8dOohfWSjgLfsqjNi8FUZJ/UnNQRNjGWuYXy
mw4xOm0YhvM4gTOvONaZr63hmXPjZ2ZbnhvDTI5ljrGvT+eTCDLlc7sjrBh/2xki9CU411OQQPJa
dQxo3+5pFqKRGlyU7eAZRwIRW4tBgWNew16Ke9c9T20VAvuJTw0Qi2OVdsxNkDgME/BEPVoBZW3V
vrRucEYWGVzKwATmmOYQhJrWvpDdc7JrAVqnYuHnZNnfeqmpCjRiu/uRgESu7Cpsp3so+teu1ay3
hg161jGsLPRa4JAMD2TSdZc8+c5MURyxTP5p0IzsCpe8+ahjCRur5AmgTY86oMEaYKVQCWZRgnJQ
7Pd4n+F4hvk3mGK1NwRyvzFU20coHymO1basmsKPZhA8vNPmToU//svprUt8qmanhcdxSYBBKJco
QdVfQbpSPCbjBY2o7gcj27q2QYIoVa02zWBEF9sq//YNgdblpO/tqENGJCVzlFE1kAW0zxEr5VnW
r0B5ylcSg9YyIhXMTBf9nuSFvhd1jXM17YsvNnqoFsNJW4jkTH87mASAmbUebaHzpKgLPbB3zSFa
6mjjuD8K665FcrzKQP4k1rA/5IsvFNAAoSftC+ClzdR1zlllGVQyW7/A/uhkVpwz1GgmEqcLu0cH
IsTCoUCC/NaNO0KIizyFx1R5PZDLHTYOSK1N0t1gak0TOL9dmPQ3atb8kvNT3NoOulspw8yPyDDa
EkCBZ9cMdQgWNumHBPGBMhA+ka9QLR0YVdMgunPKYh2CRLyVWRn6s5rfZdvHB5NYWkdrYn/FbR2s
ZLxG1G4wdJdjUfXBdum45ztekW1ob7jHjEA1X04N5EJ5gCzrayULTLfji2sQhJtWJx3/uS9S/Jeu
PouTtcrbqLDrhA01hQyyG5BOoI6G6Z7L6iOCWZX2VnVUQ87ZWS33FJ4qFMf5qYwRD4fTdCuh3fVm
rB/bifxgbXJ30JMHRGgU4c1I7vTQoi+KsuJPUXDkBpoZX9JiZkQx46eOOkeSKzz0nHY2lIAZH4zS
TOSCkebsgVGVSD84Udp0+MybRB4fxRCvd4OvTOHIrV7buCfMN1gVByEahXFxL046IrDDx3JojOrV
mYIQTlzMVCrKXvDiJ0/8/imzUYzbrFtg5hj5NraWZgfe1twU4HbYdFOUAdMi/QyrLj8SAJNVl7hn
MebfkMxXGluRXdiF18ehEIXnaGRUW4ggC3qinevMFfTvet5Bkzb9fsKQbg8pUDf0huAlrNfGVLjn
y9klfpznISE1O2Orl+PddGf9GSPd5vGb8aAiXlZFKmQ1Yz/UdpNr5ffQ1bh3eRxHtuiOZQidaB6g
9dUU2/t+VcbETDGpKt2jZlL49jE1tUZ2pYrz0od/gTZPk/EhMg0f590T0lRseSAqPbBH2G1AW5UI
0A0qLIs+AJ27APIx/XNUpTzAeymwwfS3xPhwlGaFBa+quFXSSMMvBlsYxR5RiksTH1xXoSHOUkJo
NFJLXJSDDAhhKHfGc1npCVLaOmJTrRlcAtBtPbziX0mqQmS5KuOI5THAW7drs4+EXeAVQKblERLD
ZqwGhRDhLGfAOPp2o0vPMMJndyyKN70qvuDMIK5cyYcUjIBieNbDE4nOcppec2EPh7IT6pAFJjpr
ypVuomERWeX4OLreFhTX2zhtSkgSOK96F9mi81rZbY/nk6iQKu1zDnC7oZoOmoOjEW+ZJfOnm9RE
cHesd7I2GBGwc1k2iOn00SSaJ02fqrn6jCOX/FUbnZIqzPhcFfOPNmerOkgozUkZ4OtvJwiWS8Ab
GqdfPVzxzeDasZf2bHEHZT9ZhlacLLTXvONEcWV2Ep7khHfYkPVRr60/umoGrA6QDssQyVsRZ0SN
hwGZeTiZvHkoU94k79Fwx2pm3dblrzP08O046P9K6pfdkEQJa4nh92xVvN2QUKxaqktH87mNWsk3
l9fK7+3YvYiRWy3OYVCNsxbum9phD4cAekP0t/LKKDf3s6FATjfKb9uq8KXugqdxhOOnFfJsqF5P
KWPGJ7bvWLipVmQciL0ue2gMrfUbmc02EHW5M8YQ2VPQNT6B23obHqLVx9/x3N4Hsv5pW/Pvdjl2
9J3+0k7uUzWkMdzpwn2qA+1YTWnrN1Niej2EUTRdUIkdrNLnuWppyzsewhWz08JYgqcpGL7pXPkD
2RCcFtV9Kmewj5VhdbemvBXxeOAU764B59FBMsrx6oqfC0OrQ296BHa7l2WENQV1ZWF70GV70aS6
J8LJ9eJ2+auSBR9gPWEhq2jCklldMkPT32Chmhc0VNkhdiriP+lNOT0KtOfN0bSM7ko0GDrqLowO
tkKyrfIWFga5woa8GKOTHWMsyvXWKTSwAg76NBz3K6CQw69sibnIgyQ+aBJrXtrmIzKIQgcdWu01
l2TXPAo+IqwtvahSpHkQbHSTagdwN1b2BZY65tW0Sp/pCLoDuHUkNhlCfHY6GGBm2MIYmMRWX4/A
qTFgZ7jJO3rB6VKRAz7Mqb/MzW3Ou/mMzx/AVNC+2TMqdrPbOpFrPdF3HJKuULduEvcKrh3znI90
ougStrKPPcolaqKch2qkZ54LLe4TCnWlo6DiuFyQb1n9rmzhqMSNMfik+QKVieDMLepFJ279ht1o
WHHOEP9ulZ4z9+/cXbnklqdxHBx109w2PYK2pdBQGMCUzw172qcVQypHYgrQx/g460897fBTnI5f
Wae1H6RrMTAofnWaFr/KLP4KkiE/h0H0/TixEjCyQVs4Ox09yb5ctPeBQcyi281rBKfTMhvzKTUW
sYl6aIs85IwjjxVK9hcz7LKPyDQjb2bbZbp8b9CKEfrnB1xLxnUUEiBiG4QHfExkfowCi7ddtr5y
dR0cCrzKJhG+q3FRc1Y/E1tLEIZmCrpmGR/dZMTpzELhGM8HNNMtyEF99kEjAOgJKedqgsz9VA//
2Ysz3zLiAISJiHqiBEQLk1t99SMhrlx1CbMjMw33aspW7Xx5torkXyIb8WRF1s7KIyBajHiPCcHf
oDIMhhitgNi2k26vjvVqXLKTbRvUhzxCnN3GS3qOJxMvV+riEJpq56koSw01e/9auiOvv0kFHtzG
twyzOAyRGzBETEqPtO4YLbhlHKo1kyOcpxnqopS/oKpsanmsrLH90lt3I3WmmjB/lisukMjPkoAS
f7XeY/F8EuUfNXWHaarnbdN2youE+yNCgHxQzGe2FHso9Tjdbm2u38WSxtjC6WaobMZb/a3kUu5H
cw2IZ5krg6C8kKtu3aMo8pJWfEZDZ36H2lcA/eYcmxahpHZwRP0QnhOVwTZzx6vdyiODXNCficLQ
EPOc5xTXPE3TGMbk4gXTEvGasTM8j/pwTLKRaS5O3deirw/uwi6stcBxDAHXLGgqjO9je7fihmGm
YgmUFJGzW9AFbksJG9wRxUebvkyEsTNKgcZlRjjfNae4SlkyjRzf4jB1rnI8hszQLxgntoY+Br7V
wgBtoQRSfEt0xDa0wwGb2i5XKjgwOF9D5xz+kQSo0xSQ/QXTctqSNaj5sUZtXfRwvYs0QKs+jAEy
6TbcW9Wgo/JnYjEsfYE4wsmx2pGNxkC/2w2hlu/rpiEJOy5xuXGrLyWzciePbqU230uTbjwDZNJP
/fDBEno5cj4/j1L9HojCe00T3X2tJBOCidmEkrfRRuCn67hZGDlDn87to9YLwhBVUL9GFq4Hirun
MUw/24y2l8dlvM2ZM7wwH9mWU5nuQO7kx4laj7E+Ge5QaHyIvJ7GguA06zOCIzOHnV7nBxizPwym
5pukt3c95s1P26l8lTYftfV7GKCOMOFQ3iDEPzuFswpa39iqkMoZDtDRsVN2YVUN6HCksG2L7CWZ
ylf4GM6B6ms6ZjP8lmkIjyFMWN+NIpLQh7K9BJlGqFxpMHGtDfs4aIaLI0I/WezKmQU3sE2HpPE1
RPPKKaiPOCuSlTkIEf/XUBF/MVYaZ86s36Ycyo/Sip9KMzbRkoaHGEoFJw7sI41H8kMf102sJuGp
btOM88hGA16HzkichfPsrFv9odlOvUCZnjA2TrO7BsnXTN3ppK8fxJ+J3LU2T2ffWJd5XWy9CkYo
+y4IvrWa7aCEEZH0wAUp7lkxNkxcNf6QViTiBFjIn3MlVnBNAoxTXKlAzP0Dsee0st6qXmvQ7mul
b6EeszuOLwdp4ZpujO8+can87f7ah1TVOIX2VuLOjI3i3QPy9+D7TZCzFD82ZrcN3tgmutFWeE1t
AUjJ5bMIXWsvEvsZLSA2l6V+QdRGw8sif6MRdrt7vM50sBe+X4seG9c/xhx+/m75Tub6UyKBL061
DQhUTT4lNQ9XHPdbHb28Fwosf78hTvCgX9frIH/GQz6nxwfl8fEhpFxPSxzmeN8pIscUXnS4GyrS
1awh/Syb7E9VljHPovDy4P09+H+mlf1zyn7BfdW3tMXKYU5TdF7U4d1i2XwYp/o33hZOUQQgWnpJ
GvfHEnz9p91bHOmXMkAYDYjHWT/g4cKpGM2G90iCE5pqN4zAeu+hnnx8YOQLLI/9i6e5MwAVq0wP
QT9cgFk0J0BOI+jW8VcXuQQkGumrQx2EaB2n5TyvewlZHuUqiS9IiclCWFaVrvNOF+l9hZvj0Sks
r13twb19YjoIXGfVhix5fkEMbxJsvTUnVLbFvIPViADaSMddDD5irxXuL+wwf0q5HLrKeVuS7C86
nr0oEafUC4sMTkksQO5x1qL2pJsICIxIfDwQl4YkEGEe5m8LvPumcj2qwOwAG+LWTko/ztVI/ouh
M7jJtZWBA2A9nFrGbrB6atxsJkbQXohV5U9upppusllNsqX19JAhPuTDsg3OJfCKrZ5UWILzlIsn
DD8GORjv5dLheE0d3+IhAGjB6fdAVYL9Us3vbmaa3mNHspCtd8b+zb/1fNHjWTwTCp3+UGXnJRrV
h+W0GqJU6428D2MvNAcgWjF/GONk70TcaXhYLMkaIzykGso2C6godBIjons8hToqDDNlys3Eahbb
ivUJvQzZKDLCrdLmVbjTLSA1fRkCbWZOv8pxxvXD3CJiotW8/3ddEqzLE9QEVS7tdxkPT9C13nL3
j9V9NHF012YgFWhAfzouIO+mcftNUdhXlYtVGpr+m8TsSbebPVvTeArj7N8YEibz+vrbtrMRLsED
6kpp+vD2jRPO+Gtk4AWRLe8xBgNnPYy3ZlxSFD0IK5IZ4t4mS8T+TZni2iai7laHaC0vYybvTBz/
C+/UpPtTGdW3WCGgRXEeUgpg+3Vqb0s4fbOO5lGAQWjPuOFLK6pP7NDRM1D3fqcFF9EmMEb6tak2
3hvRvkoHX/DIWGYe7tCpvdyYEPVEtETMguy+9wBogKbO3feU5LJAU++EkQ8nB/HVaCapb61YgIkk
S39ctG0+PUNhM49sN/pTvqZEzXZB0nXbsxHqqXgXJmQ1qvuCiTZL5q3dxe1GXcaOdrDW5xoWSvmi
0knfGmySwLMbuevRsIpNngIYC0Nmd1HK9D28pwauub7QV+Ro+iyJ/YQ6Pszxa8j4ifIFY4/LsROa
4+JF5sDqeHHFOtIQkHOKTTXb+a7tpz/Jqocp/CrqPNU0jAygAoAXD71qNvNjs5Bm01juIaQhIn9o
xI1BFnFEZpu+qk6ylaQkEnnq62piimZovqOZ29BAXZwg28ZWiP+nrmmTTPcPGfbtmsZCzZwbRIM6
jL6YD2w1O6GpdN2n2Ha+KIhDcHr1lRQWNNr/UZos3QeKJA7xqlnKgvkHmwlajIQod2sOuTcCkZzZ
oYTA9ERNpTRKGFR1vl9mcRkwREzUk8zwenEIzZJI+ig45TVl9eQQEGdP02euu8PeVPNHtf61gFyK
k6p5d1rthQoB2kEWXAXPn8dx9/jwAMrisAXRaqlbTZzAZER8fwFRAM2qq8Fq81pbeJjCAA5OVUa6
N0gg6uVQ06sY9IWwrbC7deurrVHnbKNw4dYu8iuqhXqbBxR9ZR+StcOXcMNTJftrRZQE3Hhu9LSc
f6qxwoPOHq0rGprm9ZReX/njV2P2E2g5LIF2MrZTqX2xwESyV+Qf0wuKMjiWiHUr0PFEepwryhnG
swoBY9EeMvwolRw2Se7cOa+Iku3qu1smkuQQTGiW6FkC6Mj4FvyhLs6X7ZAMn4aT/+xDe4JDA2BX
I7GRHs+QdMjmLywuVHg7wB761ixYqin8BhrlKUgKHS+igxiqIR5aGjoxE/r4YVmcGTzOy80SwPON
3BRceCaJa6hqucsUHF8rS0IIV4iM0wzbdKQNZOHqxr9aWkcJkQBDr3n4D9HMuOOotT9Nob3BuLtG
65UCJuEchrZf6/LeosM5OHD2t1WXLkzL2CI4w4x4M5sOQbKfhM1ysrIP0qw/5iHB/ZY0z2k3nU0m
QmdJGsZsNvJuNvjUkwqqQG5PF95JkJ7u+BYO45XK9oVujUAaq2l2uQtBQMbFP0vnAUGv7IFCsbbO
kn0q7qS6r3AeD/MTVlS/+wRBbhyXlvyYYjR558Kh2EnxtyVAbTeVcbvlSRcc4oFh3hgErw0tIFzR
trkyEQVHTcvSKj8wCpgKWTUBZ5rwRNc8BdfBnOlg5kvf6kQDPRxFLzwnAsaKjDEsNttoM/WKVKUc
DNqxJxkLlRpi0s5RG4a3+a3M8XtptnZoQBgRj9dmfqjHzpaJHeZrDRR3bomjUO2+CFvGBbn6EQM+
OQqdIsaZr4MbtucmVkwTUNz08XjtQkQAFCZZ0/8MkuKX4C3e2AqFoKX3rYd+w9yMQ/0N5fxbw39q
dtYZh6G2EcmvQkfCUs4k+phKG4/gP1fFiA5qi84asPLqh7uXxnik49E5JbH5imEvkeDtOB+B1qeQ
poLZGTwqZ7DKcvb1/o/QNb8ljO5oVmhhIOEXsGhvScIPjwyi5qDnGALDOnlzWNj67dz7eCf102j9
DcpAY9NGkhm95LaxM3J2yn9NGWRfbsF4pc2PRhul3+4BTw0RE1SQ/igLuV9M668LlmaXtFgMye1g
eh+c4yiJSdqbFHEE1RHfarnjGwj3wmZAJiE6MVw2PBagMBBcB2LyJMjek/YHF8FWLgyEopZEnn4V
BoRkNK2b+cDNr/GYhb7R3cWAdEdriu2cxhR4MuSm2hYi/GlSsK7rlN+wj11P8MnqU13icD5kHT74
IegZNYrG3mtYH7nujyjyRzZEpPwF8xgyaXptyK8+IsGCiJjK9rlPhlvotASqGBvw+H8Y31s31Ts5
rdRTt+idN4QVQWcx47q+ZeieZVedBtuCNu21YXjgAZX4qqwsArgQXfTHKhN/ggY0SWhOySF2XTRJ
gnyVwCoOAYMhnlZUKaRtZ8uT0qNN4Dor1Ww+Y5KHFenMG61pWkIWUG2ZEtmYIUuvbAJyGRS5ZJ3l
dL5hOn+Hp2U3xcz/mjwArS+lvi1tcLX24uFlY4G2DxL5bTRvpmNiexnRKMSwgtf9Fcof1B870dr5
RmfIVYJyIZHtBXGF2juwoFkoI2HIlZ9KjeMI9yjYffKtIDGzlaGN71k6djORibjftbSQWMLXbg2F
Dk6kxMnCsy3KLwf8cW73ELZtWDIDCxLQ3XQdBlEmJg8NjfRyyCf5L3cE1yXWF2ZVcMbrGW4sBkI/
busa3K7xRzEPrsVZs6ZiF0bpW1bV+nnG/WjWGv3dkLabWqNI5phzkMwgB2swMkfbJGl6rwjrO10e
h7TI6tVfv9OB12UxQXgyQwfUtPrOwo4f5WOxjZf8hSTzxDPj4Rew5Nela4YtY36vqpJjcLWVmTM0
ZW3E3BGuSX8U2ESVnJpT2RIzNQtytPrCRSmDASYY2R6CDobq0e5JsWXXqY93rQndLfxTQHKEAZZ2
tq0JZ0ukph8CHZEv6OctOssU2LoxE06l/2b1a27tyjG9NoHCthjTTSRJjmeMDqch6xPUYWDEe6mW
7zrGHQ+ToWPoNX3Z5VPoAvBxKvkLhgJc0NEhjSXmPiew7QfiH1iOHYLdJHPPLIK1Q9bkO8Vf2ZN0
eG8K/K9lPCFDWr8KsEi5r0vMdxKVE0ZWh1HQkcyN6sXOi1sC6ffE/sb2ZDD/K7Hy+mZhP5nKhfCO
mZrCsfVMI+LgTUsJODO6piOU2KADCIk8L8+GS1iAVTJX2EbB1VrV1bh6uFk0s7cghIXzl0HKphrz
XaiFPxrjpeiK5b3KDwtXFITtEOuHoe/jpKy2rcNZZOWCWa8zEr8k3Au6MdNjJw5PEkP5UNhfRQbt
nsRhhC4TCcMJzb21MiFagKkiX6+G1mELTyC9BbOlGbtlR9jqW2/rn4r1UU5OE1bfCpNTGXHPvUP+
WfZINGjTuT4QkZntC5r/6Mya6mlEeAg3x473rqGflR18YuINvL5zoM9P8dmWzYlEq8hfp/hYqRHG
9KG5Taj/F0g5C1b1TT6TuzhJTN3osm51lV0DZ2r3BNRWJMY2AeK+WkOgH0PzHKPnppp/JM9TL3+T
m8BCoCreq65myzu43zG0/H1EdEIerR7ORV/HkPk5W2gtiqHjnkANNmDPivtTaCa7qj53rOJjg3PZ
ZRVGPR9/EHBH2KsJ8SsLmXMKi7yJYr0TYU+tzz4sCQ/WaS36oTtX9jtA2u74cJI8zAePD/99uobP
2UQbeg88pDbXKUMONO0PpfxDQv/48IDE/u/T/4//l+NA3HQ0noubSe/hwnlQ/IZEOFsxrTBEomz3
qlGvOD23mBZn1EZAvJuUaIgEaMTjVw/q6eNX//vwf/2/x6f/+xv/r78m5USzEFvkB0g95UlTg8fG
bX6N3ETtQn2ZtqLsUObNweJpLeOZiNy6Imre5Sj/hH3YXOMkJgzBTgEl1epcKOAflS2KvUSOvLX5
U3JAZtphPqJWQkNUnZQxMBCcWbv2HdPCcUguXHkHHrEkvM7UJD1oi+uIXbiLcukV1iw2KErZVDLm
sFjVbmQfn0N+f47QHaNjgXSCTbsJvr/1VHefZPaPZ+a0LQWPub7Fl2HX3cGS0IAM/SfUm96bget6
xWqv1xOekpCORnpChu+EwATGDxAPMOFsr5jM78oIbnMYOAcwL7SOhq/14y+jsnWseJ2ndyxBbUJ4
MjjI/HiuEC1MZoYwSYYBRZFhQ4tcK0o70D76/J9o3fx11H90+vyX4SqhWSJ4B1ZpM1SfMal11alM
02TTT+hqlsaQ20Yd0qqHQTvS2Y9T+WeZE7A9kMhc0X6gh2YuvfAomFX2TLmwU2u4XqQ76S7W+3se
wIvV7qiITI9v6n1s7ANdesyfEM3WMOLfLQOKTTKvyD13yH2jUW+FFpncauTK6vhWtvTLV5MAEdWP
r1NO4SCsmIonxypdVmvcQBieVdSbh3hZrJNp1tZp6JV1AhbxRtB6T81LRweJt1vHRaADphkWcNM8
Z32vnWrXIcCrt0cWw39qixu3q/mCZWtqp3JKGGTBMSs3tdM153K6GuyqYX3u+maXcdB4cZ5CvgCS
tYum/AUW8mvkqpb1ujF4zeAsG02fHEgI0MzUnEOXtwp5TFi3pDHjVFIbDylPQV4ds/Q8nw9uQ8Sl
6xpHFblraFq569J89OXa4w0lNK1q6KBvN2gl8G9OkBdy4yyd5ZNGETiWS1KlO0Z+FTSnqkrRfE+6
//j+9eZq2g4jlEk8sy0/Gcts03nnn8R23qzJvCUjurfoQxLuelYCG3/AehEdvnXvE+odg/HT4wu5
1sW0+Z60kZFzZGv7jpnBEDW2j25jBn/HLNZ1gBMRPBrA7YZLDsTchy06+MNsHUxCulharX7w8pzG
ZD9kz0mRnMq8598dmOmDpAthqWtWcIKfyoVDPYzGle4/JbUkGH40Eb2gdOC6qnHYzhXlW0YkBGla
ytI/YY+Q/+EGP9tKJ/PEPnSZ82Mpsq+pGdA0TqXvAOY3gyhgi530rwMkHbGIiKQhAj2gykhpSiTP
GUGrffCl170gp5O46zqef6RVNbPxZx41gGfeBQkpUYrswNfSqv+K3Dk0UQpaBSHDRtQ2KXXZYUxl
fC8iNlv9Ap1eOe6TllGv0z7sHDZSrKZVcs1Tcsu1INprpYyIA7Td41TEAgQUU5dRXsrJ1fw+btg4
Ni4joZq8gDa66r1OO/PTNrL0Uiw/C/RFc+3cJ0Y5IRvHClHHvp2jl2ztokanLJlMoVtQbB7YOyYe
C7U3lTHnyPrE2bbr1qGs3F/kurHhMvtipwMPOxn/h7Lzam5cW6/tX3H52bjGQobLPg8kwSAqUKEV
+gWlVncj54xffwcWtw/7aLf3satULIAESZFEWOv75hxz2f1ak1K92/C1B/lMPk3THUMNCHyQUN1S
GZGCRiDFws+b2zCw6FuV8UtcYpN2Qa1scFNUV7PdchXLpmDm7AdRxxRwh+IAHXBnFQOlcC/FvLKe
J9dlSgO8WkUzQ29nID0lGq/0hUktb9xypuKvUTeASniTw0HaCToRjo4oKK0OeTrHZGhrKm2E8r6H
sCkZ1/KmKxGomAvRpXf85zEZrRW+A4BIJrx5vR+/Z2phrx0XqXPVAU3cT0StcwVJ2o2hBU85GR+g
/FEU9BSsr6xOJS1quZmLnhJhu2D/F78p2L/nuWTbrOm5qllad9TyZdJTf9eiJKe4ynNQADCxWs5p
cFd/uo7TrofIeDbqcRWxa+xd6NmHuK9vHPRNb2VJB69EaJb740u9dLALh5AhdQBI5CukuDuletc3
qN/tzqAYGCnP6BUz0iBPiIzb9agYwJnsxNgOjdVw1RzpA6gQPEsn7zaU48LjrPyE8KQwkzCOFmiV
O0hhDEBnUf8AJkf8s9kvoZaCq4r+OnQ0ilUVMZY5ONFdYlTX1M/THYoMsuGN7gai1KF28+LBB+cy
NvojAKP5TSmKo2sP449Mh013Gsw5fKszetqzYkZ0cCD2DA5cJrp2zxqgkng2h20fU8GfsAzMIU1U
8GnRq9a5b/pg1nBwXuywWKe5egqA6TFbGkgYyvWfvo0YNS4CcNW1A/+nJ2G8yBFs6XhRNiIMIHVF
/g+QlOioW/jeEzLAoJjzG0JAEfWJ2X2EosweXNTOVwF6pWxOrWo+kFzUESYUJIfGcbZOVn2hRkXj
Kl3cAtm8RRn3bsYnY4zCp7wWlNEjcxPR1OfI4MxmV+TSpWTimT5qyrbVuy2j7PJgBohKkoKMTDRy
pa826IsbKNRW9UC2FyR3vf9wWmfgUgJgsQwhjTOyXZn5gwXm6doHeVFNAl91JHy0Agi7pooIREMV
mKL4Ha3QLg+BQw1Wm364ekqGY7wrksH4qVUhSVRIvpm8k2I48EW5nW5C3xTiwKmw2xkoLB7xfDHP
xdP0wwz2YlbK/cwId2MHc3cMQhPHTEeSjolUe6xpK9oW0aFdsZuKobrpQ30+dVYX7hItpARMue3G
sdT7Frk08uUmvwkqcNh1TDG1r1WIm2kn3hoN33QEa/TKXtoU8iZjTniVvAxhW97kSVzeZHUEyrGk
unpepZC/a1oDUi9jlcmYh5PThq/hhMcrc+jwdKX2EDu+udHdHj1VFZVeqlSLTYSoiCQkNhb2Fue7
MfHMsa3XiW+1h9ZuXmVEb2Au33lJ5cZIhHFdJcoXs9NcjzpA7rXhTwEXnEvk9Ew7iBC7eUYPaaCW
NmkHdz7tJoasBMWWCSLXdL5qQtO/7dED6OlwFYVTcnIeBytBQrRkZDlFh0DCHdN1nQuvGZBjYt5g
SKwZ1JJKTDMFJ+O9kuWO5/hKuv7F53g6OwP/BfPeCSd72+AQVP9sGDTxM2rYBjUb8yC2xV9pzF3o
p3DJo3hPtgcmnrnRbvpWvYq01r3n69qSRRJdJYYOpIq6jWcZU8NVnM7/nGNKYSiFmD2dohRFS/zc
Nw4D3CXRMEoiZY98JcvWjpWRCVPqf1ih9DTU1gWY0A1kjT25UvHVxBAexQAcipZwVbwfnTjqCTr8
QhAeFpCs7FFPCvda6b+lJJbdNG4VH7ROvyv9mXzMv984Wd7sweg/BaKir2UwTupRwKmkP87015rS
K1Xx0Nmu/0++RsP889fo6IJ+FzhCna8SkvevX+MQYoiYtTbYt4P9Hes/aV913K8THSAVphuLCkcf
vc6v5dSg+YGZs6GMrz+gdjSRg6TFAYae/kD/tbmzAdOiWcDAYmTYXyh2P3LgYsbp7Cd1apRD4tYr
9CXBaUxii6T6tPEKy/pIRd0QcxeF9xo2RCQX4de0TtEUAZx6FtGYb4yCfE9O0fYa+ad/S57YwRmn
6ogk9NRq+PSMpgJrjEWT8A7x7Bj0z/96dwMW/id/qqs7DAE1C5usbS/+1Y/3h4hq9H/9q/i3XO+A
tKEL2Hcaqd05OQeW3xCMBQrQirWJoSRpZyiO2mOvImUlWylmH9gNehcdKA/f+rmrXod0KOwprffS
wBabUAHMwHS9jH7j+rtZZsGd41XjPH3Jxuh2hGO6IS9K3yh+9qbEcf+oDMYRDc9ffzbe97cfzuID
WsiFhbE8/uuHm3Cx5v2M7B3k6AF5KeXT7VAAxw7LBgtkUBBPYfBD0L0ytkR4jqtSiZRvDvnzYDUZ
BNdpuTdiM/Vyh2Yr/dOeZLBO/VK75BTYdUapm91q1cwF4hU6toSm2+AI/76UmOGtrent7dSBQ1S0
pP3oOUVa6pS/WK1fbwm9WFoSuHLF7Vw0+SYIVBsoXXYg2A1b4Kg+q238Fml99IXRDZheHDB7w+60
ByBe5QotEkLMYbKQqCsvVH2sR6wShPnGEbRF5hzrogCoV9E32U+pdbD0jcCWdtTCU+1ocLwD4Txy
0btCWk6uSZWG16VrhbdMZjkh+Hgp63j0j6DXX/rG6n/0NLt8o/1adNOExh0pqGY+tOCUfiS2Wa2E
2RqPJbX8XZmNMECYUG8UgZE0q5Dz2V0PAH0s7kQ9mz84te6pfkI9tEYMtRFE7rZzgqfYN1KvE6Z1
i80Ox4WS7TFdQtPDZBiHW67b9XYGnNsO22YumzdsbwjHmwPHLv7dwW2vtRiXi9FzORrq8jW34Xm7
iBTQYhlXcWhmewjFE1FoSDH7WLNRVrW6lzLMCCGZv/31Xqj/+Uxk2rYwbd3VVNUWn48wGjyRouPJ
3bsUTPcq0mWd0uaN3b+kvXaKbNgsRlBbHsVE7QgsvKDklwR7JPTM+J2h9eql5xip2rfMpM5r0Lvb
2Sp9cnUy6fROE4HT2Du0BqdAt6jqZ1CBNkDPdTZRg2xqwtEKSApwfN8QtiHaoDq6JtntRm3ZMnUG
c5/Rq/wnH3u5Tp0vb/9tfEdNgevN0g1bF6r4dGJRTDIFO80O97Nd3EXJpN1pE8BdK1Wi28Dsjlmu
Ad0L8qdCgxdokEH2xIzmThk6Jph1050aA49lb2t0f8zgRvFTaylW6shk8CyXPervgABvY1iEkPP4
LnD/rXRCjvsgjr9wEJWk/a7UpG5uLcKQtMKEkw1cNh19+tN2ZW5SLTO3lblr6H9tZtpZ/+QrENaf
f3qIBIbpWvg9qD4KOAO/nn9IzitxBFfhvidf5W5KA+emqwGUZ9qrZbft/RxY4VUVRB+2gXbDiMqX
ISK4xA7GrWWrFOQyt3xLk7u2F4/plKBizjT9KbMDY1XBRHG4iBzNqu5f3OjNR6Zw6of+WzWq6l6r
JnxuiqE+6zGxla3FkdbE+FWm4q4lDh6T2ZUZFulzTuPtbo7qFyVoyUDxk/iqUeru0bWvfD8vnzoq
QpsqG4n47YpTWqrDXU0L+XoMpq+O2vTITLNtU06ow03ruZli847YYOOO8+VrakTqxiJ1gpZN1D6g
H9KvYQ3calVnXrVBhj1kUG46XEWEjxqmR7ZgedfQqtm0k3YjtSWcsw9NypS/V0cHeUg1P5SmeHA6
che6qn7Q9da5JrEAzTCTwdKdURyjl9zRaz0qBXRQ0eYQ6joTN8UMV3F2j61a0SoY1IhTnnNvii7Z
KVZL2FwbGDBNEKRiUwzKJcDYLgGFmY2CaAn5y4i0bEv947s9uaqHmxoymVPl66FL/VOaiTsqDuku
7tPaKx2UxE0e1MTSYZxXRVZtRsdGfCeUhPTzJD+pUbdHcop8L2Je7sM9ZHIewFsPh/iIppvERIWi
uRk6vicqoe2MNuFU8MzgivFfSkVPCTE+N99MUVL5miekXHP/ptp6s5tDRCg4Ixn7dRgcyxySQh8z
b6jn8GeVaid0mzcCydbdkFEcNXCYOghzViSR16c67VzPsk3dI7WIouIkElrrOVpAG7XFFKlP+MyL
+zQco/Vg8czQtxirz84zSrGVbjPvQ2FqXQPIocFT+sqXvz6zCI3ElM+nFluzDUs4hjAs1/g0RA4h
S5LAaytEk1CwXkyEd4BfSBcByLmaZuN7zyT6IS9jfzOJJvVK2yDZLRRf+9wOoCdQuFNiuBKF646n
BnrSoXO5rBEv+mTCvdrXIAu2vT2Iva5bL22ursdyym7Mwmzu2ok89bbqm5Uepu2t6ytrl1xQJnin
MUzC09Luu2dAirdCQJ2LclS/Ps15R9UAY/eQWrO253kB5ZQRdDFXIT25sQrED705dFDWVfOG3E3a
5oUgC9Ut3mmbU6l2ipsuDEvU/eyPkSnsWy1tq7VOHOs2JBsDGjDW7WxqX7JBs09DEnk6brPFp7fN
CIMDavRhT80BjNQaoeVJ075RvujhHtItL+LtzCDi1maEy5VkGPbAQ9CfWPFm4ITsDT3vEmgAW9XM
n/e6FZzaPEZywxSM1tx0gHthbqQP3rSPukVZL/XLeZ9RsVml1uA+Y6O9SaYKOoVxn89orhh4E65n
utgBW7sinpqOdBa4umdgw17NVa7fJTlDc4RJ1+gw10IpGWxg9AK/PSDzKOyjlQfqFhn7ImpblBCI
q9G7mE8xzhsqX0626RdEfpwU8951kuo2Qg8yg60gMhEzHirJOIizDzdBGODGJPTVvnbUbLyKco/9
94/xP4IfxR+TuuZv/8n6R1HSuAzC9tPq356KjL//XJ7z923+8Rl/u4k+6qIpfrZ/udXuR3H7nv1o
Pm/0D6/Mu//x323e2/d/WPEkoOe++1FPDz8apODyv+BzLFv+bx/8lx//K8yPINTol4N7eYc/nrl8
hP/61xusI++f+D7n5/zB9xEqCUkaZXIqJkLTVYPsov8OTxLW/+OSKmwGGS459Srv9Aff5xye5KrM
aRyTxCWHE8QffB8DKtByRbZxC5kmkJb/U3iSpot/DE8yVRNogsDRCxbE0Rw4Q/94iQfVn2g+gbt3
1tTc+6LGT5QU+R6o3MgOph4wTNBgTUEcdJwY0z766hCrcQV0UawKMBxmFR47wqu3YkaR0uU/nSVT
uGxNKPbtg1HWMUIso8GCaWpbQbnBbtEVdpX93JjFfTaYd26oQc2GUKI+JVP7bZ5TrwBz7zHxpEFV
629hMn7kWr5j+orHK5nU+9BVNrDLVwngNVDNHVdWiwDolAyLvqX6RucJme2pmudnhYaFPinRrvhJ
Eqk3TPWuduhFiY7zSlgnOKNSGvVolnbB0rDCuW7SFwhe07Tv1pE9fadfzJDXpJZRM82cma6oBgrI
yZ2AvbyPs5rcZ23hdS7c5Gau42vO/UelD2nMzxSYUowcNCQMQGFu9L3q6Dn2aQHxUqVevhEMe3ec
G3dU610i4AkwNZpkzRbjjurEqjIT60oNGRUjEGaYiZPTdPjkxth114iJysC0tsxiIq74mbPphsTT
zAI3jTadwnSbc1q7q3II/AgmYKTgb49095F8JspMtXpq+6XJoOTtek5IuLGwDLMPeIowwaQb6SsV
gNGD/fkuqMOt9CgMthEzRy6LCGrAam/1uHlzY9xuFmlSXt6pV5pbDNdlBTjOMUiLs4kBhNixjSyS
csE+f08jXDPeaH8Vaf9gzQZihjhbpjvBBL1ca9cTKRDrwpnuqgE3PBSKnwB4kFVnDlb66RC2rrGf
el5jxh1il4jiMhuZbZhq72jB0U2YuDvjsD+kCUUONS38fbrM7EJrvMU+3VMeBvLBSJF5jGpSeXUE
hsJsy5Fyk83uNxHEZPom9ldwqxh0woDh39TWK/U2rIJ4Pejle9Ya8UYhfE9hRn1biTrZWOVsbUf9
WtdQJAclKbl1TNmVFMt1SqFeDctDmHWvakSWfD3SaHWWAUoRRxu91mBZwz9lkNsUH4nSZldxzhTY
IksBwaI5XTMvW8KztXu3SPJNWPeYHsNnf2n4GVUjCNRiNq+0IYSiDMRDA8WzortFcgn6edWibVQZ
HybYDvrPqL/ubDTT22AJOVkwCRnHty02JiMf7KYIMWsD8YBTvLiLO6c0k8UL66+py0MnNuz3rPa/
t+qCiZ8F9BdwtUu8bTONEVk55g87H2+Qt/PaMbhukOjdaoyIWSHfOacHRLbSorzdMtPGuFuWe6Uq
NhMOkIBhTS24por4tTKd8WCX1H9rKp9jh9uipjvtkY3g1ZEriEIoam/OMySH6Z5fLVuVaCZ2alUj
yHbUrxGt7gIF3YTDhTPwmn7Cd75xwrZaTRyT4dS2xaEWzjK0tzHJBKQ90mcd2WfrYK/jaV/laqHR
bhzeU0vbFk03YouJwLtbzEwtFaBRRyt3nfbFcIi18LV0w1u1wNEd4oYlnoddDkOoiqmDQpGTA9ym
TYessvCmxculGjncKTdbKx3OY1dxia5MX4NCsIdRdNhVnX9XYXxUYjrHDekySHtSw1gLtW+3mqGQ
f5MB6QjfzTy6yzMq74qN52bwkaIS5XIfd9NN+CWKvDQVtMVjgu+pW63JCN9VQ1NsVStydlqIQ3jq
/H1N6Xsox43SHTozre/CWEuuWqt18aH1ZAXkjFdTOrUQQKLCBJjo4u6gk5Lu3EA9Xu6SWzREEYBE
PD/n/NjyxF/WtTCsN9NMpnvsKP1VMtPKk0ti0E+zYn3XQTbHoS52F5isaSJllavyJqkRwJuB8bPF
HDavK1TSO/gsdxTRyDZLCoI7R5NjwRkCjPENJsKkR+aIRLkKjeuZE/WG5gYeMs1WbkMifGjo9uso
gtriLuRKpwX8jfaURXnTLKDSma9hLcN55U0+QCdult7d5T7RjiQahAOq+HEGS8RldKD4uUHgAAVg
ZsYXMXakJ81wFB4b2SFEHju3sznvw4aq94RGXFV0cSVvSjPQroyAAT6CZMg7IrlCrsx+lTD0tE5W
ELy0fnYPJrfdBALtaxHc0O9xD7qtIqSsSyapdaJ5EvLKoLva1m3wOFoFcwJ5n+TBphi9D0P7JSMa
gJLXxkmaaR9kESV8YMLj6Ly3aM3bWK8gZZk/iwmFiuJYMXrF5s5cZP4yhlmSUVX7FmPBDPpAyYu9
hFfa2ocLCmBvT4SaWHRyK5DeVOEBb8obCT3tSFUnSUFR6yskKhQug6L1Kn2y90qdeuhNVNTOiBsA
C9kgyQrOuMHCFr+QRGGKJFfGvW2Oj4aagRQosEvY9EWtMEUdqF4HidUfODi/qkJFfdZaB9Lssq2a
CupHvbbOBgwrGXwS9pNEoEtZ9gBd7cgYQRNErw62vWSWXm4+3acFXU3kk7aAq1so8lK8RRF5XM8L
6FN+S3UETzYDLCu/m8vNvDj6LqvnJbp1Wxvtlewcy5u5nRpK9KTDxzOuzrUBkJRmJcFlxgAVa5fR
+OgXdq2ko8ob3Y9Mzxbaa55gQl52h3kxZwWGXnoVXWSA45SsAoDMub8bnCkKv4Vp+EHmgzOtq2X3
Hhcau7Mgry+rWdLn2V4+MtrQsj35UCaB57OErNtTUvyxhXysVoyt0TchdmZirC+v1OeUPiwNKa18
NX055uTS+WXOb7H8B3Lpl7eR613WfQHVzH76903kknyZ879zeavLNvK+gsB2Y1LwamWx/fXTg//j
qnzg02ue/9Xz28nHz3fI7+yXj/HLotzKd7ql94um4Dpd0gw+vfQvm//2k/z+8d9u+umV5aq9INZt
WOtGysC80hssMAuyvZjEGGwrFVFtPdd7+YA/CVDbcjELoqRAh8zmct3MvnCQcMiH5qPdpJh9Z9xp
jqTJ/36xKRniKXjoYTn55Ne56bDRYRmQhl1g9lO0lHh1+VS5Lm+AFPb72ocMIXpR78sUIUTZYBI0
qmM+LB/CmEsU+Ug4VC6jntH3qDNTK9tanNSvJpkgTme33gQRyLys+iXowFl2OWnXHKMlPuKyLu+8
xCJcshHkJsWQtvu+ZVi0JIfImxor5XlJS+JxQ++FzMslx0K+SJEV7rSWiz1yIpobyyUkk/fKxV/u
HRz9NSfw1pNuVgQuIKiK6s2SuOaQgAAYdTSF+pJc5dhxFW9MNMLEwnfqHMyDluNW3rTLUsxgeIUK
N/a0Kf0GrPEK2R/nvnk8JkaprRq324eLlUyM2lXbuyg8StSDBaLH5bvR2+/ZoGQH+YIyzkAukWzS
OoZ9sKLh+zy4pyoja1p+Dj+xHv1qSLa5PCHI+84pDUK1Dzzv8v9pyxWzhyF2DmGR3yJMMMbniQMl
IHNAUPj0fc8qeUZKr71Qda+UqbxyEwrPxVWtp6/lKExPBVc7r6flHKgqY7WbHPsw+frDWMe49gQs
D2zbWZyO+3EizAKZGlm/kYBkBENTnENH3KS9rfWEVPPlX5D/km9F46GFpETnmtGbfi8/zuWnlUt5
133E+hQR7Frg5ihioujlu0iHqsy1UWTWjVxP5olPKbJ9WSRTiut7UD2RYQqfaO0MN52KdTjtCIoE
BEwk+2IDZV/4WYZZdv595S9xydS4/DAgr3+A7mI8TvChGSJHAnaIGFpKih0SSzaIp72Sr0z+MnK3
DtSeiDCmFz5EAflp5GPyRmZfXFYvn1re97tV+YDc0f/6pcgmGhl7YOhgN5P7mvxn5GpWLBHLl3W5
dL5zpiOzUsmKOP9egdJB4JjN88bybc8RQ3JxlIfaeVEe3/KfOwfDyMVfMmHOzwXEuh4ZJypu90TV
nONnOTZghSqzJw8TyibFvA4m4ysJvuXODftkX8g8ALn5edFfrkjRGvIKY4p2OTHIPVUuXW4u901z
ZmwnoXklJIVP5yD52emjcMmXi79kN53/+3IeyTS8GQt4Oj3LTTHNW2skk2xdpU1xsIxvjvxH0Mlr
jqYe5JctQ4zk0uW7v9yH652ZeWDiqVp+HvmAfPfL6uW5cunyM14euLzep+dG+ZcuUUg/W74aeeLs
7BDmnlyXRx7feNIe5fr5n59LpLURStJfYpPkTyhv3Pk9WMDncneNNNVGz7T8BmHXMZSRO+LvF+Wz
z6eqERD03imJnl68sfFyI88lclUuyfsuq/I+axkF/5+2kxsP/scg6vxw/u+Xy0Qvd9DLMXPO7znv
zPJeV8tBEVyeIJfOW8nFz+vySedX/WWrz2/w+VmKqAmWtJ7ErMbnMB55GZFnGPlcufTpvsuqfPSc
KyUXLzfy97isyiX5vP/xVctLfJfcWm746a1+d9+nV/30TsFywh9V4iRCGkhyaE8lQe+reSeP9cvN
7OiwNIblenK5Uy5d7gOdwCEu16tWZ/G8pTzdyhe/bPrLI3LRp5ZPgi94N3l0WHNOPMnlQPll/bwo
j6tf7pXrcvtfD080sWOE0zuZBSU9BsfVh9p4qEyMUwpElslTuzXz0qUVRPHNHb4kY66v1QZpCKcT
LCpEGt9TF8bjCUbgS5k0B6PSVVLBrektN3JMZaBviQ2kZ6stMdd+D0CmjLZFDeZQBXd3iCIqDpb5
kI9LawL1NDymtLyepwhiFEHdCESy69mOKDdSJ0FK2QRI/4mQGogJFz0AMkXOwD5/4PPpZM4nghSY
VM2IcRyZ6SIvr/LCerk5J8td1s+XXLn+u80/3Scv3fK+8zv87nnndxgS99pq0LbSBJJDuuXG+Sch
RDJfZ5DTFurpfw4x+hT/I1ctBMMb27KBCCM2oWqzPB2NIpHa8o37pGq22ljdywcmORH7/WIU4GQz
0+JDRLUFXjEaqeFhzBvajiAwvKPxEH7Y+XWnlPzQxfMQG/Y+yl+TLDVgitd7Cnb21aBiaGYeddU7
rfHclNFJ1Na1M7q3et6/Q2AtvzqK7mlNZr6Znfngj+oHDhVzvZyecXy4GGaFAyp3tiG5R1hcZuSJ
m06E6kYJFICmTQcDxMyQ4MTInivqjLsWPFT91UJAihOOkWGlOC1vcQpSNQC8SqM5nYp6Fc0tgawh
AS1I2vaujzIWVupRcJ3dByWfxNLmTVTYIM4U/xlcxFsQkt0YpJm2IfZ9M1Jno8oHJT6nEA4Se6nA
+1ONW8HiwBhHnUrBdNsj0d0rFg6aXM2KrZ8Ea9wUqTeVLJmdjjxmmOnoNzH4DB8pllF8V4R7Z8Du
WM19u7NK5WemkD0LajryShyYUWo+g2rC10BhDpKwferD+B1sSkC4kL4khgBK8F86q7p3snjjxKjz
U4tvtU9R0nzT3by97SYEyi6oXBNjnl37lpdm+ffJQTWs9GQPhuO4ZZKM/J9uflWo7h3zvg/bDRWc
lbYDIq5Yzxr1awHA45D2IdbKJfg6L7eVQXmN5upW8/NsHThpQ+Um9Zi2UTkndKQCvw7myLhS4t4i
DUCtUa0lDD9pIoDIgvxQhiXmAhL9HGWXBJQthFFv9JaKp5Lrj0OBNQuxhLGxSXuoq+aLO+MHsu3A
9QzHfYzHFj+M2kT3sdm9QnPaJdmoPBUuGoDZEU9KAeja1lxjxQkqPnbCv8nnOt9CN6CgrQNgDiP1
mNdkhOdo/QEOGzvHrd6nDI5QOSfaphwNB2Nb1lzbohl2lpK/dc5tPjXTmrZ1A89ToVAu7C/ZJN6Z
fTKrNFKxJfVyP/q1z8cdKTrnlJk6pQBY33+zBhAorlFc9aliXVf6sNVt3DnL2T/Ul7Me9SYEjIjS
4RVPaX5do5MKDSSV7QDYTj/QXVSIU4reDIB1W4BXedXV++zOIMSceS69ClfUb7PefM+AlXqpsJ4M
nzZPk3+3SxF+m3T1W1yOOfo6RDK5CdDGKsSGXU7cthO1cvota6Meju4cIShOxTWulwT7ebkthuB6
rJHCDibXFagwq04rgt3U/QjsKD8l+AkcQc+9QfIf1yjl8xbxG8nlmjU8ap36bbZy7YYzRUIFocPV
phpvyTh1K1T5tVdX1Wsam4YXubW9VuqIyWF8MCd2tqQL3+fWKldozxl+pjHp9cZrsdWKoSGVrvlq
DbQS4uk1GOwJN5N2bQ1QBRwUIAXQWcIU8Go/TOVHXpnhfaxmNciMfNwGOHJR3SiQhev62nbqdi2s
4U2zLXYSasRTRAKXq9gfwg+tba9kyZ1lYsa0dIIkyI5e66r9NGHq2IhGK7zCR26tTNqa6EJILgjZ
6hi3ar/0EtMSpERZQk+h1JaNw64kpPU6DfN7u0qOlGMJ77APicVcU6QvLt5uCtVOTgDKpNTKowNG
hkrpvtCoe+amuTP05J6AcGtVR7dc/iwTsIZV2YeA3xEnzyPZCdpHACGmL16GPPQ3hhMSYp4SfJvy
RYIiOw4xZkOQmwgkp2fNRH41ZMo2nSYP/iA/St6dMjM7DiMnUl0hmIHkpRANI6Y/UXHUdoau80+b
z3DjVMgnLzPAThNHs541zwbjnZWGXQNNkHZ0aiWhCOLfa34EohEUh9O1uJnn8linS5GcILVjXYgb
p4v2Rl2Ot8ao+IiUwWpGE9elLKjmNfFx0zXjGZJJ6p+IjoF+9OGS/7qe/ZJcZz2BHCwM6rRzfmjr
OuIi3OWHymBGaGkG7CDBUR4UwiV4cRp2LT/qVA3DjY+fF0d1rW9LmjaRW9b7qMNMH3dkFHPm5wjs
8LSlFHa3dYFrF5oXTdnRgLaDvaalZ6rVtIICNfiJAO0DBRNCRf2+H3T7oOPv4YDCJGqAu8btx+8X
Bjf6rH0x1RKTzJQkx07Rr/TpvWpK5TZFz5qWYXozKLA8jCzuDzTlVoXZW2sABGBdOFlyaljZWe+v
+x7UQFujng9s8hSo979wfjxaLsj7AGqal0/GqtM5WWloTzzdTh6ozG/aDNCAyje2SXQ33kGj+hqL
4jZ2CIwHqUo0HnkOS27djab0p7mNj27N6Y1Yi2/MmHdNRbHWjW5oimPrjlGe0NajEeoHN5qlERhQ
ObcQwSI013O46npBt8oa783IDPHwGXwsxCxwz9wjXBJ6wSBeR/DLX1LBtxtQpieD2zLWevSiNnDs
03ffp6uPFDPdjjED6yjo9tH03IPMWPfKfbUEv2Kbvx8nfUdjLgkDQmptX1852oSYlkO8clyvmZbu
zdh9pbvNAerzQgUapb2firWZiS8Jztz7wK/Joy80FGHDoUv5hnJOLrU7xkeB5m6l+F5dXg9j4z4E
UTAcoAMWUTZ7mpVHjAZ6HKZFsfGxLsbqhBd9a6Y5Ri6wGJMV9ZzGdaC01RKX6OLawuzu9Wbi5VqE
n6rNRs9Ha7/p5+ix00BJTRlW96JS6GHmLhktShN4mmIxSKuqL744gZq5TfAir+2vOtDp9YQTbdNq
laeHMxiLRZIMYdSkFxWXKzOalt0WVGEXLTmhuIbK5Ggor9OQ2CCVCGohBKEGS9K8IS1cVbU+PyGf
O2Fy5msA2rhiJ9E2XLt2uVZmq8Ex3yaUGmNWHgclFV46KkjKiMreR/3w7DThXtg54v+4HgFnJITb
6gdiYRU6+2EHH2zamJBjdgDT7RUEuBCeZcu4qXSDjS6gqcf6lspwGirGag7UW1vxx1t/qLZuQvNJ
i5kj1dM7lTZ/1Zvh9zKfr0fd9uHVcXEHub4NDwUmI36g/m7OQC7rj6gkUJpHprIBdQ9YApZbgLp2
U5XzFVclOsFdxSEYAe7JmlcUr/4mMMs3x+zJXbHFSkVx77rhT5CCbyhN1JVKXeIaEOCDNunuNiSu
Aoy08y3MkieTXB4PQYy6ArTTbqEQMUwS5mNov2TMf2hHO8WmJlrGE2V0nSGMVb7aQViBSmE0PymY
Cebhelh6VZOCH7Ng3LLoW1FfEm2ThA9R3xztYrYPth/QtQ9bdI6clCvI5mgGbbq++FwFmSNpdtJ0
wh+QwT3DLv9ZV5ZYl5kFwh9QRB9ONz0ygASRL6mr7bSrzTUZlMgXkq48RMoJOnK1XuwHHFD1AXEZ
HoqYoMtgtEDfYO1lcsGcIUP96ZMCGYBkdQBUKK/YNRmokxl71CKa6cAuuBoajxFnBxuc8Fh/yWay
6ilTHdX6lECY2KbZ8DF3xk/Q3D3AyRn7PfKhzLhp05DsE8R+MYyobYXzz+oQ0xUmBEqASbfoeDUA
PgcCAVIP75dH6MOwy+Oq3qihYsFMVfEJkrNTppz89GY4deN45TIOYlSV7iAztRu+SPZ7d2AQnqg7
BV/CSm/V/Rhnxn02bxC90AiFHaqEb0AUbxszqG9bOMibMayVu5QYA/IBCHUoy9v/z955bMetZFn0
V3r1HK/hAgFM0zsmnUhKmmDJUPAu4PH1vQHpiZKqurp63hMsuCSTTCQQce85+zRMoA1Xz68JJnW7
macmPVip0f2YZSYNQpyhGGbciqsfIJ1TwTCWRyh0D7Ec94Vh7+2uSTetNZQUY2t4N05/SfOJdHow
2bFjPo+V8VVOhIeVImayIP10VwqL+J4s3jNteF8VgDhbNAepDnFeS3rsqYB4VsZUHTxIYyAtwMtJ
EgbB5JtT+9QjWjjl8V2rW/MIHf6Lm2ef8kxeJH5PLM4A5b0RlQW2hu5sDgWhxcExbbkKe7OZrl6a
PQ6t+0W4AiiO671UivgSAGpfI6CJG5+0H5S15WGwuL5S+6oSYT6nSr7UKHtokBrbJnDS0wT9KMyB
G2tN3QMVQZfkV/gG8/i5bOzssW7waWZpth4mxE5xpD1BB492td6s/GLMtrpLFZ0c7xcnVNVWJzYt
dPksHUGikFbUm0CNRLgPbbhzGA+QW1JuXIRpWEyAKaK816xrb5GPUFlpuS/HDrPMsJZaV6x7MzX2
gfSgWyJ8bdMhX4Gry1aRzUDHHAb4vUKHg69iDRDvvcnzZqdhWd12KY9c4PNMM1Y65U3EKgYOPzPY
FQIiSRQ0/mqogBEFRGyu2hAMAkGtJ0hp8Un1M12R/JugKYlcbSg+py6BIDNHpG3ES8Z0iXRP/J6o
0tZgydK1j4Rt6ipEMDruFCsSJMPQFhtUD3gqrrtNFqAeYxx828Qbh5i2VcidLE2Au8lR7MIs9Zkm
joj48dCj5Z7IWrCZJXduDVibu2aWkXVWx/eZIwuobsORLzUUKx+aKFCx2xzMFazrOV6MpBZZqu4+
zkj28hFvhdKmc6JQp5EWF2+YnfOF4wrcGRF3/yAXxin0iJT3x/RZjy1u8zy0MMJpe0/Cd6gRap9U
8TD09bMbPYR28xw34PfaAMtJ4u5If3WOfBoqqMnSiNeaF/DhwfXZJPiiGtiUfKEJ97UKPV0DS3jG
QwX2LWiJPwmcPYqyfC9tGI5GnGxaBbbJmAzj1jAz5HQ+gxlDmeaGVJNRht9S/pfrShu9fRklr1Hv
fKZ/v5/f4jF22o+CKhfBGOmTwjGtx2NzIEIMZ35MhIefq03fvjd94gqkd4m8XSAQsSdA9s/fqkpL
MC4E/AXSfTCZgsC4j0uyi/CQ+0BBxcRHWopux7xiFQR1eG0LoBFi6OINhWE0eKrlMdA+TWb7Hugb
URL8926bSV31IZo7AnjVDZHXW5JK852nrEeMrfRgyRbAbDDXIEAlVOCPa8PSsSAPJQBzI9jKNk7P
Lhk8/68t/ne0xVg7XbS4//Wrevk3bTE1/9+CQ3+84Iew2NP/wpKFv9a1LYlt54eo2HP+4uvoGCDR
DU+iZ8ex87eo2PpLIPV1JUminsPrUPr+LSrWERVLZP46UmOQqbzq77f1mzj8TSz+qwPYgGD+u8FB
91AT45wyUTbrprQs63dRMTEGDVYFoICVlbwMUHcbBey+nsNWsGisdT9+ZngeXVytvkC0r88hV/Ra
juYnLbaYAVcjip0S/lY8dZfS/RhWCJQssMxJ9ARmjMJv+m0kJvwwjt5XpKQNhG0w0nLdjh0E0yQy
31l4fAeCds+lri5RB8a37Z98pSdHQIWKSX76DrubdT/K8qLVwwn6cH6KAorWTq5R8Ml975T07qNd
utNazb6tJNubYFQugZIrX9G1JPsDDzblUW5v3NkCRbRmAf+uNGR0zBNZkwziQKmK9Vtm7yiBLawc
cTBdBWrL2PGZIZf0kavceZVO6q3rsHuNiMPYTkpwW2iGo+3WT9hOA5I2auS3PnJMu7C0s22PB1AK
H/rI0q4Rs7Ouh7sleh+WhjE8JZgJSsu+YeabUQt0YNNEBygF4z0cF/1otM3RtQC6ySyZSMjE2EE4
JLIriG5BJ8HRCXl0oWNtUs3XV0Z521MnI01yXXkDMxQXn9ooorMq5QQUzTRXmAqmM+F5Bzs9jg34
14qkjEEAWsc8hGp46yVlRGLb+JlBuHkZW/xHsk98Jgz51e5aYz+AcqPC9NFW9dNowtVofRtnaZjt
DV98RcHczuWL+uSXMTksJlx9r5PZnumLcyySOyhv5ql1rH5rTA9tZgBv5aHkjDQeQKXs0whTR7g1
zY5ex8C0UjJ0RzFlf7Os/GxRMT7nmrrEg+Zd/N7dOc9Jkwf7yRtumNeAF0nDz3YPW5HkjpPdJUgk
AnGFyk0cqoiGQ1S8EiTh8CjSk10yZATbx+2HXPY9TznGJfDANkbui6OJ+LSvSCurZZBuYwtU44AN
ZzOJ2kIiTf22k1/zQsB5sXFV6YH/1UBccbCS2gbw7RJzE43RpjGgHJWavBc5dI2ur5oVfmUgXE73
MZ/Zcand3CTBVJx9ohatom+OmVZQTKA+MJnOdkRqTTj7SzHekrEW3DsxnS8PvoUi85wLbA9TdSNK
973QrOk8kuACGd8/ZmZ5r1Rn3aB57S6x8Q3sSHoTomDdijwELE+W5gYyPsYzmxR7o8/PfOOGTaz0
M5lZ7bH0YHQ2wP1bB9iWnTDRD2XmXPQCtVmt9vCcPgQj8DQJYWZDZSU81d6aYpK46qZ/UVoZo96p
fK668YPlZmQUoWKE+6NhBEOHkgEVALc1xqF+hHS/aTv7MU/t/CYzqOe4DkjL3EMvX9qkwY051VcX
fJwR+GsvSVpyWmrBg7qCKoxGBgbDHvUF+VjQhPYkqrxvUnh15EoEg2jX48co5dldY273QvdB9dy4
jHGkos+ozHSjs6hhh1Y+V02cfzQmER1A7A2wEklNNM0UjnB9T8Xnm+3rKC5JRYk6TASEKTFoe3Wd
gKxwTaxNn3kogXLzROQL7xvXaCKPZcE0Na9qtXVzxgSU6s8oSFETjQO2/jrcN9GHwbGgeNfats7w
muIe3A56+IQB0wYU12Rz64e68TyyVPgf1w+qYPBDrlKyEc6QXLWHoGp21N+jI8yeW7vuu11LAkYX
htOaag3KIIfQFtHC1B8T+LY0SKl9pQAmnPhO4bXeemlSbu0+2FMOrjYZFore0dxDbN86HhXXOCE6
viuQXrfYNomtD3deNfnwlN+XpJjAoyRIMouxKugUV+xqupAdDbismKatNn4VIIM2AwjilRkEwAQJ
dhsdukID14898FdWjQRkODHlfoUnBTdrDodTDYUvnUks6PKLF5H32Ub5F9wXF92XyTVpNaKkjUbb
6EixVn57jELecgEIewW+3jvmGX7ryhTlrtVeJ2bHu2gGpRT0ODZWj4l8rh4PqLnryAqeeebumiG6
m5QXbfTGUJsYQifJsNyT8uyz7WhPmu6fjR6jZ4DnwgmQYjZa91INFC11b62M2D+lihl97pnnMK2D
Ry/rHqouF7uJ2RQeOWpIVC6s3RB2cuUO8nGEA7NzC0icstbN21mj/jxaoLVaRujr2oRoht9+BooY
496v7eyqS7oHllmihqxpkgWS4SGI/zs/Uc3Wa6uLQeLYdhC6tZqYo94lRlZwsSu+G/F0aYgmB9Uv
PbKFo4xaQgLag/noxvRSBbpGMwDRVOYeoPoBjd6hiIA5j9S1dY/BeVV3apWHraJ4Hjenrpk2Tiem
q+WU1aZzaMWVBWEwfs8zwR1KpPLpE4UM6u1d9aST/boBmR1uZTdA3xqJM2t1kyvc1HDjT/zf1MTc
UwBDuNqUGvrKJwzIUTck410yJ7DPNAAUwPOa9i1fE4El4xZV394JrOtUekyP6UHWONrPeURWhBkd
Ol+CWtQaYzt4mJh5slengbmDXQ6KJ3qh7eiFbIa4d3gik5foFOE9oo4cZGG+SbSqOkumZl4VUVGI
CPR1lfT2uJT3GtbytZcbXLlx2RwF0RkpkXTrwSOUReGkX4Wme9Pi7D0oLDylRo6iVZIRELzzJf00
nvDV3vHLjgoOzDLVdjxyk1UqyHMUPtzKMI7FjV12Nh/9riq1gcpTyuyvE8c2KaAO9qqb32V2W0cM
AzwsQxpW5CClDYH156g3rlxpGmZcBzDZpa3H/Qj6jtI/WQbVUMnvcsZFjECSJKQ0ph1rMsvMQzBJ
gxS3lAorAbQI+kqn3vhhM31HrbfK/WpiTd105jFIiGpaAOzLmj1neUizJYoHhG1ad4+DxPzttiPN
4AKQIZMk51RSfF6LME5wwZrNySmtj3FCpzZGXraySgvxYJkedAo6YiaTLYsJXNAWyuIneHkEPInu
izb5dBsWuRH8Uj7tVMfTMqsLMwi+B5/aoTOQd2mHwZxz7VHSb5P8HJtuuW9q16RBYc8q1kTyHEgE
onGNUo8eaOPWaJrPDWNwao4FSQPzmxzynrwVExxs4UfwBlsBO7VL9JVVP6nM+Q6xx2H9hAYq2cU/
hYCGV1/iYgz2iywwmD3eU6ftYjQkp3EWCS5rptJ+rC2byyKjeWGVkXdoDQwZy6L+uTaalnaMgq3q
/OgcujOR2HuwfMD8le8nRxyqTDBd6uUgk0hlc4JtMXvYAKI6xNGVdwtzv5eWOyfPUSZBELWIpJaF
1TfAS9626d1L6lnOyyKxWCQyXRmk+cGfv/bDrG9Xi+7HU/DMFDWrReZoL3qGZbWeNfmJnkLdh1B6
0o0XdMHVcRGgdYtObllNRZ2siJZ1N8vHuqjKvkvJvi+XHYZd3E0OZYHcHD4ElVMwzmSxrL0tLI+w
CEXx64S/AME6jbFp6mkIz8p9q7PLk5gXy6Yak1cdOP/2bVeCg2RFqhfjrJ/RC2L5tyz/q9oUF2FG
/s4EANZM+Dvon/sTEgF3gobXRiZGy3lRLwv3W9WC4gj7YuR5ZkPvDpijFHnVnQa6ey6DnQOV1u70
tiD1sT/pqSx2iTc9ZVpJjklItz/t52su4vtZUcOfMFqfloXbSUUjoX5NdXoC66lHGxXWSB0Yd5z8
2amxLNy3tdzGK6RPZAYMWvNhieJZFtLIuV265EAxcOTe19YVd3WPSK2Kv9SJ2iutl2A/2BMlNb9W
D7QPR+IYOdjNX3arGoiWrchBsJf0CepvGHaKjAG5TVDDIpBWIbjAZc1A44D3Zd7umuA5wgK0Wz6U
5bNYPqguQfzs5PKxtuIspVrELadyvJ2MDGe/XKV/XL9YyplTzU6OtwMSlTTDZrhRs4J4uZCHRQeG
bZ0wRQYE7vIP4Tn+6/8LaRVeqixuwyPTie//guWvXP5eaArT6e0v57adw9YNj9nYbcpOxQSuWV/R
xc6Fu9yGQGHgMcrQieAWFyYqlRJEGZ+B/QGgE+6mDjBLE+/GsXjS8jZCKZ4bEB2xJXlu86rzqbgE
7w5pP75XScIN1g2Qu+R05hLlWRtC9RKyZf5eDJ4yiJqPzrXAco61betMcyuG5FxZDGsT9mcHsHnT
ejeVVl3NwL/Dp9WutZAHvQ0JOSZ0QiNpy67th6IpHisiKQqtZS42kXSRMHg3iEqZvPxm6G7iPP9i
SONZD4xulWpzAmcfvWT6cwypDvBL+Z4ghfem9MFmAnznpfFVhXl6KOzhHlqsKKp41w/ZhW4doGbd
tBhaWC9tzcxTMXpHjlPvWkmtHOkwqY5pS8LfyNBHdu9iwjfPgWpuGqt3D0EaPhHwIsE+xVsditta
TyJ5NHSerwF5WC0CrD0iPuKPhjsvc98hrqf8mURn97NGnWA7ZtlhxIz2IFqX0ZfbnUh+vknVl8G8
d6eHMk2jnR/S7Kuy5BKK4TMTEnramnbVqG/ixc1m0BazdTgXVCIy0Hy+DKg5aHxi6pEm422e3o1u
8tUfIyDfY8gNNA0+1S2DFY0wpbXeJhdXDOiaZXcQcfngqqM3T/XQ8KwN1yn4dzV3iQSSHg4WQc1Z
uvX77KYtKthscXejD8++lFhVA+dmZJBBn52vhEGhs8b0yJh5I8vyCfgnWTHoRvSYcZWbRMepKcCt
05tPPtWie1c7BE3yT5hCxDptT8CB54hHoAgn0okeKpgQVBesbammL4nJnLojh2YV9zVZYaAZHRph
KvXo9qTRcwucaejMp5EgwRVwHCLxxKtSFt1qqzq2Jq3FERBPBjCBjKvJHs4NHW++8N/qqCFYgsBo
LCSrxBzEpYpTULuERbYhJssqkttYUFctkY9kJS0kItfiKVhT+vs8mclMxbfWQ+LckCxHVm2SX6Q/
I9uBnmYjlop2l5AtDvET63prXMNMPU1KPkJ7/uA5xFObfI+mYhJHOvHFqqxc0DTZPtfTa5/QgGBM
uqe/8L4osoc51troPHD2Ruxi4WXiZRPTPZBRtRl1f0WlBL8ZLYxERkCv+RiC/m5IyYqBRqgfjI7S
tdU5chf1agUeHmKtjYzHyry7aKjf40E4SYEVxa/r9yqA593XCUYHGkdkFbbrSQUEWAwJbZ+oivb5
pH1QOSESvlHwKDi2THpkUcud79KbDqvuk2623Py0diugEDIG53YAILxeybS5a6FfwkrchAmJDWHA
WBnrOhwM4x25Uh2xcX2KDDbDvq5cFATwD/mvVYyTo7XKuv7c1vW4caHijXAHVrXdoGPp9QowibEG
UPYtrUS07pzyvWujRSg7ZECG8dqMREmERXctGWKtAFjXKzJ7UceWyGSDrtr0NtTQJHoYk3A8t1kX
rYIOZcRAjQioCqngxARLCW6jr7SLbgaXUM9pyPZ6fFe2QDOpou9rIR+8kBZM0UFyBim1stMBdMLo
fGNkEWyttqtIMLmTZmBAb34eUa8xL54uhh1dCg91j+a036zWqxDtUZBQ1qdBqDnPU/9ADF2xnSb7
DOrfWMfVHDIWIpK0vto00YirpOPvBv0mSUowqvkqstwbqHWrwc/4Ik/4l23UFd4c4VfqubaSfo41
eLyrc6qxWWJ1e72xDUDn6TNPjZpLikLgmF/qoGeqJvsLPoAHL54+43vOb0wkp4SAaw6NTnFLLwcW
MEQbYi/ESjUwmxN6gxkWT6oMFhEF7rcYt82WaYhY1xoc1FgiTc6EgZWifF9Tsb5wWyNjg0+Truo3
yh7jTtH8tOykPOgE4lTcg065V30LycYF/8TjM1OvIVUURGvf3HgsNlp+cfW02SLDu49wY2yIEZzD
RvRLo9pbm8w6HjGXmhvZjqRBxhzNe8hzrzzSO8LuxhAKjn0yMv0Yx18T4YxkV7Y9ajKejTFjMiRP
cGXgdDfNLq6J/El5pPFFIuFFAyRdyjiEYUHGgtdpwSnzNzRB74wO9pTQuMswqp0z33qT26AbMR7V
PstWCUK6XFTXgOtMFT3QFM2uTt53Kydz/HVL8gih9ysjlXcpE+t145YlBvze2nS41NsbVGdrw7Y/
Kjg8jDPpeBeZwAXzqly+8nBndl4BddgyGgGHU62KBkeQSf0cMXt7qorwA1lb+Xoiu6gS67Drc6jp
9XjvC5+WeUbaBymAOr10yFW2dWu3QJ+7SvIHm+Ra6QY+E9N5qOMSGL0LjLoS8Iaq/qI5iCCILNaY
hW0cm4CH3H6XJ1PErCFBQlxwQwva7s7Hb9Sq8gAzLF6bhK+NQWffWFzVEcmNU9yPF9vqBY8vs92F
CGpStRnq9BxxlyCyCJWSkRKCNBXBCwbXrKlJJ27RWYAXtmFsof6YJZlWKndC9l8SK3lXtDd1Pnv+
6SRs0pa4gq41mTN57XrIJipws+3fbfaRr0V3Y7cfsD+cKJPl4Lu8cvZBkFCtnPsoMu9Af7eb1H5J
qG+Tpsk1tSwkWq0qyX2a1uU7mxtbj851ltE3oC1iikNlS9AltWDSXpS/HaOEh3+AMNAvz35v61D7
TXiMrTPfDIeDZqU3PObQNbXeFfSGs6L1/Bh3n6Pm7JuV2EK9R3xUIv31LetJkaghS0LkyTX65IGA
JOg6UoATuw+TMXxm3LQ1gvSjjp6nT1L33kdKYXWMW1R0b6W8n1r2XzE+HalUXsh6srcZOiM0oJ+E
GAkczVGsBOI46diQoiZ9han+UFQ5ORdgB4QVfy5NG7EnLd6y0SAO2Ew1W64619VuzKibA+n9aj0Q
b7jmM+E2nKAflgHzfQxcfJxgfrWAbvsIL5qS6YNVVfFaVTj9MwsTu0fGQUF2ThpXu2maS0l99qwM
FJitrGlONxZ8SPTgKXy+ccgdDOD2rTTCCopvjDme1K5NHRXlbZMmO9B6mO87u1nJLmWEopLqEkJa
TPSs3FBQqXeRAI/ewRDRv1RkhG48PsesDM1d6xjDttS9T31Jehz4pipbU3WakIX2dHjngnlrjBdZ
XfuJooWnindZKtXcMG5RDVv1CYUvnIIyKBt4F2zr2LgpNTH1ek5rLLBqqSNkgDJOy/bbIipDbheC
O72WSxBwRrkPwSZA9dUJw55/gqbzA0GLMWdzud5CgLhq/kX5kN/TE0E7PKdHLrveFl0PRYGec0xm
Db80HgSS+cVxrsc38RymQCljWxLbc3LJfecXt92JAJnCIOtyEus4Is9RFgl96u/QdLoOp35e8AYu
kxHk+2W/7nyITXs8Rpnzg8zutrNqexQGvXUSeRBDtDTc6IwsmxIIxRoSHmlwc2mDpC+Mu3qVlYeS
4UxQRfGRdheZoHNYqpx9kn+AIhZaRNroEXESSC+0eWJvzzN5EiYejIb03CRK34neVDsx+P1pWVSo
Ek9Th2Q9clAJzhPnJZgknPNM3iJKlrVChyYy832UJLkxn2fgwRwy6TmYG75vv+3MVbgpBMQBPe75
aKdmqxIHBopgcjQNZcjT3adZpERM4qNqmhNw4zn91DVXfhUT+YVQmgAwultazOucOU+2rKb6tKzZ
8+ayNp9RQWA6WJ4kgaixIfyGd64l45NoWiDTVhu7Jx0s8Dp2FKEdumaeMsc0T+W81pHmdZR0PhcA
sw/wOwPZ7mn4CBKA8UCZ44A757JmDLaJtMWhwJm3r4Cmhm0uKkYTWmiAtuyMY1J9XjaW3XaTN8eE
T6zRc/20LNTPtT82GfCiUygtcBDzu9IQ1XPdornmD9bbwvq+WHaPTeMfh+KeqDGRrZgmJIi94quB
KZ37wfxml3ecMEhYS8dCAze/R3ucjJMzL5bNZeFUSGMq9ZCUPImzlI8Jbfzy+395E/PbAd4ls9U4
v4/lyMiFEOHoX4d9Ira++86u1K3XjYhiwzJgzrUqKv0lC5isTJJUgyhUpEkPTLzASdPjsPyDC4BQ
lfZ1IlGNMT0lba2jml37zcUwARkPbvwJiMNnxkAE58GuG83M2eDdeRUifyoarpJkzNeg9whrJnWQ
Tk+LaQt5D8VTsuf9mXyl0TxE6JltDQoVO2u0zw0zmmbIxT7p+HEKCOk3fTMw39xPvo2hBPA8RV/F
nqOKjKfC6F41cvTAlBNdHMQa/wU5yzipxhJhcgoazEyy0x810mpWlYOV8P9FI7+IRr5AtWwUeLsg
KvL//KEKmam05iza+J8lI0951Lx+/Y/H5lPzWv/D634oRxznL0/qfO3pGpiUUH+KRwxp/mV7tvRg
Y5qe6TlvQDpp/IWgQ8LCNV2us5/CEcP9y7NMYXgA7BbBify/CEcAWv+mG7FRn8DA5r5oYbTwLHh0
v+tG6CrCrOfL81pZxY3IdeuJgEsaQOFEh6RzzKferkzyKZS3X47qrmZ8P2qq3Pp+NE2TH0f/2WuX
H7Wc/M9ea3ifooDBS9CV1XlZ0MaAGv627c14czkv/tiHrqP8+0RULUQkDwe+QOrytkhpf/+yGSFA
PxcJnSDPegnKNCMCwAvAYrBZjbm+7ftQ7pHf2i+mbL4medPfBgOD3jCkQqXiXULx+aMomVUyMnrp
MAUJL+Y2uNLlZG9SApnP41j552XNKT3/nCMsUwDzOLJsJz68rY54QaB6wLWkT+9TWaSyuv1knIfU
kNUOCRJxa/N26LS3WuHrn8sEvP8Y2/klnsLiQuZZcQn9Qa5TvbTXfxxYNpeFE6niArqIIvOyWkKU
7pPLciwdyJHBfRdvaQ91FDcm9xrXCkpS6bvXcF6bhmFYwS3HoWXsSVuqnwml1e6alGz0RMOJQV21
uHbzwtcSFrIaSV3AUdg0fYBu2c4cELtV4O2tprka5HdcSai0H7l9Evvb4ZJVg0KjDb3thiiBpypj
HkdSj+geSLiqT9SgaUnXDy3zTJ4OSXfIIwoTy75lMX9XVl5ETOay6aDyfPhXL1p+EAEpB0sVxbEf
LGB8ZMrQpXSTXxfLvpK+7S8Hln20G55+fOaudR3j7mBj1rtVTEkefSIp9jUQ2rWynZCA7RFDUl+j
xiDZZV8ljXUGWdmeStl3B5eK11UMsbNlMFc8mAPTUqEl4UuS8vDrCdo6l3mlbwoToxPFuPh5WUt/
rtW9Fn3f97YGw9I8xGmIyD3lEYAfQABKIDQGlBLbfd6JfZB5waEzmEpRpuJpRxbNoxyS/DDBezsE
g+4+lHODGAtW/DVETEmIXvaxgUazCW0tuhENupCAbIeN34z+rmhtwRDdDwxm27pYcdEXO6Kjims4
hgV9blVcx3lRSSaWVLPL3XJgRkIafG84ooWNWKF++iLb4aby04/gCTHGlV5F9BebOVMCrMxy0k5W
W3zk68kf9HNT5ba6r6ejQf4YkozGqlb2HDwR52kSIAQGakWit/q+8/vxuDY+k/8aHmRGmk2BXn3d
0mxz90L7AgtwuEmws1yJxFq75INOz12KMlevogB2mBs0FAgEYcOBSMY7bxKUn+dFTozP4EW/7gmY
xheVmva+zakDjTMGbuS/yiC6L1CBrcxRZV+iHsJw3A4volZXHBz7ZL5bLAvuev5ZzPeRZTNbbiZv
23yAt/40W2EQLVxAVWQ3obLlhsfN9D7wdRrspvM1jKZHbFmU8V209rrw4wtlk+wm8rwfp3Z4OWI7
K15+eRT+kCn+Jks0ZtXhG9HddjzdM22myDY8cx5Y+vz0+SVNQRpZ1IZO6L4mRGfPHGE6kuY8E1jm
BM0SY7+s/rn956m/bP/D6p+vrUe8OVoz2FvbmvSntgoeKjEOt1kUxU8FGXIZriXE68iu5495WRjO
ZHMPoxOQU9FadmVmgQR6WXXnVwykB26X895e9vMVb/sF2V1Yof6931Hl6qbK+/xxdOlU1oi87iMT
e6QPQBJNUFN+ChLmNgO6lszTItSJfkYHwi0/decmCijvZ0W9a6LCPTgoyp81gEFZDJNwah6HYMrv
wJSLhyxsb4JRtu8hQQDXdxx7a8imfZ93FSRPRUIZMQHBgaqzsTaUQeS1GsOPnY/zlqjq4dLl7viY
JdWdnPfX7hBudRKrjlUk8pcJXsmyv/ViuRub2NyTThd+NJpbpFHyvT/OkQmIu7fLbupNOJTK6Cmg
GXbGPZhs/D6IPlpmvPlfrj53zgv47eqT0uKOZxNWwgiHS/H3q2+KLbd2oC5+jQ1KURG1gLtYT6aP
tj45FDxmAUrJjLSdXB7lxfiR2GwS7YKmBlY4Wg8h6RgjX9id0RfxZkz95KIsPblkdJW/ry37NDe7
S3ISQ/7Yv5w7tM5Qr5bz3g7HTnVHy4T/+D/5ccs+vY73FB0g66H0HyhLXvQmE5dkTsjKiil43zjx
rZy/3MIXd5Vj6y/LqWZo/zi1m8xfTi1kKr8WmnUXl5nx4gCZwAWF/ULNBHsSlm1tKnOipPsjX8kd
2AEKLPOantq0VALcG9/Xfj/653naEO3IDeYVv59XuLVxMlVrY3Eh+kUbp18XXkl6leUoBEq/7X87
N/FL/bJsOqK4NEPmH2AR4WV+O+Xttcs+UeS3Zg9vannpcnDZ/+fLMk9/oLaKdqhIdgD1x3c8PGN6
c4Z6j2KPAjtJXp+p5NxMSRBCk0RnFUVai9sVZ0YjPPVgRJlCDpk/GfEQ35qhbj793Jq8wKLqXz2Z
XRbfGvPWfGzZMnlSvZ35b71umn/Dz5/y9vvQZ37/7T+Pvf2++djb1s93JvIUB3QZtZgMo/DGLYkH
HIRZbDJpBzfLvmXtbZEsB4KUUG5j+HHePzs5HHz/8K+/ybOE/tcvMnMnZO22NE0yhzwqJn98kct2
LCRXr/tVC1JDkK1gVOZ2mVIUBoJRU3u3bJDH1YtSe1dGTvEYjZ+6TJ598oRuHIds4fXPTVLbGE/E
xMgsR71IqnsvGDf0aQ5iqsyLZRPuXpe6eRHzmjXvW9aWfW9HC6IK9m/nLWt91D8Y+RRhJfQYvdrm
sGtA5N4mU/BjsRwo0J0ynfh733IKSFPGNfOBUkCRXqn5dca8c/kxy9nLiV4yet9NIb/x5n99Vsvf
qeT2/D+2bJc5oIPtYXYy/H6zHMKIVANladjH9FlE5t67Mo5vaNyDb57vmgy7vrS55RLj4EQ31c/9
Lvvrn/sx0/brojLH5fwBxdYv5y/7rUB+Sf1PkfIevCadIJ+4mXHxf94Zvq/N+/QJNQ/lQNhoYU1l
ZfkeL4eXxfKNXtaWExmBIEK0ELSslp3ff7hr0GuvphltUjDxwLxMb6Tz8nM1TzyywtL3yDvIK5k3
QSin941BLWreKuaF5QflKhqIQY3Ex6nBxuSP4pxWTX3bm7jpmyjJvkA6oIjoDB8zpiJEvP19hiO+
gmlB5IhLygJW0hgOF97bdmn9LyMu5x8/RWQnzA8BbQCXZ07/+6eIoi7SSIi2voocb28dRcal/blw
6oj/4rLdNDajQ1L8rCaqT2+7qpyvVxp1Fj0oYV8BOtjXBPR6bIX1jT229tWcF8v+KCZ0yRuBAPxx
YDk6UIltFHCVpvW05kj2tkyhNeOZiszsfTVExnFJx4AnWd9ahahv5/2ABkjMXM5NYjuhA5acOxvB
wWQW3p2UWCD60nqyktG9m49VuvvLsXresu3+XVGgiShMrTrWfRmflzWaWz/WUN78WHs7+rYG1yI+
Jyba+H99F3P/4S4mTExA1MJx+3Ars/74hjUOvk7AL/4X6oUbUgoA2rRTxZxFZ+KCjSg7L5uV8I2V
UPG0KSYq5zTPOfzHibEbSqw386ur5aRhPmk58+305Ucum8uPdEtxm5qIsKK4Ga8RKFpykkiNvJbn
Zc/UW+OVlEB2S3JQdvTaB/jTNXnfb8epY8EvlWmyn4xovH4//OOnGMyrV0plYgvDslT/zdiZNbet
K1v4F7GK8/CqWdZgW57zwkqyTzjPM3/9/QBlR4nPrn3uC4toNEDakgiwe/VaLhDlXunqoxYXVLTL
U3lolNQ/APWUDXUw6+Nvzje3SfSEqusd4LmBwZfppOl66ncRD1bH8Dd+kxbkGPNpU7KL4d774iRt
8kABBixL8tQdnGOpTvXeDtvwp+3mCNn/zxmkzSst7+7fvwBoPPzXOuY6LqJ5lH15xAM/i8uFDkqN
8aTWf1HrMjfm2im9DTrJyil1qwfAwf1etq4mR/OB6ubdtAooL1vCFy/awlseYspS7gan3k85mT5o
461+ixT1b9PIDulLktVctdSkAJYGQRQXs/Jh6fmlKGuhAX2kAASq7DowHkY9r74MfhksU0RskJcH
5pAXin+qShW5xgh+AUqVjRMyEPpaG+L6ycjyGOrPMPgiZgwTRxUzmn6QXFwjrLemAhS4Harsu6mq
22oE9Rb1mQ8hsjPcaTAoPUiPtLaHcxrHQs1aPLTE82k0O/XoyIfWUE3UfEHztrn13BwLvUtXBsi0
ZT4YzaM3QiwKfvHJrLzwSR86fRUh+I3oMLZfHu1YJStt9C+VCCAgcJvDreRHpFRoSluUolFA9Ryo
fhlyCH61c17VH6WjtCkeeaJZi5tH2XGbC5JrHvg5+QStUdo7swrh1XbzcxeMBETEmaNnxbm0cuug
Qbb/yS49ZKcYKV1vgywxshYjf00rPaRduunReJ1Wmj4N/3Paxiv+x6ZNMz+9/Duq5akmr1+8//MF
NdxPUoqBN8eWR1L6W9Ik65bYhbFQarB0WtFBey9Wltta4vbeeHa/SEOUl7jKNWXKDLB3QCev/tIm
R87RPJ7773yRxKy3uf6c/3rRKHZ+ODzyqBJrHiF8bB575xKqZvVw3fmJ7R+v4DdL4GbJQxkfzU5f
jjyFHhNQN0+e0gdA9QtzG/ie9ZRDxnWwK71ayF6kQK0nMcD0+RpIExFXBgwQzKCrtZU7VMVL0CRG
/GknmwFSDSvK3MFyimB6iMLltVdG3m+9MvIue2FO/6+xWqKSiMqGbD+X4w+f/NRDqIb59aAE/V9z
mWh7aZKdnZsC8NbrHxmCvg+pSq356OlkeUl/5VA7GcGqF7uauEcWZdIn5EwmtTs4jVWiDegHXxoH
DQo/NN7nGcKOoCq2osCfAoM6fOorI3zSknHtBa1yL00jcu5ssspwNVjw69TdoK+9tkMLRon6paUV
3n1F6S6oAc6g3w8WRFPS/a1jTDwTcCtgaeF2s8tJOuhsf+sgVjgvDFVhsxH55nzo64roRsKePC6L
B1Wxv0O8Nb5PfZFvkGCcYIIrp3e/K+5tgRVNwvB//A6cP6XHTEejaNs0VfAvDmkbpIT+3JJ1g+/W
ajWP35Bb5uUefgMwp7Y5Wif2aY8FvCXl0mmpi+xDSgVjtX8ibNvsgIUOS9mUh758tvO5usgGsEAY
NB3H38hmqOUWhbvWo2x1ft4/9ZH/I0kr9Mx7pTwTWzWvca5pQjt+GJSDjGFdY1Wp64WbsIcp7OZn
yCiWR5lh5VGSkt7JTViGdtk2KVN1JfddxZ9NwVaxogBsQ9rLOhlp8SSD+/JQJtlD0NflWbZ8PgJU
5B2QLTIbENf2zb/QwHmiembemTFoU3mW2aP7XE31EYDC9EXazSkx77yWnC8grc92Y1BZDeOoXg4a
FZ3/YydHweqnhVyjNt+0DdX2KAY3iW/++Zm6ld5QuWgX36BvdFe579f7NuvO8TiBkh7zcDyBqxhP
8gz9mGZv182Zd43GupPOopkNfgyi27gAS3FO6HFCSg3ZDXoHQIBRY7LXTp6NT+yjPKDTUfbVycYD
FDHQkNfQ6jh9ov/lTFO8QFLnDHizPBHEz4lwuRN5JRakalZdd2GnU/6Qw7DuOfO2y5BHChF7jdBC
QK8ln0JwhWKjdTvYYdQcXXG42fq8XKgw1C9g+NPWHqt7eyl6e5/70OHpo/FmxCGSMqVp7a1UMd5a
2z36uldeunQaLnGLGixVm6+lcy/VubmV5CjP5AGk3AS/X99SNQ1OQ9pqrydDpAfq9vpKR+LpOS0b
f3t7CZTvjbfm7Z3wl680SQ8bOi7f6tt9UwbT4XaY+3I6QG+yyzIUzg0jgCTs1nttOyEJK9uf91Y8
mPezTf1inlUnQ7SkqWXVOajteJItnjE/7X2hRpspVoflzSZdyOF80bqp2Q7EeOtvMdo966GF3sfI
bV6/yin4yAxBDmtHE9IAWf6modYn7QXA6/1EWRnC5kH4YVBnvsiAvdwjw2c/amb7Ygu7xcs7NSej
v80V6uAKfRIMQ341atOhHwf7KTeK6KUtNjLwZDaabMj4kUk1geiRjVS4Bf1vbkEEG5AXrv99b2yo
pLT/iPFo4tkIf4IDpRkSabb4yf2WKhiNAW7cfDa+ZSG/F9Td3KM8KNTibGAnADP2y2aG7dRTgwo1
gDTmaaoe+eVZvzyk+VNT+lvIKEOpwp/kVO1TqMzTXdx7BEbFYbLUpWmyE7mZ7KhRF1Ol57tKL8yr
W2jYycaGnGopbcYAR5BVedWG6spxWY5NttfGynuukONc20ZJRlc0y9msd0kLOFs24yknH1jANSOb
nWtp971qnmQrCefiObCuA6Uls/udH8fOA8TU32M1yw+ZTdC5M0cqK8SWdRL7z082VdiSP/1uNsUi
c33NtX0a1xnudACghbaoEnx0SZa8Nn2vrDU9ZEmZAv9kz2q/Sq1E/VBnyhQRK/vrT9fEYfUxhatV
9T1QY3gYqapxyLz04dkVh0olnAt/L+rFaXim9DhTIRWiQ7YHdzzzFmDulRpAGdXD+Hgwj53hN2yX
Rjjl69/GVQpMealgt6jCMAVV236ZHY+6FZttmpkRuJHNuoR31EGlbC2bjY6Mm+HC4nB1TqFM1tO+
PshmoFTvjhV293ZQa69h0ixRRf9P53ckEy3DegIRH51KW3uXq5g0kZs78HoT3TtwwCB/Y17MqSDP
KffjWjZDJKMREbxt1G+7ctmrw/ew+bRdhxGiQIwKbg8oWXn6tN0U31WRuYdHKFtQCUnKfWoOhjgE
WdmQMORM0OXztPNWN5M8k27SQzblQW2dBt4CGCTIukcQHHUIVfmOsS6KKHq3i2KC2HeaT8kQ+K/e
dB86ffSuAlo+zH4O9kk0dS8zYUlWs71sFm1+6JEaucR1/OE39tdE1PIEtg8JWFhkL22YQkfZT1+k
PRJ2nRq/f7I7xNTvEMSeFzIdOtoeErOiKXOiMhsqO25p05utm9tdOat7pVGNk69Sk8LiB+OtaN4O
3q+mr4JdsyqT0mBho1wCgIY8rSs9Ps3R3i8r4xR7cbUOwP2vjRng/8hbGLUJQ/XBeyPKFqHtH3ri
yy9l5/Njj6oPM1HMbaynENPNavlR6eYpYmV/cs3Quw6fhdun4VmnrKSdrZK5tqL4GFWu8hv8wSiQ
fowzx7iT8Ad2Atp9AzOobE250y6tmV2iS0HTvdO9RCNwU6gD2CaEJBsp+lTqdR+TwJI2ygXIYDgv
HvxGv7vl1nsy8OazCEvFezSny0xwr1hqXq6sEt2INpAphU8qNRSisxLYB7+37/99hdAQAv9zjbCI
/rtsMMB0qAZhTvfzGqGCnS+cKGyI+bP568ZMKEhFkCcPVvAeZR7ZS16FXIGYNE208aQdbUFno/YQ
FCpRHr57KsJ3vJnaZ4IP00tG+Yh0gwIkPwTQa12bFNp2aMcP6t52I8DdY1vezerwrci6+EdWnqld
QHwyJ2TidL77kWVNCaC+6i6mz4ecqVV1bFOAeVpTQX5aU9lfVFqw0tGaeBPz9K0f/ZihcZPz6Ir5
ENkAsaGy04LQBjdSxP3ZN+aTS/UyPw0NW+WaHQGDoDvNyks9dN1ZekmzbE5dNe/MXv0q7dIkO+Vh
6mHxoDAB4nF5BWlsxJSIF/aLLod+Rdp+u5jrtFueNs3hN1vW59mxVauVNVTOz5uSl7LQokQ9roYc
XMx6tUkfxaqLVW+lFI/+w13XA9U/MSGzbd7AKBiozYNBHU++iU1EOQY3Zf+SqLp1jEu9P1SJ5peL
qlP6g2wXLsj2NtCitWtM65RHTUG8nwqhQegyg2XOnpwudE6z6d/bZkhLmNDf1hZNq1p7EP7ZkwrO
8qCY2Y+bx2CpP6o8dtYAXBCGFCN1O3OQrUb5S87hiYmgmXxAqNM6SQ8zrZJdNUwjv1E6pQ2kjOBh
Ch+uV8q8aZNN08xvFA8vqvZ+PJPMrbdRk4wXaaXsJV9rHlQK1xlA8D8aRP9uk1LaH62KyCy3clY4
HvxzlAbI1rCmUorQxksP1uMdr2pyUBv45nFsszfpLk0jRL6L1u3Fs4M78UMX8nAN7jHZlIcqACaH
FiPUSPyTAjdQdrUQSpF3JW2Gnt/ljuqepX9kRvWW8HW4kv+bafS/iA0q3PRdd19XYhtpsiKKgzGP
PNs0w1u3thXCyaOAX42c7FG6NLNjbB1FPEt1Sg302GxhqtlMVpN+BYtDKd5sgoZQ9PI1nSn8IL/9
1azROEJmXD8YQz9elL7/plV+8jXIB6KZAPbO1Nkm97o/C05lOnJ7/EFxjfIY+UVCyh8CSHmBHiJm
4lHvU9Ejb50i0OiMfBTyIqn/XJSe8UHhVLpNy8ED76WU78RRl8R1qVpKm3jDa5x5UVpIn6mCX3Yj
/EmCYGivERx9orQmv4P5ip0AylcVaBR96YPVf5S9UA/1KztSgq1shopnHpsi/XKdquY7XBGEPLte
pz7pKkSMPjXxa9kES6Lex5EF5424bAvL0aLSZtjxG+O7nM0pEUD3zAFJbkCfT7oympeMPai4rauF
98RlVoXJ9VZd9FbveLZTqi5cjHTmMeHVFIcjgDpGzd/3XJoUmEHXB6E7t9UVqkkGNf95z4Pt3rfw
3l3vWXwdwH9Z4A/ElKlVzfez4+xkS15F3jdMTMP1vv7tnuWgsVH+654hmYUGFlHe+xbm8UFJrG1X
e/uSck1vrXQlerEwTOYLeTqlgFOWHVTwZeRAoCV7XAUq/jSHq/jaVlqWv9hyCdHOAcPFHIPa5hs/
cqlHCsufk6l504ZH2X21lhD/LthH+zk8smHEAmAkT3FTaZuursZVrcbpE6H19KnK3ly+T4/SoXN0
A2pNBFdls1QT/cJg6SiHZCncO0OIpqy0NQTlSewtwRRM+6JPlz+HMW8TIpYGE2O2jfQ+fVIDq72f
KLm/eWQVJTKe0hU7ORdbJu/Ef0SE1cqS3T43LIfWwUjFpDo2e2nLR3U4Tmb8MVdzB7sZNLiaCvMX
FaLWnUqV0SkY62YZjCs/L/duUtQvs4p0cBqW03/CeZPmTvNjSufvg5rpr24xOLBW+fkZQJG7Jzvi
bDW9DeBPo1AUrcjsC9DqQy4GxTC38ETQv8aWQTajnbOLvPI4FRalIrxHA+jdlq5dbxN9dg5tHP7H
GOBpDi1F3fUUEZwiVo2NWQbaWqEwbDUllQdHnuu+KA3CvXBVpdGgfXWhQS6ysg2QrXmAn4N/cjxW
mzDSkZPogu+V2tvv9qjCajVM/hOFnMqqpQjg3jXmn9cO4G6GWOKP60Zd4FLyNyOYEIbDaxcR/UDX
5dP1Biqiw0UBb4w3ldrGdlJjU7eoDvsp1Ziwmzora+q1r0qHNm+vIwrd5M4mrKeR6tmiePVM+w51
OGatPY1qRCrxjLHX7vMosRbXkSLyCdHfk+9p5Z1jJv1aDsjyLegh94upo2ettUOzF0HM59mzH2Q/
ke8cmqRqOIelOkIUPWXL60AveJw103nmZ9fuR0r1N5Ve+1/8enMdaLj9Wocy805Tu/kJsen3641k
sMYrOf+4ZBr6k+5U2rIQtx4Nyh3cRfkrJc2Ug7sT0hYtoiEJ8EvpoBgUfimFlgmAZHXxXFkZxsjG
atpFw67hIaCi9mj3arqS96BYzcbjqfnWuQYSFGU9QZ4yKm+FyScvrllS+kqpvJseg2COH21Ij67/
rsIwoIRl23eBUqs7COX265R1nPGDa8KPdrah1JihtLcR9XydCx1NBT6iBLFgdqpZxmuz4t3D5qIv
ZpakFyvLXyBapHzYrbJdESTtvcyHy4PVUjGPGEK2uyXKtcB5UkZX34vVtFZi61KKA6LX/qoyYMKV
y2fEe/KldL+HgM+uC2pJbemWlwUDxjj8pVefhk8T28mTbNlj592NLmz0UJvpW7a52h1VZ9SQl+FL
airKI6IhB83vg7fRKfjnJJm9iPQoeKtrbdx2KnTqstdGl4ma2anfy95+MH+kpaueZUvMqA9u8JKL
GfsZUL+Ywqq47pzVFkkI3vOTten27tFTLffYWT270x4mkt3gdPe66Kh9V6lWv3UrY7njoW+TAYmJ
DGlJRvzR0v8+nUKYcdt5/CvQvgxmEO/8Dp0Aq/AMRAKcsAXU0aD/TBwf4GiQbvUebDfUBNllrtWQ
5Kp6/9M5V3g9HzuIP+RgPUdCVa+qds/7PpM1+VNgq/EjNHXpBZru4GCF3n86O6VP79xsrbcNXzN5
IV6ovnclJC2wKaFb20VEvQs7fksDxV5nildsZbMa4BP0w6Q8yuZo6LsIBMjFRAGIJFS5LmDVewvC
OjkZpYpGrasmb9AUudta9X/2UguegG7yp73s7VXnq1mE9b0cqgTr2YBpoqbs4oHQw4u8TpablP6J
m8rE/IBB/vmmZG9Wa9ebUkRlNqrAFfSWgPl8geLxBLJHNvMBCj2fN5n1zUZRPZgUVwKBpDWAdv7q
5FyxPL8mujrJOSPhhEAlFCct7MDzuOwyL34KrGx+IZC4Ttqyu8iWOhRs0SLrUbZcDVGXWU2uLQKq
RyMohgfZ57fePRpG7r1sEXl+IuFQXFsU+r51o6OdZV8eZN+00IrODhWxL6pPxqpJTSoYxOVdFZ4F
fhv+UfbCggjXmje1x+tFugJ5ZDSMD7I3Z51faBnUjdde2/L5TaUOXFuB+gKBLEX76qm162QPqqh4
nm0H4R1FhYFNNINURcax9t8dIsV8iyuoUaCiu8hOteVSSMZ6d3mjFM/QSRSbPB4bgU8qngffyI6g
XMGOy7FwWEAF8yxdM9QHgGkHbNyFa9gN/doAMYjWDhN5TYXUcb1M66E5p4YZrtBt0FaAUZuzVSFo
tOjEaRy6PbSQsCtdjVUIVGhRNdpDnIEB1gO0MlZyDgpxF5mRvYPR2yPgPW/zxM+fNG/IzlWEwrui
oedTp1SSwo/sQPNKrxU1VGNPFPb7WVU8SZvOPtnK9O4oTZE3+Dv5IjTJCSat2SEc0/D0ZTyUYrB9
hXO3kk05QqcyIenVi7RoIXu9yaJoWfaFEwL2lFVf3aXHMDp87Uor2cmmG7bQ5xT9ZXbGL7Dpt0dp
bhWBW5lHKnfFdYOmgmKKFWYhm/Iw1HDntml6klfyZqqAI1av5c1DtVbjgChNZqYPg4mEnqF2/Zon
TbXJ2wKKHPE/6AtNuQz/uf61TeVBVUKQbCNnAQoNK2EaIz8/5U/S3crnfKnDHPXz9t1AaLRbb2So
g3I5z/YGnPHSBOT1MDqGAU0NP2NPcRHU/NskzxIYN0g5jyfZupoGCpO9chy3YdX9HA6PsEHsCzH3
MUj2YTkimGAG3TUYJUNQ8uA37kWNcv/uGoPKGlLl44g+kwxQGV43wB7kdGsvhN12SALtpFlpe7KS
EI7JEQltH9EPsCa3ftXs/7Vfjmdpznj5SxGP6glTVlEB8Qfg9IVMj9yaEtB7a8oUSSGcEUvHWUB6
b71ybNMJ2QlPHfcwKXr3jaH9qEJjerfdMNwodW1vLZGAZtd2mmDZubTsQqWXHzsv0wCFfYDS3oZg
OGN07QV+i/aROsPqEW7j1zBNpncIjt0NREDepmPpfA/5Z9mDvwgdtSDkKJTGjJ48v1Jnx5DXliSJ
wnJ9c4k0CwA7jJor6CzH9YRs2LRwvPzBV/R4b5GDPF1tlEQPJ3tES0j3ahRFyrFW13o5qtvehoif
unAgDDN8CvDKwP0G18SL7E1QkV+WlFOnxI83I/VHEOkOhb+ARUA9oZS71up2ejDEYcqi6YGY9LdJ
r5M72ZJ2t4O+Xw6VNnlQbWUk5xg595aBgFMEN+Rhcpr+2Uq6RlQtNZtBNE1Fc/Z2HERL2VuYMYCD
2gQ8Rac0lSQoPEPVHmXLL8N+4U1APuMm+H02VdtEQW0/gg5tgY2fOrhRHzVDaS4DBZJ7zxfs+qJP
2uxAgekjGggI/bJ5yQluFP3Yx9n5NhCCADifxTyfBhq5Re00gwZxpciff15JDogzKC8K3XXTc862
IR80jRCW0MVTcp26w8H+rzN2+CTn/ddZbYkeEUkjSmGqFxucK1TL1lG2ulGxDjAkfJUteXBMbQIE
nBtbA8XDS9+7waUnnioGy2n8qFXEr1voiCWwnYgZW6RwjkANwosdbiwFeTWUe151+SfFk25D6Wi7
a1X82fIQ1/UhNQwF0TJM5NWz4zjARCZaNRVzx7pw520KhAJysVC7Hsh1/jyzoBTZtkn1IT1Srfpp
l02EzWCOKeMTuNl2Ias4Z9K0Cy9VnPNQpR6cOnRkoryzMH0TLQfVOYfF4N33IwT8ckQcez9miDV7
30r3fRu1F0ObzUcz2SK71VyyvGsvDo92kOOEUaSDtA1jBUbJLH8OasAhPzreJndOtgW5XaJHR6vN
zbM8DN4IvHaOg01fT9y06AjdhEqkSfSYPRyoBiE16Sd7laF57nOfT9tKxhNkyxSm2e5hsCmm8xBf
JH8hOmRb9KIb9d21gv4xDAHt5N6gP93OAmWCSETYFKo+Vmbi/d578xsLCwal9lsokh4EZ0corObp
7GmRfqlK71HaayDXhM0aGIVEcgOWqWU2lvZr37HhmQqPV25hvw3Pyz4A4OskD62OGtsMuuuNFwmI
ScRZLWzyTNpkr/Qb+jr83Eup28+xSKBBdDuE+laZjeDktmF4SsNa8M9PqFxhutnlWWG3walzzWbr
Wcn8bKb+SSmrEeIn/5SQgJMnUKldLU5tuPA8Bb3y5PNJdJAM3im19pD6vENE8pOTp403V4vSRQrN
FJ8p4oFAcoQP4mThHSR/1xEuf+nZzjIg0xRs1zvXMaDlLsYWtcJKe+ajVLaQY+cr2Uwbqz1ahG2g
A6K3GRNe09gpBHUEfauh6BtIFONH2ekp6HNW/PIOSmtoz3LiOq4IrIpmaDMx5Lo5MC4tetZnANYW
gC+4V8azxMlJ+JxqAQ6DMQaJFb81jTc1judDk2Ql2SCYeRQ7J1qr5NWu9SvjrS6bj8ky0oeA+Ofz
PwxStEld5YVun/JupSgKpWtExoOg50QxV5E8GVAMZeHa2YZtbdDrzLdT5kOlIMppZNOAUHktF1/Z
bFtIt+YsrB6nKTXv9NRTluT+p3cVAgvoh6wMTPzUv2naKYfW/116haUJqK30xnfPnYigCy+jhxYa
Lzn4n7wMpdJWuWaHREOS/s0EmitmKNvu52Vl89Nl8WrSodhUyqCtJl3PzrdDbGwLYiqnmyXTWMfh
gaiXdW2VR9lBoj0/N13RHdWyp4wv47fMOvMCPZC9y6bK2iSmar33KG2lTR19ix1Uzihico+x4+j3
Y29C6yc6xEi/jpMX6hl+jtT87DpSOgA6/jmy0jPjOrLQ3PBblbaPU9Hu4JGqvoJuHC0//EHVM7w8
ZW+/WI0Hp2M/RKcadZVDrYz6Bpho8USkhdyW01NKQp2GHJUU00cXztFbSzB+lVsD+X/TL+80i/gd
jIvJJW5IywdZWn2LQFsRu49+JD6rrFLCpRd51Sq2qGEsOqffu3XxwaY/WyEYSCwKKNwyaFGBYsOJ
hl0X/dAs7ZjEtf6RZ5rAIljRg9b6+s51E3tXGBpJoohYoKUP44dpFyfPY23VFP+jY0HoNMs7+5VW
PPdO5C/LKUl3mlcUzyqpKpiRvHlZmmH5PEyDet/2yYEfZfEsPaCBhJF5Sh+kya69Bl5QN9xL/zmg
LrvKUIeUvQTxKZYfUYMWw6XJDccVhdfdo2y1oQFpUqQGd3LuKKqVjV3E1ko24dEuTn2ACrAYPhZZ
fc4guF+4JM0PnRtlz4Suzn2aF1+MqEGtEhjoXQ3L5as255um0Yovk091LN9ivhRlrr6X6jfprmhu
tB1dNvay6Wobp2iHj8Loqh2UBKjriEmnPl21Zpy95XWm7wsdLig5aa9YdwU/RoCMrYcSg7kv6yK5
JIXpLCMzZwPh9PD/FL3PUlixVhNNvpRtkd6jwrsmXj8kS5AY3c7tB4UEqWj/PwdfpxJX+8cJtKBv
Fygb7Ql4EBJth2Ws995LrOXNqdNg25f2XBvnVRkMxtWtRqjq5ta66e9uNpulPcVs9WmKDHYPC5KI
f0VJ6y0aR+uOXTubb9TpEBlooldV9cJ724ZecRYPUfYHPeIHORh50bQry4LeWjeOsukbL31gt6+h
UZvnMYOptBGT9bYFmSuaRmUsyOym7nsDR6iq5wQn2P4fYhhFvpiQEYlKd/VS2g6UD0mrHHwPnE5N
TG5jwG/+GE9avQy7JP4Cvd1Zl+PnxF10Q1Sj+WfB+eC0w8to1NG69D0A7OUEYSHUhrvYb9p7lPS6
VZmE/isJov+gpxn+QKDO0g3uo9J0yErd8d0Rvz2lLIyHOK60rWHa3V0bzuGpgWR/HUGH8ayKBwVp
zPGbYjcbpSImZgZev0sM1d9NCsjqttENQc/i7sqKIIRsTgZPQGoT4msTBQ1jp3swz8neIeBXmuVK
ulKL2HxJ1ZFsOcKYrK80WyseadrF1dkhXb2r7BihddFr10G7g96C/6lohoXDPi8N22tvaZM9ge6h
u441/DHb+abSX3szq012nYssh7wNzyvRhtGU6dqbChRt0GvqtXdOY39Lil2/Xqh2SIRElWFce0EY
W1vqNK1rE01lY6u2tn1tsrZp2xnGz+vYfEQEW7d879qr9cgDAio3F+nU7Bu3bHcUZ79orWD5QGO0
OckDH+/Ps9igxngej589pFsYUh5LIi/dymZTomKQh1a6Kkbfu89MePM9qPjTvvTvWXwNZxGS3NxU
gdCyEEbpJw9BEX9zIkvby5bstBWf0G82bOI/XWNEFtdpTC7sNlyetbr6rOfpcHebu5kj5eCGFOCB
BHfQi+C+/Dj3VlXtw8khJkZUgZ7IKs6ZFTSH28V85PwOlVI8JK36+60OCYsqkrfxWvreLuboyd5y
m/J4s3eBkt3ZvvIqr3ybO8p1F5YzX7vO4Tz5jlYS00666wEl+O4YeiE8LSU4+7/NaRpa7UK29VK9
nVqk0goWXkowFAQeAFgcr6fStS1TZRG2jXft+Zfp2jQC9BWQWhCXnMQ8dtDxViTb5qS4ywBFjDUM
YezNkvndG2AHrAK+5bKJLDJiGECsThSGBK81cDlp12A22Ve1yjZ2mOZ3DWa0hd243SksO/MlIxog
7UmGst0MD/J1Ng/2I3IkKDYQA2FDC0b7KA9lG3vHWhxks20tcJc+hV/SNlQVSWpy/OCVoaMgMhU7
p9hpnVOSwt7qoa3DIgyrs+yA0LmHxZWov53k7LOlo+xB7efqHYqxN7s883zt5zDZvI6tA+uO4hCY
wqq02U6TrhyBNKSumVHdxWEyo/w0iIM8k7aIhNEqcODN/tQRsiT/NgwNzu2koonwyS4nkUNJk/ub
mu3y9Yr/dDE5Vqu9bwQQRWSO0G8K9/ZGFfBvWVl3q727FuSltuvtbfhIa1nMd/MZDBRkVE8Ztnrj
xJRjW9GTAmXZ3imzdDsg1fAa+cmjEUzZ97nxYyGN+LuHF7b/w8NXqnY1zS2sEZ6eHb2uJXjVBvlR
Vx1oPWITgdi/TU4a283i1r6NqPWk20Hxc3LFJNJ+dXYm1Vn1iDkura5rH6aSFdo0VWKNxE480n21
sysoJFxUk9U+XI1lDl5bBwQobYXoaGrgo7xjqys5zbVDg5fNBv26vlVijtCBL9PUh9r5VzHntYRT
tj/XeX6uDf2tX/o3DZwbn6b7PJFs/3tVqCwflUWi/OpY2OUQN6/GZQ9BI3EAGDqQVQUwT2nBpGVk
dmDTO1QxdFdGSFP2dH6jd6sAcrWFxae8kUa7tg3CIpMRrxKkwUtjaC5VpPIs0eFwd72EcMlQJ4+6
+y77pKXy/Bjwv5fD8Y+/tNlWZEI0mQrwjFVfQrACl+LaJftTmD92heo612tImxmin5rAJrrTC3fY
wTAMBibLUtCbQ3pqiH3swm56q/xCG/juuhxlj/QBp9wuG603Vprwlh1O0WmbojcmktKpfldYSd88
+yhLrq1Ktfk3BU/wCI0f8OjzmmZlLXnoqt6MaQBAIm+mu6lK7C0bx+ABygWk4xRTe014dUa+2pz+
MmIKgDxrCBYpBBzOaHhglkykwdOoe1Z8kni9UcNS7qjpXk0R0FXEvkstqgK24Gl8LhuqiiLbCb9p
brK/zgQLAcEVv/2r7/j5pVl+9udsVRhteTAsaPY1Z0pLskN/t+WZPDRRU+zMxjib6Myc7F8HQmvB
qRx5rGWRq29Vt/mQnTf7J995rEKBbfvHOW5DwwRm/jbT13Lum12e3Wxz6UbHyH26WW6uN5u8mWRG
R93NjzczohDRtkJ8guSD1ZxQIi0WioNs+QhPz5pS62I1Z4+e01pPStG6z2WuP5TOlNyrJFKfm06b
oY9s00M/ZN4zel3IE1mtw/+AXrMZ7I3B9n+ti6aHPuJ+VoDgyJni/6PszJZbVbZt+0VEUBevqJZs
SS6n53whZrVI6iSp+frbwHsfrzhxXu4LoQQk27IEmWP03luvjMdAiJ/rQccTyXPE14U59wPZ0/JU
TDEW72zdRklRXOhAoWVYx+vDgg8R8a+qvTjjGLwVEejFfBxIDmNkdsZLUerD7XMkwBugUrl/jlwP
8G2lP62jIKNC4ub2c2l533SzmnfF0M63dWMihCUe2dKRKLCvrO3/HFAoKgnN8f0dQknCgvP1iKHI
ksa9fvx6hToDuJjG4gDEon/42t8NMtiVFurLYKjLLfpDe9fiqrq3iG7uduWRaUfsB8FHEmnJsrGo
ijwWMJXNiNUIs1L2dVZ8AG1PNNgyWs9NEwJQlZtkR7dL+3vXbd0UtpKeAIcuqGz9Sresnd1fqmu7
rZ4VRHpo0rtOPW219UANDTezGv17PzgWDeT2b1Bo/mGCqEaUeE8U4L8epg4SXNq6zbxJY7M6E+Mg
dyxQotNiOmizvLu7jpKveOgqOmYlZrDSlq8FE5yDIlp4ux4tvNF5VKQnU4zO202HMdTvkoawNZqq
QyIgynpL0HgcFIcl0L4Iy4641gbb9+cmK4d/D39ps1tsSkOLL1SF4sv6KJor8a/heuB/7cuXZ0i/
TKtwfYpBIi7XFueo6EONQtDxmArcxkJXlz5O0ifDAQ0k6qb+1fTuazDq1mvWjTYORTuCidtH38jN
oiwg1a96hjxS9lN7xaFiPY50Oze1GsvbmAi9gWsVT7sSldfdHYboZDREBdmNGd3NZcOqifRmy97W
KeX+HRpYJunNcF0Prqdxi/5L+TqFm81rrBuySBCBx3vaVOjShD2/q7nex7Y1/bCkHHYdjfTTCEn3
kPQowqPFQJJaaXKtakEidhO5VCIYfh0Qy7CwW6RPMDf/9QwNh8qjhnDTq0usIGXjfVhxNLDqUR7h
jlJ+G7pf7rKbzBD31C3FQboEdYiCOT4aeqE9+O2gPUhMXg8Nymuw0zhe1gPrvvWoY7DMDdcxcljI
BHhftGL2bkGLQtz37OSXPuXPDdjiV4m069jMRFTldQn/3dE26wn4leAp15lNoDjPjEqkOnHHDULT
y+fC0OnvfmptgtbJudtl1i11HfNGRXLYx4VW/GvfelSloiZuO1D7KZj6bJexMuqn0eeDyXPXjaNy
8xpUr+vAqrhAhAWiPwKCvT+emjqALDl5IXYLNefrWfXy/NiS5K9PkXdYD6y/SoT2IaQDnYSroRAb
DmrNRrxPsiUOWRJbQEOfgrOap4NXN95uPc2PaBGQRsd9dzn6//0s4lPqt65rQs0y+ztZov0dN0J/
x8R1gqxnPXzth2FIo3iefZaDnLYeyHKdwALPhPLy36fz90LvbuEKJKS93rBeUGEffPeb7ugfRV7Z
/6TBAVOr91eDqYc0xJfvXgPAvQ/Q11mxwLJY+v0RZZZ1c2Tzn2fzjn6gHv7Hiru/vFz8iBc6HUJ/
eejVhXiEZeVvkijPCBZl39eBth/h1mT64jtHDNz4j6txbHWFpb15iPXEf1xH6/5l13pWMIvo8Nn4
NcsKwd9i85CTGT1pxfNqAFk382IKSYl3+TSFIBelIhDV06FO5/5V+N1DA/L65sxF/9rRdd/4KAFP
68GEkNf9LPBmrUd1Lx8vRWktTQueqopOPE/ouNaD6y6cFkht7em2jpyIGkPUPEQsb4DaI7cD6R7E
jz2C0i3JbtQiliHhK/R/lkf4vXnL1vG4nNPU5OeTvgz80vPHk8Ir+eL7ZA+YmunvmfLOL5qO8dMP
xrdpGa27dNN8L+sqf1zPb/jIHrB5cddZzvCRET31ROyvBwPMFMrcohQzN2I0k6uL2WooRq4+Mn+a
dJfZo51A+qEpwi80PM0OGZHEZ3DdfBpVLxFXmljyCxiSo9Z/ILf+iAkhu2dnl4vNk4cnLZ8muq15
4R1wmOP8IXt4b1c5IgGpIdJ3tY2gPXmkHQtlBARBAFc5JOBu+OFT6LZbHZYQiXrbiqXsdX2kOciN
amkae9Pl35piT94oS5bbnLY+9Sfu0pRiqZxxSx70CJRAE9lbvzKp4maLkvzojU9TsMyIAmzEMT8/
LJHqni1TzZs3+GsXH1rJme8/NBuV/V4srs9St+ITQQzfgz7+KdI4OESJEZDnBia0YjnMXTLhUzS/
OQnkajCzUeg3I9w6yd8Kc8BPrsjbAaJAD7jL2gr2orubWYT6vDZeO8v4QV6lH+oowrZ2F1HthPuu
iBfd6BPCH9Jrgfzy7aF8UIrt3DYpOfadfg8CIAI6fUKIXgTCoa5pd4ieIdVIjJ8EeY+ECIPEgCuU
XkZki6Go2seOcjypeAmck4UFVltQUwgM35OOUYQkLIcOrsONKROETsl3A9bjz7buDpGTnAhXv1lS
6RdYnXHIzanfBQkYBeJ3/om6n6osIFh27d90NHgvmu8E3x/SoPzWF8Fza8pub02ky6JWCwclq9DU
vsVQeB1Vc1up20dVCftnXn64MttbvDNloOjLeA2cMg3MpP2OG6A+IzlmdaISPbTTnpKBpg0bcwb7
1XrOD3PhpyE5nvnFKoKw+uk77sidhJvEZ7VvTrXMroT6N7s5pm/nZM1ejVUHZrr/qQ1l+dpF/9RB
RiFRNW8a1VHmCfNVjhSQiiTGBT3m3Dxmb6sb5hU9Jn/JXKdH0mAmJJLD3zyN1ZXQgGHb568dIMI3
yzv3KCg3WiReDXwh2wpzJiEX7lLxtE+VAoE9j+eKTIznOSuuAwlGUDoiezdn/DNo9PYH0jUVdPJT
ULc7z5T2KaqUhfNleOqMRDH5bOtD4goZ9n13R/qxtdU0oEIGaVP5Wqjj2Edp1714c0XDcqrmLcEM
6izSgQQMtLk6YXXE3WxSrdOPEEWgQNglwld0XVEV0O1PvLe4krSJ2s4/Fz384yRyr74318+evRNd
7R7aLjkHZaJDyIPJWPrucZ7xMdhc4kJyzwxi4bkLDB2e8joi9wjHml23EyoO/YyHuzkzi0jMXQ08
79xl7qhI+uBhje8tD/91bDZ1dpSV2x9Qa54qSaELdSSnrq9C8CuHP18gLhVRaGZYjABlMHuU50Et
JITWHrcjoUdnESTm3un0m27K+oyQfOYblvjqlrM+3jaYog+dOf3lJuZik5mDp4aI6o3GzCDk7hef
IStlWhlvIuntfJH7f57Lsfue+izgJg8kUmn+wmT+QuhxaNLTO8VWl+y8tP8tG/49Ipjv0naTsy6J
iaMDX5X5BtlscAOHlsD72aN+Fa9lMtc7aDXZTnV/C6ByIUJdD9eplLtZS/xbr2Bzz/7S8w8F/LeL
YXVvpYNtPpXye1vm2s6D7rVJCwPNQ9Q/6q7oaeHTqDaa6qVJ+h+xgmCfO4l7yFwaKnLo9lEPg4Pf
N7sUxXgIwBlvC1kEoVk4/WNd8WbBa3ktBvr6Zs3SJRKHLC32MwXloyuah6Ko1J4g7rdB6p+Mztmn
uZbHkHQcM9uDgnlQUr1MBILvdKO/y8j4SEyPUk2jLjrrDTLF+n6Hc9E5a6YmqNln9ikXOpSBFhaU
UVWhjflaV/+YRL2Go52Om7rJt0EUP7WlZRzTAlxE52xVHVZe86Ln4r22QboG1sjS1y+uieeS+m0N
RCLFaFNVUJxMg0lC5kP7VgAqu8yfNl7zIMlZ9t3JDUVQEklWSH9f0e65dkgWVdy019LpqOYWch+N
zKHw3ehhoDXdGzV9KJ2982FVMY4sSk43oQdHCEYtFfpzpU1/ies3ifH+7gzFc+ZYw6mk8wQdgnYx
N+dxMznI+SqyKDeUoUkRLfl8e1kd1nlRX9Kh5Rrsj/bejaAXddo4bK3ceM9zOaJdJfxq8oNtKkFO
DhnmVDGkl3XTCye90B295IVyz0igCmS8/YufYbCgskSOgxZ2rfontZx3Z5h+K7OlB5bYD4ixLxIX
InEfBBS4ZChZkfrWEFZDRkj+6iedcx253RO4l6sjfPniXkzo8CB/PYkOKFMHWbBgUrcFRV5uAycl
+NkY0NIWJF8bcClqU1hnWfnZURV+/ADNPTo28NUvc1A4p4iZ2hkgswGODcxfDPnlUqUZaPcxnUjG
dK0DEfnTYw+vmckstlbkMfUewI2JpLoxdjLNvHvRxskuJvC4w9ZjC5dm6tQ5z4FkSlzWVnlMUIpv
FhXkps10+uY26nNHCOfVtYJhM5BW/tY0x15zwVqVqf/W0rTfKM/p3lWaaJDDkQFZU++EKYr6b3PN
ysmo++pDq+mJBlk7nqRjO1vMqaBQuFx+jNDEcLYH7ge24hZxMtoHdKokMnSkG3ED66As1cbH6HZd
mGRC/6gSpwsd6iIfsVOgb67m4YN6Ogu2rO4/DPhPYYFK6iNwGmqLs68+4opLxBjl9QcWshGsoK3u
sWadk4kZEkH3AQUJL9quw1TM5rXUcBGNycfcZnKDL8lG0x23+9oeucna9jlxWRNHsd1f2zYZrg1/
62X01R7BGWtlbkBbCa8cJ6LnPDLXpqIU3LVZaa9txls22MD6+C1lBLi5y8YhlJqRETxmLVXQDpGm
gDFuxw2fkNE2Ni6S8b2ua82eXOSffp/TYm6IZql14n30edr3aQyHypEwuCiRhr1h5bfaGeBAisza
ZZSAQ4toOrPKgqeRu99+ltc+q6dj16TRdeZvAavzgGbxLU8icaeQ2oU5iwimG5p+M+JO8bWf7649
ccOu1LShkIC6TiyT6oiVrN6n3QYzQ7u3fGcTQ+jd2BAeb+7QVadgNvyzkczWdpDzj6qr9q2q5kPd
DMwoZPCOOHjbqSHF+ML3H/TvTNaHL/hTXLQhPuS7GbU2OUVRlsRhlFNohYswccnHjJWmWIYESDDm
z/nd1bKruVy645zClVt0IDHLYqtJ5XDjFhgfKAhsyg5sWLegB/WiohHJ7aElOfR5kAFFdafYN50l
w6GiqFEFsb/NqtgNGzrLuyaR7paY8P5sOa77mAo4LzKb0S00lMsMmwtqyRSa4In0obRqRLrWw6S1
zq53SLvE21GTVOs5/GY3DXD70Ziyq9Ca6NLyVQ0hhv+2vbnbOHQZj71uPRCWTgl58owdfIvqUMUi
39jpW+Ma9T2eRjOkovaDqzcd5kFMZwIQ+qknKrWJtZsrm+46uqMWlrTrHxtB+q4Jt6EjL/6ctPj5
Kso8WavuVLsRN3QIfyoV2MfSkdHBMwzxkucTKEjs77qRXbE37vlIjNe2oduYoUo8x5FfborCf8x1
ZoGxloe9r99sCjo7y52m0Gi1cxtUb0K43kPZan/VyD9qdAwLHHtd7pop+9NY6HeA1VMK7O5Vp9KH
vB/GUEsnyDrBcGu578PX4raiu8W50G3gcST5b0WPU7qLonM5yGIrPO2vPdrDheQ36zDKZJN0I9hF
weekk2Zx1kSPBdSiMDqN1cmf+gGTTlU/2INx1RVLKgupiGXbG1NLU8SyzMhE4V7UGIxnUuxVaKi+
OWCy3SUjKRJ+LeYjFPkGaaV8bZvqCdpxvfE72o5e03w3RG4C8jRsvmE5X76AzKJuxCVHTosf11d3
qYl2JLzthkW/hHV+2uqsPmSQiDMeJZ3u1fyjaSy0ckwLtnwpCHicuCrP47iARYPveVTaYev11Dra
/TDm6jI2Lqkg7XgdERmCYCZs0Y/fPYJ2dmMAFzQV+W4eY5fFMAzxhFTEvQugYCe8/L0qxnFbUzLb
warXd3mCmrDSYohMpnwoR6CITcQtqnBtC4xmkO+1tPc2bZG2GxElB2pw+Tmby5Orm+6FOT54E6c9
2ml6twxDO0i+SGE03XMEHEORiqeG9Wzs0GgmspB7Pr6Stm5YserKZKbPyg761XgopGtsUwQ2ofA3
npPeQKU4TG+aflOgkNw6XvaUBOJC2KfatUEb07cu9D0YCec4e3qA47cmdBNoSWj2WbHvgIjNnVvt
E1rSYazxzkWTDv3PVyF25XxPqCBXkgjYbJu2343MJSuya4YXo6AsVOC+qU1ThHoQRJvWcqk9Rem4
zU31wr/Kp8bi/6T8mROqJ7fxZG29HI1MTFEOtT5Q8SEHZD2a4AOsZBTvCfUZfK4bDW0govZWbXqm
FHtYrpjGSYJAHV61z3WOhcuiERjQ84dFlWzy0Z5CnZm03RnA9LL5FzELw0Wk+ZMW1cDLdCN6FI31
3bXpw89Q2tMuEydyxuzQ1pBzQafzpXfxWGViPb30lr41ZsrhdW3oXPcirHMROqWsObcmDMhqBHmV
xnUYuY5+0DXWLH3tqM+NM6OCsBcmORkCT1GQzXs8mpDYMwyp3ayxUh+BOFO3rE/GAn8bB9Gf10df
m9iFAwczgYpNxzdzXODn6NsPU5n7B/65cOZzXZ5d6l37doZlMmaQ4hdOegorkPLsDDRheXG/pRkA
Jv1Q02C0/eBC9cKHettehQGNPKvLd+UXFFBKe1DHGXTrjhv1D9PPpzNhI4S5Wl2568k7DSvXAKno
OGXIm2Cfeg36n5SHlXfOXaRkETRGO6er3t0EVUC7oDAz/sascUgAAkOsJRVBppMfndcN01fmoUl2
dSi771eE/NwRzZoPzkFxOTwrHT79JmFaGtaQE4m5/920Zff5Xq2P1rcpmUEGJlM0+yGFR3GIjKJk
RRsV5/WRvwxHVhz8v7dq4fnJZeMujD83fsPUJLnQ7YwF36aZdGUDL323yrg0No1eQ0BuZxru8xYe
1ZOhBemuHPnDaL45hlySIJjBN00EpnV5Y624vvVVc800Lhci5Xg2RUWYAK89zHl9HAgu3kRl5Idp
chpafIkakzVksKN1Xn8DwjzoC3vzG207EIaGBXtvfUgYGjD7JrJI/0dESVQI9u/XqgxYWg1Q+YYF
xofQwTwLPOYbCe0Paao/57+ou/jnuYtGPrmm47M6ZlyafUi6ujit/ytpjtVZLZt1uG5swjz4mC//
yv/rcCThJ36dTXx8s5+A9vgooQ05bOre/c7ipNs0dm66O1ezCRgpsyN0j4CmDifEoCjnygcMB0Ne
BQp9pvBqJHdsehR/++mPiNITHcDR0NoHQqGTU64VSejeOkmuWZf0T2UkHzKuA+eysPIN6OyfU0Eg
oGY1flh0nXaezVtTBORSzpq/8zKlhQijaSfE6fwc1TDO+WYVsDTiJ4+uWFS8JF7/pnTfOvRLmUB3
nOI8xkE4KmVeJmPeYuEPBu+lU3yHg95HL1lUr8Fqg/QoIcYYKfvhpFVuxlfHn+ANJYTSeFrDrIk6
Y0B4Q93nZ1Kf9CNhpEyrMGNdeGtOZMFoTjjTdQ61EZGWb5lhFsT2y+iEpZTZOajmP/yzvc2EaPVk
D6Uf+mbabhNaZObQBtdBzNaBorLENbZJWUJsHdVUN73A1NizjNqInGSmLo+rm5PSca4qEue78oDR
HmC4jgitr5IotEbwk3pD63jOPlD9q0tUpvYmIltj22hz/ZARnGEZlfYuuczuvVH5p7zFuxForJRn
Z25/j5k4eHN76BHLvHieqA58BcpjRB39vSoBkJWp9hNgudwQHN+jGBX5VdNZ9zRBD1w0ET9jaCxU
kjaVN9rf+1g8uVHi/S0E9TTuC2apubc8YvpSxmkNlXE61jCYf1GZh1Hcco3y9LY7Uix5pjWIx6Wr
MVpRLdlWcZOdTI2eplfY87GLAuCGtA62qDSt7ay1zY7p47aSQ3rQ66XeEVCRKqm0tqJzrwj9j1ot
+mdyAZ+stEq+R5B+cILTTDBfMqlXi3kl2emWOz83g/69bYyPcmjrS9RjmKTbTx+mKrA8pwE5QEO5
jTOcvyLNCsyt2cRFatdORX6pCzlcnKV6NyH1HSxVH4NeaW/6lO5EYFFSxbG3jbp8N8Zp/IZS8Jdo
/fnRVoAnLJ3A/KnXh53fFSgbnSrZ52r0vyvq1yrw0dY30XSh8BmDLiZOqaeDfLQmKtQlC6omGKyN
l3nGjRWAdVIyaQ4N3rOXxG5xvdMJ/6v0o+0E6R818YGhxGI9BVUuSUwp7GNAaOyTBSNr02qi/J3L
v8QKJPRIoZPMyg1eUBuT5J54GIbruWRCnc03Sgx/JrM9zZNoX4am9Z86gi2SEj3z1HNbyBPF5Wjt
f+f8slA82WT00kBw/8/48/B65rpzHa+b9fSvZ3/t+z9fYj3sztF6nY/MQjuRb0haqZZwV/l8WA0G
k+hlvD5a7zd9onPSOv7Xw6/jX6ev+9bN/9q3vs66bzLacmvpEtZdT3M+RBIMeHl9qHtMYSin/ncv
8GImBMvxXEOyuzOX4+v486mfWzHRBtQcbR9noj6vG7ncZgcbMEG4ju1m+u9YEwGzyB4q12TGz46h
83XwC2uDiCh+XvfJAl55k9rDYd23bnS86XoyRA+fuwo3u8dcxr6e1A5BcLJNZD5fTyqbWdHfYcH/
r30pdEDD6PXT1z5WnAQzu9atgue9S8DDHBwZAyfRaueqS1u/RqAuuPWN7U/lG+8FQuQXU9cg+Eai
2LmlcJ+qCXi5F08hMaDV9wTFxSG1ZHakMYJrGXfikBtbwwz6ba9yailR+ehWffNgp/nB5x57Ue7I
FGnO8hPOMTipQlxK5TUHwl3eSpV7SzqkvtNYdnFZid3HoR1TZvj6YwZrmTCU4hIMzD1rFjdHVFSw
1QPDDSetID+umn8Kz4o3vNHBCwX9R+ig+nfy1sqtGNxyp8/GnXZzxxKzkxu3ykZgGnV5sFVFp0cn
kMkwMcox9YZ63+tvwO0QjLbZ4qagkpQXDnp4O7Y+UvnHarqGlTKCxi523ufBltsC79xznhBSIMfq
F7V8QmiXXSo2u2uQA/FaRusGo3C8b7B+b9fz131tZ74FTq8e1lGfVDMdpvGxbacAnVoL77jIhudS
RCU22GTYaWQTPq/7korJLuKo6zoK4EDDdi/+EkPznxPm0fGIw+jRoCyvsW4K859kcMTT+jKBJARR
B3ESfp3Qd3KZ3qv8tO6D95g8tFp0DSCHVBM5g7h378ZcAFtS2bT3/HgpT3DZXvfFTvJUlHRQ111O
1c8XkVe/1+v6uisZ5mmjS8M8rMN0aqrniar45yuU2V4zESqtmtdV5Ioc9J7K1DumDddXIlv+K7r9
PKUhNtU2om9f+//3eZT4S+SQlrlfX+/rxN5IXka6caxsSOcmwal6JDLQPlnjkp9TQ5pY962bvtKr
x3bZxKkG6sOc5iXzCWvO/xz4OtnIZu8oTf3+tWt9BDmsevza56fFXx2EYliqJAh91aSPlUnLWIzJ
fx597XO1FhGBCs7rGRodps/TyrjOj5qJGAaQ40Cd2o6W9Jb2LaYQtIuYM+zXoUFM5541Cb5rz2kI
p48Wkc9SK1xOTgZRHFMhEFUvw0F08jRCGCeYyGTtJdw3K8jRtwF0+RzaNNWPZoNyvx06920s1XAk
AL7erifnY5MdWyWnbWzjle9b1ztHikmJm1Gd0zVDEJKWu69eX7IEC8T7OnIKI3tZ+gTrKPEj95W0
blKS2uJp3VV1MbOJQs4P6xDFlL3JRud7Tc7D1hwJ5XUSYm21LtF2ThD4rwZTo6NeMqlbhxVRL+Sv
MclZT7a4XNxxMFzWgxGKjtdvJh/rfjNMFt8rKe/68qJZy3S3DYLyYT2xDmDkRFMHTjJy83DdB7wz
2omGFKqA9X2QyB4TDbe4cb2xrfcm34QO+9nGAe2oTRvLNeejlzd7ElZztJ9xcihJC3mNhycpVbEP
tDrb58OSezm4LxQJHJq/RrerUGW9aVlPdSrXv5EFyt19Kos3xxgn5vlc5QLPzZmLW95lTrA7e8uw
10aaLUH0Xudd/oZEuHoKOvuwjmo5qFfPOnF1THbuXB88VEFnzzQD7FuZcRzLSLw1I5WsvKYlhY3G
PBpl7G0EPYGlyudtepQuuyS3uz1lrKU25jOdL16mzio3tlnEx8DcuosL1dV79bRuzPxo2drNKtW3
ztSSfezX041fmhiOaqRenbN20SxskSnN403sSqyGJhmCpGZVP9uyv0dRrb+mMUmTKG5CZQfRS0Fd
K6uZq+tazfszGaiLls36SCxzDLeyH+Myzj93GWOUnDWrf06b/Ld0fevYWBZWcUB94cQU91LUxQdz
7+a3b4trPxbGX0V+QxY0DoulG2zKkAk5yM6hbZFLOOSym6RPxYv+WpQqjH3DebPT5pQg5P1tFATD
afc8cMhscquLMvRyXxnUaUstLXcIWCRN7+Qbk7760PsYGUQbiDDC2XW3+wowXeImv5X4qcezewga
Y1Hnl/520qkRlmS2gzzxKdrqKGNh5wIQGMrXoUsXd2EuzusQisAjrRfjAee9e4+6iT5UN9R4Nazx
nih78ZelzR5VcHpsajJCHK08Wn1WbtLcVUeKfmpnL7ZyVubWM1N/fvxMD5IGxRYR1C7VaPTT1AIy
ZbYJxRs3tM2nQWuf45krkMWldh9HZvU4pCWqL82Qb8CZm5sqyieH1dpbP/vGU9uY+/UY0afBpQPI
Eo7un46L85stvOCFXGQQ9abz1jvW9DJrUbgeGwmCo9asw4vnTJ28xee6p3K/jOAxzM+lWe7WEaRW
+dwE2V5E0iEfvdaeqO8f1mNd4OhPHln4nyNp10/tMJ9sPdOJtTCPWZ3P12LZtPoA46E1Kdcwkl3T
73tfc8kyMt3raBoea96pCKnokBmw7rSWI6nDPWaaikthKveqDwZHo6mdd3YCQuNzvB5aNzQw7abq
r+vg86WKunFoqlaUUUHrHoe+oCzZiApSqaMEhiGSw9ZhtfwAmgAuz15kz3QtkBMxHFuTs2dfn0+d
mF4/h+sRQ8n+nDjZtcj7D7tKq1NBxeva9/V/NiRgejuZufXmfx0Y9GB8NPlVvs5tLc+wwmY06hAB
OdEiy6skLcWg0UwJDAA9cLMyf9yLHjOlkevxjW8SJgG3n6eHBHnVum89z59kfFuHMOruOO6oMizP
/9o/1w3xRcrVyGWMFVO5CMjxFAkcp2zKtC0RGGOxHHJJE3nZl9hcPQkCipFzuO1r4ZRvMqrFdR0F
wRQt0sqSxS4HhzbVDtrgpiyky+5Vd0vz0ZXeNxQjLaIXzqiRpbI4flkHQtFjKlQ2P6xDo0XKgRkv
P6xDOZXpKRoClMPLM4nxLG7zkHz+4HWX60ybROXx8zpyioES60AmyjpMhnTcufZSiF6eLlxHnvFi
uOE6zE3PuSssuOto/f3a2DzmbqHu6+9eLDqv0Um103pGvQiLJtOQu3UohT7z0Szrz1cL3IIYpJQg
qOVHra+WRP09l5R4aSzTWnOMUge73qizS7OAQvJUc622q+aou3SGYtfI37yRa3Qax95PBMQXxSOB
w+RuNc78D3WL94lK6HfZYRehKS9eSnLdQqAcVdizXrmi4MiPsnKjc2vNgnBzLTnShyyPFSGeN7NI
33Pi2f4AgyGhXYzvni//lEXlhpWdjWcDhOTNT1HfUPtJ/pxoxDdU8FkYGLGfXvOxTFHixPGFFukh
HedXdy6tkDhO5Bsydx/buavmsKgNPt58U/u8uK0bzXXzG9VQC0HVT4+Ex02f4UD3ByBrFDR7BFdI
z/HQ6WRsdrhYgna8IJafT6qpf8km18DiFNOr09V87Ma7ESnz3Z3F73L2SdHPHvtJRnvhir91V2S3
JE3Irc09bY9NX3+XTmowaW33hm+6b8I90BLLv1nzPOwtbQEXavkl1oLfTNf1s62Sv3ZS/epGYdPe
qb2jgWKULpu/SyVBY6NKcxKYMD8Ewsp+DDSJ8snxkSLVNCs9vthZPQZbU9BeqhECPFfVgYp8SstP
7Ke2TF/ylnRiugTGt3qOg6MT0PlE+J7vakE8pu0hVhrQwjdNHz04P3xc39ehNJ6hqJwxotchXah4
r1dUxBziLim8jNR7debmyrNu4/jDbJkkPVWt6x+noiP+cESgrDbUGbWjodFXw9NU7/HOm8SDRNb5
N1IP/ZpTAduSr+RuS7cMLdIqT9weidh04+914auX2eSmzS7z5tG4R9ztCSqmbDR7FA9jkP6eSjDp
40B27jzLf2ZsMLI1gx9xFzcbpxftE81b4+BAjTzHTklVPpH+Ni516x3l5y8gSfIfmxRMekF/k64D
MOUtHLVKEg4xtF2oE1IHeSUenvXKSO41KpV1tG5qpzX2GOcpji1nrJtImihdxuASYVZ5JkbFQPaX
HtFG7FJ3YMJj2PrLRGt1h+vS3a1DhyDFa5EGj+uoR134MliYsUe3f1h3WbgPDl7i1tvGz4yX/8fY
ey1Jiizhuk+EGVrcps6sLC1a3GA9091orXn68+E5a9G7zppt+wYjgoCsgiCIcP+F1xstKE8AREtJ
qjTDQvCtTZOLnLB8fc4GX2bmLtGp0PxF7bPsXicfSKsZlc9SKjIt2Keunx+kOLKyIV/dXqTk6Vr3
GikpCAGnn251+uRp597LbZC8XE02TEoOvBrZk5wQuMq0T6pEBY1AC2bV8VOnk31YrqYsm3Eg8KdA
GjhLC0Ldw8UvUIFaLxm46QXx1eT2N2fRUGwjb3qdYsIdk6Xpr43voC1Xh5c0C/nSFW38225tdKWZ
O704of2SDj9LbzbeiGluJ8MaX/hOGG/lWP4dJghNyDFCtOoWcUrvBGLUfLO1FjxXj2u7tM0NPbhU
eDJs5eigkulRm8jCXv6J730JGKaeMvwVmEFARYteZIM4SrHHrrXYJ/+t06co2wSVh3i3rUcvUzCC
8vI9tL/NYxpGxqtbdMZrMisM+mBazlKMFa87azPwEGmiDbbxygdscrLo1j5vSCOPqLSe7OX0KqgP
wN19BNHhtlVK57zIJokbRrtmGM9OEDsvLdroD2OsQDPXAaAVZgA7OpuJ8yxnEBEMn9GSY03jt/kW
1G+z5waNe4DN/1yv7n4XmeLvYfYDjNIn5QUunX5QtKa7FaWuNetdrfE9k5IaNMVxrgDY3Yq6z1lz
dvQBbjxK1WjMpPO6WN3ijBa8St00+xct58WQUt0q/am16oIW/Khsent6LAGH3N+qYEGeB+b/G8PJ
oyfH5TVv0c6yJxwBye2SKTaG4EU2nhoe1cKYH6Q0+m7zgEPEsdDTKNnOzRIFritnI0eLiK98aumE
zpokPqx1hpf88lSVj15fNs8aPsibX053sMZGfZEN/QgFj55s9Vrnm8N7HanjFUUf9aUP/Phaa/bX
tUHCOgXljaY5rnXujrD/eLto0w8IViAjtLVGe7rqUfzUjl72wDcwwxMru/SQIC5SwhzTVjey66Xh
i9aa7fmPOjnNaoq/6tYPdlqJPz2S0M6zbNyaKKEDIQCGOnWlqgDSJRdTD7sEjuprHfvlq5+UhNe8
ODpKXRblxCpjIOZhXpTbqfJx84ky/yyNTcP9HhSoFBsm8J9Stdt9yjC7D7qofq3n8qUlUHiP3mv9
WiSI3Jqh4m9V6KB4PQx3Tmf23AAOhsCndiRSQUppdv2qTnX82MTuWQ5KleYaGsH7xjtr01A+TOZ4
Z9dhz/McjPfGHMqLN9YdqKApyO7roNzn5V5Rh3LXNE6906xgBnjkNwdTMZz7PoGiEff40Wemurfs
6ktj+AV8+P7ql/291QcotofkpOAl/OV38cEKETxILFY6BTMADNer0xhh2OPmINjqs9oHMCeUEEy3
2uu7ljnItmH2kXvfm1jPNjMo4S1eIRBJfb7mku0DHwO73gSDrirDBcTEu1Y70THgg0CAWwWSDki5
7/U7dUZrrtUUg+QC7CRXOaaj/sG6i8EG9MKuNNSHrEvPk+Io16orocf2g3vOeghwhvEeN0PM8s9l
nQzaM+tD93XOLO0ykdEm3tESTDSKTZZPLZypjToaHZo0ROuhEzU7r+wxXZ75RrIYvlf7Zy1svKdF
hG+CxGBPlQnvMTCuZhOrB2VALriIPtB0fSMjtItarTwUduve9Zkx1QQC2F0304ACvG1Ud4iWfQFh
MZ59te0PJR6vG5Aa/kOf/+Qy4QW5FWOD7vOwdUyDzG2haNeMuWpmjeqzkXLlocrmOwvB2SAEJJIp
877AXXWAgHpqtKG+1J1f71XTHXaN4wTX1K3nndrqX4IR/wAQU90+wPOlUufy2QL+8Vzp5rsSR9UJ
27z2ikwiuBK+Kfu0cdprWRRESfQB/tbsb4Nq6q8ACU5djSBjWyfbvC6PXjZ659yYKhyeAETZvRlu
jAhuRN13J6taEIFBp+3NAR8sAMJ/IdX0g1EuO5lkybfcrX4LHK7bos5GBI9+YzcKcL2kbe80tugk
ANdCS4IVe2fwtTds2DbqX1WiT/DqzPpuAGhwVpaAh9E8y4xaW6bVTFHoRh15kDREmCXH4OwcDa36
rmc/elt5SFN4voijbNP4GfTy79k1qgv5N5UvYVKjuaZepqLSXkwYHibdnnSvXQ8J+Bun2hp5GF27
vAouwcgMI9N4f6ew2ELvxF/QG5beW2aErJweTQonep/wB9gbCTFUu6rrY2hPf7mLAdno4k9FKLAN
CYXewA4NBLe6t51z0Ic4QgSQaTR0ObWiXiIlXyAC5Nshjn42WYlJbGSe+Jb3CaAS5K3qAzf0d51i
ETMShif7gClHW1lPBEb0TQy6bIfl6CsGt3DM3MbgJTaKc1gzDsaKibtf32zLjphAnT+haape+8Vg
V8xzHXOySNVD7cg3oR74e7MDqRdqOisUxekYe61mHySJuwWUdYiK4KdC5gElhghFIUIZf/fWUH60
yJrz0T51uY/viQunSQ/Igagj9FSP6fF90ADkmZ9ZkbRb8p5VaWIDmWYblRhkGqshP+9YC4R6N0Eu
fhw9Auy13k1khYMXhFX4fLYVCCUfpegSZanrCPISMyKwWQRjAYyrcHjMluD1nAYH21vUZ6v+Z+D6
GQJlBvBGV8c4GI0pgIf+MZwd9PYhzG86DSpT+2uANBgB+903GFiGte0QdXY2Zt6qW4Smi71adCCU
OwUDFk1VEINELyYIfBILpfs6VdPLGNrNlVAjXordhCha1j7CXn4h0txsLPTkz96kgwLVfevs2O5F
8XvvoiS+e7EWnE4Vdz8a17uWEcOs2eAOqqZVdZpRWGq1EDfmwj1WXfcd7wMDTrAd7JUyme4HvIqu
DsHjYiEQB6n+mjruHfiHiVn2YgqnD99HVu1ENwLgSzgG6kbnb5oCEkUWVwQq2sAk61Zap8qtio2V
2O0R6HoBKM6zAN3wMThAZr44OUkpvUBzC+nY19LqXKI8hbZL4vhYTq157OvK+5p6b3CZOrX1/57t
egfnnW+pt0BklL8jo9/mVhZc9DEYt3qlNjtW6t6pB3h2tMCBgjshJaX4LN46CPeOVRD0UM0dM8B7
b7SGp3RAo8ihhJgMZsJm8JZnin23bqqhcG5Fm5n/2a6hiNWz9WD5zB29wQLH6GYAPSvPO/gY+G5D
D/U1jaFvy5J5o6sBr6JvGndzHZM2ZfbxM831fR4k00WdkW9CKOpZi4Nf1uIQBVXniomWdEZWZ3yI
l80inmPmo3ZVzbp9Hno8h9t4GbkpeWXQPtcRU92qTo9l4GB7lzo8RjBhZ6Vl/dH1KTMPK/pIUh2d
Q7N4sozRPox5xPp72fju/ex18NBaLd433XPqNMklZHlwSX0n2hkFBADY2NGdZZvPemDA3vBGehQm
YAOIK+J78X5Q6udZ9wmuEYOh/yNwpmUnwYDZS0YaqjCwRNNavK5AYP53o3Tki3q0TfF85VUNkdTy
S5AaY+a1hFnwa3CQPV8SAcqs73X/olQYbsGR6PaJB8c66EFjTcEwseL0OZfQyBVB6TMdtbhrzOlp
cRqH2uHbuxFVmi12lSN9jrxfb/KwzNQFaOaEKbySDunJWQNd5JnFHYiM0zDBSAGu9NCZ3bPS4v+U
m3Gy07sqn7eCmQsXAr8F/mzvDFMOp2B2H8ZU05gKdtmjR2ruEjfVxwzc6B2vDdCGxY9wiNJ3Nccl
xmt/uoVP55YogbOECupZZ6WT0qEcz9XuZTPxCQNg5Sk7X1qjAR4wqZStAtjTBykw1TmmtcsVill7
wx86P2dxyZA9ds6utmLgIaQUAMEV87ZAMS1yCpv3wt6aDHn3gwaltwYooHQAq5KG30NyxL+PCbCe
kjn8CJGCQ3z0gOtiuXOcEYL7gjcCoL3DZq+6oP+bKqhv1b9Z17R37ZAd67HmMwkqMHES/6gmkIRa
eJx1fXbCb0VeGl+QkEeRc3zRk8A6pYPyMhMEWOituLmbi/FA/F3tjFPsjSHZ+p0Xz945jKyHmFTa
NtWRVWrVHOE/A8S4feea+nTV0vhtVFmlhlWAjGIIZXgxaap8dG2Sht8DCvRxU4AIsro72CS8wXKV
9k04Ip1+d4OjvQLbdZHGViYWAibjtLbg6vO0b3ZFantPsACcR3V6m0HwPRmAEew8aA5VnHwpmRgg
X4mFYl+STJXinOoZc74yA6Cp4HLcuSHzJyMF/mLt8qAztlVZ9CfYEcVbZ9bNCZtPaytFPXEa8Ma1
tQkbpblnusz/03b2Ti+Dn5OtTMciTuc7hD+e+hmwt+nayWOAlMtj0Gg1mWGkMJ3eSfdWbVfHEhq4
EcDOUBIk5jL+vIWp4Q5IBTshScYCF955zPasoh8N4hyM4rsse+xCwGJ4Wr1hWtaeswUzUy64uhCE
xdl0HqMFN1obk3oGGBFOM0eWzaRHH4pi+Pv4v1VSL82z5bWrL2XAffVa6HQ4hKdsBejZ6CCntboK
dv5hUg0mhuFb3IAU8F/HJkgPAXReuzXgFg3jK0LlqBvieXfT1RCMkOCGMpMFgxs7KHkv2htyoPNT
SJLjX5PbBBdwWda8Z7LKXyK78kZbFVyyk+wmMxEkWFj8e0NdgPZ1Wx0FoVI5TgukkLkswKEeuHXQ
4PXgbxJFW+II1AZgsfZkVb45Sr5L1MB5nn6a/QCKeblxzXJF2VvxiTZe6/NeoIpSOc7ZlJ2kZeS0
3BlkEYN/zm+Xi0grLVSnje1k6U7+ygStaRKwCJ8trn7HoFGPojDieFtI7sMZDOff3fL8RjNyTjlq
1JIOlk0i9192cVUOSGlhfCfFLKuOYano+M8sf1MO7jPAdeMkPyl/hhc8hlE1IE7SV3uvLH/KeekY
wDFfHuPtCUul4KVyn6yLtZBG17qx1LsjUit4MgH6uGF/pTdAuyVDPU7puFf1+ofggWUzAKPuavh1
xFORHMmqwcaMqHJSxni32UvS+4bzCtXgew9zce81eN0j4wC1sU2aV3n2duI+DsR9DnNtMKxbQ4Te
HlN30lvFJXVY/rUhmm3rQwM7rAOhboKdPC55GrJXai5pXdmVXmCFuk9eudt4RZ9f8GP0QJ/J7rKB
iEDfUI6VxioKfcFkBogAzDllRTPv/9iVsx0cKUAiu0Z+ue3OaQ8ayo5O8ntj0xCjbnZxm3yZR/0i
d+52l6CWbgornXZyr+WuJG3B+r/VEF9ZINbyTOQM2ZO6W3eQsmyMFMeQpguBaCL6OHQv8uBvXVNu
zdob5EhN5HNTgWHfya2QP1Lva+5PGxT6lgg6s1yr+qtdbEOQu7zdXzN3+hnglXHAEN6i171qVd7C
tA0P+QzRudWnF30ZOuSzncW2c5yDGSQwrnsbFTonSrgNekJWkhf/vx/+42+QXWyvILvroX5reXt6
qMnkIE0MfSdDgHzfO+TGTzaArPElhct7u7k3OMUfb80foIrPd9AgjVdEsCbn5mCEuTbvYzf8rnSZ
ul/vMIPgRXdcKN3r4KL2Txkmlgf5W3q/ekxxRz6g0djP2yYLr+2gK8A8lnFoea3lTNn71zqvK2eE
A8JkJz2hj9MDUxiWLktH0EeknUw41mv3WRrY1UwDU98OSLCdpAePnTWcptxiWVLtc2fA+MhdwJX/
+rt2kZ79EKywlxvAFRZAytr35vje1RcAo1HY9SJvw/C2DMvSk6S41hVEf5YRydJnZ+871QBmJX1y
AoUxUtrLZn1b/+iit105PlfecPIacys94XYKtgJH5aNtSBDIWMiCvTmi0H1e3/C1L0udFIOlF6p9
f2gA6R1DJzrIMVM6u7RYz//cBaUsT032budI+bb76bgUP9Xdum1Z2fY/Qw+2ciT4U/McwJXbpMBj
ihSQW2+DcF4+HLoH0TTQWahO+gEfCvL0zAvkiQ+2jjGo85jP7bPD3ID14VUnYjGrxaaFOpEDShnq
7s5asKrzWD7ng9sdTHNmKtHo6k4NCmI3PQIzGxK8B2EWTPliF2nOQ70LovLRyao/Hrz8qvSD2+u0
lqVy7SZrX5EmxZC2px77QemMsqmX4Vr29AT6khnDeZK7LxcpwDNOYFbodr0PrX4rbwmsdmpl94/a
wTW+5hYiSrJumXAN3kOq+2YLlyLkhnWxkp6Jg0MNiRd8w5jo71EP3B0Zk73cY9nIY4+X6QlCuayR
p/SvfNIvXmxkB3Ue7xKzRKDM604yyGiM2i2c3RL13F1YBLcvgNH+hJSfneWC8uRlj5G+XdgwdjT8
nAfvCXs594ZZ9hP71cfz7JBLj1gHA1VTnTPnrX+f3o7arp8g3q93scwcRtJk+cxkbmbtfAu6kJBK
4AV8BZdsMBP3kB+VJuTWoJwY6KKMmrW/6ZjJZAu8bnWcXOc8Acwhn3uEHolGcWRvMxzDbrOr2yoq
0oKCnJuu3QZhuNQPtZEYB7m+/F2+HY3nVn+cjbw9qKbxLE91fbSyl3fd37ExRZuxKFD6h0L+zwJt
HTgU+fZL+TaxY3la4kjD8gGM/17L7Bx2fpsP9wiymyegadVFWDtD1FUX+sLvMsyy2/OVJ7GOMeuD
4QP9C+/xjTl59c6CII0shmPgcFLwEriM4DsUAvclt0yejHTrQCX2aAEP9gt8Q/47mEuDdURfn+St
Qy/j/XoT1qOyJ03+75dirjbCXrqX90lmCvLHSPE2F1/LsnernCNsP5jQIswgE12ls08qHovSRH72
NuWSXRw2edVuu+S1/4HV3z6U8nf+Mcu4nVvm7hZYwJWEIPYYfOhl/kpyhNC1vCaL+fy8DSbzO1or
xJPDPjkVTRiqe2l+2/WXL2gEGKQL0ts8TnqqzOjWzVo3zRkpBw2lSA2Y2DIJk39n3dxQklL+Yy57
++vLeYSJcz8W6Lr17DfA0w82Wap5i15vQRLqL1f+ELO+6K6unuVmy6RO9tZ7v9aRCELzOoAAsjaW
X1+L67mytz7G9cB6vU/nRvl7h1AHYxhjpgycSLiBLZKyvHnc8YRl/HL89sfPpVZsImVQ/5hGyiO8
9bz5RwDR/izdNUJJF9D08gzCrkNyQ3rK/96Vs29DFaCc5uSW6e4zFSSAJLIu4T5xQoTgIUfXA+sa
UA7IZm0nxcH/e9Dq/Hz765eefCN7rO/MbT5z68xS6+l5R/7kv++d7N1aye7nspx0u+ofrT7/wOez
FI3ERmu/aTNSszKurLMHOfd/1a1N5Ohtni2760aex1qUPTnvX6/6x3JGWkvDTz/1v+o+XfXTLwXL
gI/RXN2FMPqWVxwPZ3IV1Xxbq8oLLxtCKZAzoRGxeF/CbOtmrZszPEGh39Gmag12b41kuJWLr03/
OCK7vhmAECIFf+vR8rKsb/ynl2p9gdYXTerW0+SMf637dNr/uvztdZ3zhdxfxKD9xp2LQxvT2mUu
LB+udXNbya7lP2IV/6v5p7rbemK57O0X5Dqf2tx+YUi8q6YMv9XOC7cyNMgaVPbWb7SMIWtR9tYJ
2dr4U92norTzewQD+r+1GkmEpLAh8vFykntneitd+LYrtVKeCWWzrM6q7KB7xes6vAOmgja+lpV5
oZFLWUZ+5kIBESUrs9xb6MgPrHbeyvBA9B9J1gZl4H/oardBw1aJIcjoUpQzJEzE33byJGWzDrdS
lK7gyKJ/bbN2g7XuUxdaLzMGTUrIwoXpNaizuescPZ23sv5NABgQLkrGt6AdosPtjZebsm5uw+pa
ltv1r0U5sL66UgwIpPwzfEv50xWkbs4SsBNawmu0Dva3ifXtuDyf9cwGrxIWb9nZIjBiLBGSP1aO
azM5VzYyMViLsvepnQyia90f/7gc+XTK4FXKfjbuQQU+1VApcA2QFkTKDQ0kx/LhKnHEa19l6PKz
JMtOcmfKpM+z06w6myZzrJM84fWJ3t79P4KZf0wV1qayJw8/KnoierdGtyBX7iB6YsQRMik6WtnD
7JWkY1Bz0aYHeUVvcUrpAeOsx81XeZH/iWrVarDHOpvUSUNyMM+zc4JEMCxxSGuyqRuylZu17FuB
gv5ZaG3KRXfYmS0MyBiQ18iHpWvB0dT9O+FsWyQAIhXtGrmr8lzqDCqTXhVvZQzPRPjk+vKA5xbR
nfYWz/x0++Wm/vGIbkvX212XNYvs3l7ziOTk7JnTXu6y/Oy6kT9gLcqN/VR3W9XJkc9kzrWlHF7/
JT0M9a2Ntd4GG0Os4oLc/+iKeDwaCAHudRizFKGeIUBanPGZ5KilkzszHGR6lqOeB8xTTxK8m+rg
NdKyo7ZcQ03q7L4M6nYjreYuG0/KXJo7tc8A6Q1DsWkiXnXZeJlrbm0PgKcGpuiaJu5BjUIr3yMZ
hOEyK/s9UUlQw5NzbvSgeYSTRa4Z0ViI55mDe1GsXlN/fFsQ7S8BpJQX+Df1DtW4EVUOilKXIXiU
JaQn6hEViNiu0pfYc1AWNLv7KUYLwQG2cNDJ7R89y5+f0qr5G77jqTe18mPMTVy1Uv97XjIlr/GB
v/iBClI8a956b7Z+eETryez6AQkHrUUdZxg2QVPXX+oZTC9L8vJdV1N7i6IO8KoI2S61WGwBTELJ
c25V6Dep6q5CIhhlqBIcN0aM1cO4HCGUhJnAgKNAmGjHprDLh3lKqgfZk01WFA66Z3mOsDBBeKuI
g11ZIT/kT8M3k+TZsVUXKb9MrQzsSFDi2C0B4I3rs3KLixjVaxXCp+FjJKqiYLhrswJMkNcOrIeb
wr2A1CC95hFsb1H9mvopehqWDUSX6MlXk+/IaipnqSozTLrRXUSVq0D4zLDI1jjBU4Ma9pNKJvQp
VTRtO41jwAqCA7HtAa1Kbe5ljqUoHrKbaRi6By3pvMd52dQZsD2bvgW7mhbrgVDP0q1WOriiDWRn
zAmzuXHU0YXxf01JND/cSqA5UP516HPr+VVkeY+ozETbKmw36J4ae0ezzN00NTkab4DpC0MzL7YD
1BlYq7bTbT1pN1jBI4OBA3jpheW1gmp3bZbNWqR/HpOCGOqAtJENN63UL/lspsZWMw3tIptiCv5T
WfSVsp08WO5emBJsRtTgrfcBjLr22H9LhvyrQSodXDh0f94tEz4zyETQCkWFSkw//yLd+SXME/3b
1CSgFRDEeQvGDNg1OliPs0Yu2ZoS665y8/6i93F7StO4eOARaFD+W/WlGRU6V5aa96rRv9WoBt27
UfI42FUD9VWpX+KexJGD2ONeinKAVOg78uv5vh43PcYdm2lpHmsppnwxWK7lPDLYVDkKtFvGjN0f
J1v5dyedzTu5VN2Y2oPjhSfIYTh1ZsiiHfjgVLv1L2iD5HcYzsnturUxt49N1+5zFVmbrY/Fch9k
rxgVzgTti4a1sm3eQbRoXuCe9w+Ejs9Swmi3fcG0DjJUNiLWtLSQOscoP5+UuG+qix4XroEAtaH9
ELFYdhUYdFf00/prPRBWLlPUTuSAg5LFGRnMBDQbt0I3lfaI2Ka2laLcnixVl0+VAyZsuT/2OAJ0
qZaJXny0x9+3fydNcv9oFzWcs+X+ITgNIi+bPPzp6TPjYKKcIruyqYIZhvtalt42tkhI/lEph+VI
B7ljNzwCnAGBF6BzTaz+B/qhDEp6/bWug/DU20OAxntYfS/LgxyPh7A+pDqqTdWsOASsFRe3cOKB
5yaIgmu3bIYE3RPX8I9/HOj7FDuZj8C34z0UhviuHDM8DJeN7EmdySq7gBSAolqsRQ1+g//SUE65
tV7P7kbMAf9fTkndAXyFqh0/X6btCkRun8eHUiUauP3010lr+ZGpKPXmmrYLj4K0o2m1MGBRpLyP
lk2OwMS9FCffR7Ew8gfI62pMcH05XKool2/WRrKHg94dH76OPDInxy5RlbCsPDwxJkW5OB8WUHyU
peTop1OlKD/cojp6chACv50qv/bHGZlu7rsSgMbnA8tfNZUxZMfnubC/ptiTglya3fSunar0zh0j
ACcayptdRp5RJVuxT4pQe1XLcLi6ev1XHmrq62AX6qse1g8dA+wDuWmYLogO8vXrDfS/nLrV72yg
JR9uxqVI5pT3KWoGH1GlfIGPHDzKQbMM7v0itp/kGEjhfQqh7iVfWo71RzJo5pvmR8W7lpylCd+c
7FVtGuiXD2GdTtc+0NL7cdkg7qcPGzOp2bWbecOYDRpvKUobiKYkcnz3l5oMuJe6xC5hLqUfmVej
o60Z7VaKRt8MJwPX1F1pWijib2yr618wvUK6yBr1fQSh8qPpsUVQ4esdF37lB1Cwcmdnvnkascx8
Ku3xDQhN980qf8xu436xFLe9ZGWEdJKtd9+aGSCF6lj5EyI6aOmG/e/AsdtvQLb03RzjIm43/psG
+AwN23YA78leHLb7GWtY+ML/qYIW+c/BT3W65YCKzeZrOXj1Hr+2EoU5p3jLFMu+NGk3obndF286
jOkXrN83clABxvYGAuMLTF71XqpsvyG/4A7lUYojahJnzZuSrRTr2DWfZrJ0UpIrdoN6r6L1psOI
vgumGVxCYYXGXY1WDLTo2keFzc7vCbrH3Q4sHrKeSMvuK39wLnKkb31vb2qDRb/D7WT2GXkQjIk+
erXqt3B8oosUnUi1gSlE/Z0UbYyI8IHU/asUZ2X64fLNf5DS1GdPjNf5kxGD7/HH4BRGg/KcZq16
H/nQiEMfu6ohr54A+uyRneifS699T+JWvQOsMDzresurEqMqXyXuVRpIPbqIh1Kpswepko2JylFk
Q2CoOx3D1QL32MwOnqV5DB3tKTefm6Y4uJ1bYVhY75ExL+/sySnuog6y3CIWXN4pKpumq1xkZtVp
F3u4aOl21DyGmoMV+GS9oRCWflOtytujm1mepAhHB0i9XnyU5ogkpdGDJViaaf3kb9D0A1WTj7gr
qy1A8Sr9Boo6O0LHdw46uY9vtmXc5a5ivZph5tyXiQXAYmnWTuqvCbTkmU+bds+0TsONiD132cxa
6m+J4DXgd/9TtzaRPUtpf1W9rh3/1/l6CwCms+PHepybh1GpgEsXLtJ3oLpMvkS/ctV/N8fB/mic
EX2gXC+uWWjYKBtXKYi4Yf7SV+6zNB2N9FpHhve1bnJ159axdZ+WHgYsdY1aCrqw79CR/lYQv9rH
xdYFNnRVS14qd4x/dBoAMctwm0fP7IKLYjvJMUpD9RVVlXojl3fmr2rpNX935I2AEZkxOoyTcSJm
W6K6W1rPno3mOK+7g7Cllm+SrC5QxkWj6loypl7tMtz1vh5fasTJ/zlwayOHy7UWHgngZ2T8d+oc
qPFOjofgHq9ytdhxqbQr6ISVY55vRTmse1oyHni1o1vLQNOfLTOxjqo9wN1eL2E55p0NvPzihJay
T7VCx5ZqcE4WeN8zXjfNVTNM52An2fQ04eOy61u1eedtVIH+uM535s7PaPMovxvvzR0SpqRjYR2e
X+22MP+Gk4hYpMk4T+/jpc0SB5JKMO/rqqofYr2tT6ZRDZfIbS3cff0SW4LOQR8LsCoDH8xMvUQW
y+/9b3EwvieRqfxSQFrefijLNaTiCuvnlA4/QkVxvmp2k6F2rM2voY02OFOU4BEKtXvMFlFxVfHT
uz6NrSPhgPTRhQoExrmxiJ8xkNn+HH5jAP4O+VD5qQf4IINOYobNJDwJXPNXhjKy3vVvwatlNO1L
34FZRqe4efNa1oRdX2mP4DY64Dk4LMG7cnYE13z/pOsGHlSjs0gaqGl2N2tddid7jlOTAkQC4b5L
kHXBv+ZFcwbvLU+9r9oUK/dm73ncA+R76zCtL1LsDJTncifuznrcI0ylMS87dyVQt6JxvfcAQvqm
GkL1vq9K/z2q52+6FegPUpoXBLijW4/S1NOcu0iz/CcphX1wbNMyfTEL3X/3Z3KJhdW8lobjvPvH
0c+cbzGfymM7qu3RaYfge6Ef66G2v5cgsrDMqerTEAzFV2zutr0VuS+sI6+YPBQPta8gnh9A3uj6
UNvc6pYDUUHGGWfdhckyHhE7mniJEF4zIuOX2B1aiKmFTtC9rw0aozZ2ld1ZhwFLwYdu2dAxpl2D
N/JOinKAhG3x0My4bWFZfQfYiV8Ougp0A4ajG2J3xYOxbGykeO9cxbjPnWp+IQrwtSuj6fsULUCP
Fj4HOlBI7qX613gepu9jHVnbcamPlvr/s72L5NLa3nd9rgM8bdsELoJv/7n+Wv9v1/8/28vv6tUA
c9sz92ZuxduBBftzOUz1s+6Y+tFe6pDLqJ/lQM7i91YnTRCKbJ7Lpe7TuXw5kbNSvGOs802UjbWw
Lb2qUQ/0jOyfOhX7aC83D2szOTjGnrepa/gGQfmoZK0FYRLO16jVQ7B3eNd3PTo2u2zUikfZjCbP
q+g/9I3WVHs9TNRrUEHEY5CSAgrt6rVdNlK0DQXS/a2cVbue5Rpaj/85KvVrUc6QOrTt7vIIQNta
dbvSWk4Z9ObRfSy5XT967D9QJPO+JfCZ6FRlfvZ8uKT66LxMdu/9MBCgI1roDY+W62I4mqC3UqRq
RPYVNjHE43NTKgdD9+YvKDIMx46riuDpB7Sss/xGmAHn66vWuscJ23vwO41E13JtzCsede7aO7gR
C9cBwzjoTTte9DpEs/u/Djs3cx0rLCDnsviSA7Lp0ereu4CsYKL3ztlMzRJxndZ/zpxEeUYgutvp
Jw8bsWSe0XQx0I5BhNwxN0xB4MXEY31Uqqw/svhDFt/4XZntdyRGhi9RjBN80rX9Y9T02kmN2+zs
j6n5EAY6nhhKOX+kYfob0GH2m5ND7OAvimmijoX17zN+Mkdj7IKHqmia52LZGCrTw7BALnFpYOgL
FakBsmG15YOWwotHMlndD17RPUh7aYbB0x7TyAkDNMRpksWTHcg8XrJ98hwg1rHHlzJ9QnQIgwgL
YzSjU8cDPmj1gxV0ybGCWnOfZJAqjNGcr44Lshh2vH3nZEN0LpAyvvPMyDoT9igu3jQPl6wax7Oi
RuVdZhQY+/h9dE0aH4mnwXGvSTnh9VoTJIm6xD/EbaviwKDWB9crRoiuiC4jANU/kZ8o92nsdM8+
ak/oBoMdZMQBDVT1/evcYfWDufP4FlnII3fmpu9CglJBob435KC34agaH6ProuWN7ukXvGf6zf/H
2Hks1wotW/aLiMAsXBfY3kg68uoQMkd47/n6GqBbV6devEZ1CNx2bEyuzJxjVtE0Xnx8qEBQ56lX
TWEECQt+HM8mBB9+On8kjbXx8SN7oXrdwLWJFq39HN3TS/odGfL8ISXaB4lf5OV6QKI8sNRt1vJw
9gex65d3sGL8O+gDK7F4GBlQGROQTlpMPgr6EtVOvNv0GjAEzIYTbNTxtk5MdaHxz0DX6outTx0o
ZK4ARkblPmsUQDLA+8ZrDK2FoHzc50KKHnzJNq+mgpp2NYIPRY/kTveHfZ8O04swGDspSvBgFVwp
ypQXYAPk8SWiAXATlEO/X1+lxsmh1gblmJvK4JFLLI4ogmKGqktnsG5jyOG3zs8qMQFEXHdZ5/5Z
aSxb1pX/c8vv7mO28gn5gN/3WddVlYUOjQKem+EYeNXLFivHVuqeOgwsj6MvZ+ArOCQZvG3ylgNK
j2URop29mdoCn8tlURUToiWhF4d10U9rxUGdGDuYPCCSM0wGBctEzUP8nkoxlafRTiocLJhbJ7/7
rHPrOpzG2btRaVEacrqx/j9eNwOMKhGo/z/vvS7+89EmPgIHIiHnn3W/L1k/f4zK+ZilL80Uhg/c
c32niE39oPpoK/pcu5dt099pQyi5c87fbNpFfGtUxX5dWl8kNPu+7TL7ouvSHnTRfLW7Bklhm7fP
/WhWjjaYwXsbSA8IiuwvoSjb3OJ2AAfcDZRcjdgBKG+Xxd8kM26gg8QfVVTHPHaa9mWxu3cTvSsv
5LlPMhD3C0KB6pIrVbgFZzo7iZCry++GdSsB1n/2E1jyFK3pyt0TLTI4Ny/vsL5k3fF3sTdG0zGH
mprlfz/kf7y1NCbohVT/KaVHFWDm8iG/b7AupoO8p/gVHz1rkMxzNwYYEGEdiuOL1IdISFTzVkBy
vE2N5e6rFHQYiND6WYfSF0ul1NqbpAoupoxxSSyD+v9ZXNbh1D1comWyrqMFU9ngi0YVZNn6u2Hd
b11X1XK2FQOuAOtia2j5JgIL43XxRHq/qj8ihAt2IdevSjAhf+vL6cksGbTXU+Pf53Pee7SK9Xdq
F0PDNMfsxtKAqsRA3C6T3g/7gq5aCI4RPfvYVh301IYJstzFB1OOrnkqV9uMse6tDGuXjAHZ61Sv
JRLrRfbItwtdct7Wc2JAQNFnId7wFH3xm9T4LHX/KJPIDCDhoGtK6oRQ+rEoWwN8H0kGChrd9zjZ
Zz/Pi0+tid8lQZaauyUN9HQN6XqPG5YAtaCD9MzmbHj066GBac4AYt06mmF5CjOkgOvWHAvPs9/P
jbNujdMww/MSpty6dWqN9FpL4i1Z3omKR36T1tX9ui0WFjknQEvE5NFN2crSNcZJiPlAn6ObdW6d
yFnwOqtydfhdtc7hhhp6MT4+P6/63SqbmbmLKUQ56zqzCcFNWg26U+Cg7u9+v58jD9mlEYVx9GeV
fecYVyqUSPdjYpeUiHyKJ0qqnGyrU04yOio065GyS2dQMeuGdTJaUINcadmnlqSp2v6+RvGlz3Iu
Idv9923+2UU3YzRk65v/vluPTYfbm1Pp/bzvutlPYz7inz1nQ5Jc7LCEpxk2QrDl7aWhRiKIgvWf
F64bfj5y/YJhJvtbW4inn3Xa+g1+P3yyE05B3+zkQxO23v/6m373/s/7Kl9ZALfh5zssR2Gd++fL
Ll/u5zutW34+tCuzmxiwK1Lxnd5a8qlYdlt38EVNmmedXbesk2k9/OussDrQDcOHTUXoInXDlmgD
O7WxuTRJVLk1BhZBhNQsaPJ3vWgmGHr0NPbywQj9eWfa3V/acicvBawoR5+9mmAdKQz8KGz4YPbQ
HcK0/aoz394SM50sEKZRpUaeYkwLytb+NCQssuPOkWpu5IBmBTh8yybH2OBuZdXJE+PMPSK8R9H0
ttNz2cH1mB5qv6K5uHtUgpE3Q+YHETu59nJzNmP0lxVdTyR0NinZrUKo72ExnCWqnlOBJeIEgqFc
Cn6FRNEhQe+7R0fMMNVOTpGk3NVtIt3KMUPeEj+j28o/CWIR7OWWVcPYI5NKk8vPOgUTF2cuhuzw
+6qATJ6X1SCX8E2VbtcNaNDe2xnFVdX2SDnn+6a6b1Ix3A4EQq1Zw0LPGZIPMy0jwMtivkjwKJWY
rOCQg+1B1ZmQHdrRGZGaCpt+Qz299sqIA9gymVL/rh7Q8WfFyQwGna5/JgXZYheN2bhVC1hj67oc
AsNuxmWNhOn/XdfNBBIgTdVdhYteYen+TbZMwFHYpVndtga4prSFizMSw9zOyyRKtXJvTebkrIvc
QbTbGBoFgqHmZ9Xv+sYQz5Heasd1lSVVKlyyccYutCk267p1oqm+SpkIZuO6yz8bIOZpU/Pzwetq
XS2o705Fflg/eF3nh4Nj2K3mtVNNxXr5kuvGKJHzk24AIFxW6aTVr6YpeUMQxndFuSkQBN+2ihLd
UTP/HqPKPwyKdgFEnp5HzKpu14k1w/oHa6Vvf9elU59j4gaZP5GlWELS6Gt4XnfHRE/0W5L9+s9r
u8jYzIWP+1HYNm6eWwza/BSPoVkvrd3PMg5J1bYuUuHS58v2sNTV0xI8x411M9tEB/1cUSuqOnFr
24l0o0enYFnQovg/k1GvXzuylsdJpMuwEL0P7n80ZvzuNyZQjtKZW+/6RqZcGHhXRLcY3nXXspi8
nzNqLqOAXuPWgYrc3BR1FtwJkmR3alzcl34wntbd1gkhmepgC1Tu18V1XwXKuqdXdI6vr1rXoahI
kSQkF8Zwo2vLgX2b5pp9C5d7Pmpa9xb4NZSQZb1qZj1OUrHjxxbK/3U3CJgHKvfhZd2DyO9WjhTt
FM2cf8UUtXspsI1bxKLmLQ5i1UYJLbwMxtm8XTcoLXBPuaQ4sy6uGwCmiGuVEjDivCFBjg1bSsma
5vYR99+k18+/+4bkTjEza8xdqlbx1promABnGd6VqCE87FmSjWZCRnPNtvK3mq1BDoffcgfqOboT
bYM2VEvIH4zkQy0txVRo8TJZJ8QuM25ZuHmq80i0UQbY4UlyjQUWpD4f8PB/5pZF+HrPeYuXH94a
Nv13i7WKjzn0cZ3Drjmjfn1sF5VQt7QwrnPrZFgbJZcJg1oaJ9eVoGu7na1S8R5jgC/F9BD+NF4t
fd4yYXf9IqszaZaWUewifPidECMjdViXs1X10IvsWSzCo25R0tTLV8CbCOWRseqP9AqwGzRIkgJw
d4/rRK3accbgqF74G/+dVVP7M0pUGBhNDvZx3dz3MwrRdTYGOwPyP4kpcwDOp2gHZe/niFkTFiQJ
nJHYMighrkfxZzOwl9OSldnBPsHuAIUZ8gWxkSZNQmLX/Z068eVDi0iLajdi/+Xpyn2Ar+Ox6PoX
k8N6irAD27aKeAsnYW/Gpas24W0K+8QdJ9usv/f3aK9z6z9ADSvciIBjJeGSdpI71auTQOxbjNqO
hlaUB4NBQlLFtSPJ3W4QxmPKr9b1EYU+og6Zf5hTQKmJyS2A9LOke3GNiHkRpeVLx7W5/FnrXAa0
YVOBBeG52yvHBrJFUBkUurQSEl+Sjud/DgwSZY6bYTcgFE3FlaTMJ99Pwq0K9U+RhdJG08/FUI/H
JjSGn4kmovHoq8uRy6a3TFGrI5Lf6mjnFdDxdTa37F7ZrLOr9eo6t04S06/odrKhYSy988Vix1Jq
FQIdgo7/9cQqbTM/RBkggEUjuvzMdbL+4N/FLtMgyyj4ZvqLhmleehTXw1GsmtN1tp1JeOWZOXm/
/8x6nv4urnO2MmBvhYCXm3cBJ5CJtrT9/U70ToS7TuinZOm9X8+DdRItiwMlju0cNed1VenrmDsE
FtHIamvQr44GhtTz//ZF8SdVmhr3US1HA7aoxn5mzU4dDgmQL0TyHNOFD1EJbAzWyboYR1CIlUj6
rgkphxPGkK0zN2aPK4oUjyfTKjwNm662GCcnyLDWDfGn9mSrYhSjyv6O3M+XnY4PSrmAdYlH8I0t
MJxDSj9ROt+oWY9uNLlkRRU6MMoolM5leDbohbkEfudSb2+cYcqumcIjIrcr3bOhrJ7kqnW5ZZSU
0MksllV3ADewDG1n+Q71vbqfBxyEDAtPWvO5rdt8KyjC0MXe9XixNME2ajGixAlc6jPqI7QJejxw
uWnEN0JVDHdSJmnjSy22ML26hf0Pnm5+1ER6yMuS/B2WRFEjXquhwrNwSrfgl6KNjtCvaLtzGNSy
w8MRZXJYFF6DICPszoBf6SeJKelKMqXXICapgpbKBcoWbYdq8YhuNbpwSVFQnHbnUh3wN7YarwRR
0VjkGvvxuzE5MFZvY5XC6+fePgdTErsRBlt+HstwTbEojRTS1b0M+FbD/3zCNLPqv2MfRbZMJ5U7
zrq182HdSGW7b9WQgwCHLhIGR1qEaMWbQdAXMzzZ1pK6xAiSeKz5Mnl0L/cWRYEdYxqHPNlp0oQQ
WKLfvxukHRHF7FJ/fCN4DjfWhH6/lIwENhFtOtZM7CnQ5ljg0Wjf5IcHuT3tE+tuBIG0p+Ipn2mm
xT3DwoFBzvmjS1S6aOa7AGCwFVgyXludgDmF6imUvlsfb5l6vCxnkBob7SUN5786G9284UFZMciW
TP9aqN1nlUFHUrlEXWXoMWuaBuqNoYljjhwLj4TouUgaHHANdGIouL2UdIImEIXPiZy6RrsgRWAt
O6PaPvs8Lzworw6+zPiDZpRwLD7LqOwIJsTcu3TlTBC99EtXSdssaPy7CeL6XFkfZYqrXiAH71Mv
bVuLgeCg9N4SAPaGFp7oldvqdvglwWF1ihFvYmWcX+yKhAUJSEX6a2KRCNdIiw6aQibPjuU7iAuW
q02p54f9w6RYW4xwaR8JacWShEy1lRGSlHwmldJt52rsvClMy61kPYVSnjt6nPmbOs3Jz/T5Vjek
4jyHvOHQkhmMFOUmGOMWNOV06OR3Rv6ha09mv+nq+ybBqrXGr4t8/sawy1el7cGzAEiyNEyP2/6J
jlwN2FEcurh4Zg7RoOLO8FcdG8NUp53GzInNcK8LSXZ6kF1GLJ4AiVWCJkkwXynxUSV7eYz7igUx
VFa6vaIFOtum58Du3/2gqoE6FV/x/DKrCfC1NPykOTfzGvURC8XHnn5Jqi7QUoeTDTJ1qW20Y2d5
5NrGqTNJmdEEbPjqN+kbECbGazzo12KkaJ/aZ6GyW6YMF00m+ueeHm96XIfbsjn7c4eBbD7tsOc1
cJfNw/30gXM2+eqHJO/elA5DebmdbkVM5N/NC663IBGINTqFPsEdOgcy2dEzDNgw4Jxw66IDCBa/
9xwkpy4xBZY06VCOBFmhUCq33XHsZS81SfhjKXDSym2d6f4d3obthtJO7I6V+WiMmaflHTcCCQxt
mr7gcZ96ik3Bu6nbyGma7Jl+UUSOLWPoMYnwS6J706gxEl58YumMHjeNlD4B878DnWY5zXNvQKCr
ogTd/XCwIvWrkJKvLFI/m0rDLLCGzC8zhiLDvcuHbtpaGcWCSKGX3UrpIwqn4EUhCzpmwP6GqbiX
4+paLYmqfFoKsX+1xsR6YeALh7TKNr1w4N7Vm1EyFrlzedOHsRMVBtmSpVG3CsZDofBQyOgRMoD3
wXrhrmkEbqwc6iy6MWnEcMq0uGZJ8Z1p5qGqjPcmYuA1itvQSjNPyOmeRhXyQX6LX8vgo6u3hmOL
m1kAqtqr6EDfdFoMkWfoE8+QcKNXpXZyJD0fPV+TPi3IRqHf04geaRuBqZTamsZuGusHbN4oQ2di
RxZgp89kMsP8MR/lrcDVe2uFBv3D9KxEOqeZVLzYchEfezcIrYUh9qfXQmjj6dM0t6kHf+YhrOfP
YjSe1WK66w1XzYxqawTjZQbNmRiQ5xr8JxXDuBRgrK2igTNYqFTURHNIfJ82bWM3RJJnRXjdv05R
+WYH6YNRdufRoKdRHp7CNt039OAkI+dE3DZbkGygafpzCDiQhjbAaHWqe0nJCFyqPa3m+oQqr6f7
qikGkrgTzDj40EAD8K4I9LepHd/wps4cM5UeGwuQTRupr02WfA7g9LRqfEVf9pe2Xfpitd3cR4dO
ZA8TMnI3lYs/ZQe8PILD1Cd0VHM87gUmYruCMgA9fxq5o2beUYAEptYcgq67w9MID0GL/PjQmn8b
0YCm4AmLxzZW77kA+QtA2ZHEgOWlnINtSs9qm98loHkcZR70jbDt3WjYh9esAdAHbehQjHoLbz+h
WX6iPSLERxM39hOmGMUV3TAtfCbYdJUrsvTJ7JAVbvVPOWvPiTy8dHwphn7PEU0YkD7TJ7uWTtz5
7mkuK52uMzn0wVXBmb7Q1V0bD/ux8LfNvhnybcNh4SbByJ/a4ehQ24uI/wdQwGZ5jchS7Vv81OQG
Y7HRPicFrM9OS6in5Nsh4uodLP9vmmKhnNCflo/1s9G1Z9VubzsrdfFzuCvb4E3PGDciIcO6YUhf
TTT18EmL3qU0g8uDwPpz5tygIgA2PidsqJWBiGbcWJpMg3G3E4wzDjaj5SK7Yj1aEwdEMrkqLpfu
2WhJKs+pNTpweG7SeGycyoQIKAsajrQseCiM9G/ZjrWTtengVXaHYySiwzqUD71s/zE1gsgphJyd
B/1Ja4iyy85/61quu7lTtwYwb7PpLxrZO8gpiQfizpBSqqGVD0qU3imQu88wCGl0CkihaeQO617j
IJscRixPZm7oSuZ1qmkj+Lcsp4+HzMvumwxGVJ9I8lbVYDY0dfQHA/jWh23PA45I8s7+kseuOyuA
yBiN6XvLbx8kMYHdtLs30UIan6SIvpfurW7sbdCDFG0iPIrtxPZSUgQ1BY6UxngvlyUuHoKwSsRu
FZAR6GQ5I2Od7LO5tw6YTD6bEfAenuBdX34pLbHxNHB5FvB14ugspAKHuQGGYszpUkV/FG4/Huok
uprw75mj6hxExTcmo6EjlI6ykvboNxZGJfmHArnOmmtUEgqOYH5k4c+ZX7qgOhkEi0GbX3uboiH+
IqCuLgiInoi1nyyKFq4eLF4R6vg56YwAEqsfr5bNo8aYvMTqFodBnuYGBlJxA0e1ek7UiqtjcI16
lm/0PhsJxtPEERYxmJHStxFE3z357PakFwshSx/hvY3Do14MG0XVRwIrTDMiE7aD0d1Kw1geIim5
1QICcjxpc1XPdxqZqaqaBwLasN8h0tYaI/NICD0aYfAB3wp2akLPXqhUXAGcNNI3Sb/3qEgOvqGN
OAO3VCuvWQnGDMS9cFK6bfezHtReAxHTHmI3nvVL3dn0pnZ/demI1fI5wpg1JwkN8JHeu6TcIGW8
jXshtnJevQJZOHb5DPG5WBDNb5XAuHq0FcT6RfhYCpNIiB4oiySBU8kBcWcRgZmkBT23djQt6VhD
moMbG4h7jAlViP4edyAg+2HCs91Qt0KbHlTZOFcxV2DIEU4EphJUJf/qpt97aQtxONuEirGLjPFt
Ho90zjymdKQ6+IJUm0zhOGElfkWJQdvIzHjdQKvUTksKXn+WIPMtvW0u9JAXtTlJytbA8Mixdele
FGLbA7hdblKFAwcVKdREA/Vuocvh/pFwY5O0E+jA1z7UPlRDmra+2gNLRkIK0ZDhaZqCtyMi1G3O
/kJCO0Bggm1iiH6FGL+NQhhJifatGW3uGCPpfh1qEvdNUog6eEFVvossWYUqZ3oJLqeOZHOWmLr6
TsLlLx7K5alPqFqrFO4nrIoSVfkDsC/zaJVBQKkpnpwU+vKCTUSO2FNVCvtWshM6XFplHPem0lvE
AXHpgpproKe0L7FSgaNuT1LE2VbUwmnS8jFOc+RIxhEwpjcXxM9Da+PqS5LCMdJwN+A4DrVzvhq0
sJfia1LszzKbY49GtpLTtLsz8+HVbIZPSKL7eZpcQ1XeijHSoSUPIHoRX/hjrcMnGXKXOohcivs+
Me+6xkKWEWeX3uoooFQyhWz7NdZbHO0z7cFv/3RCBtUNQxQHMRx3ZNP3xjC/pLo4C8Xg0g1a/Jyo
Y9SyeVMy6uiLfPDCSL7FcORR7XHFtLt8G4TTn9DXe3oBzTsKKhi4xD7M5vnFsv9YhkSTiLqw+LJ2
dNs2JsAmwARfF3ixWngTFFtszp2+7qg3hDupzC95+gg2z6bY6e85J926DLXNGCuMxHqFXdUo30iq
obnWsQkAdpL0o3cBb3C7o+ckNzdDJb9IaUqppVN3/ghzb/Qxw0vBoFVm5wZ9+xlWtN7r2oH4oslT
AozBdHSiSkZfw42cHIikdajDKS5Vke0qRW/wMfghpLbk+vTm5pWmuJYVf01m+BJSp5ymLnOlHjZg
bKvTwZyeCxGlG1/dpYKCdI4OFQ1qsDHwgSlE95LkwZKhZuTvx/xrtlG7PBColdQKmVb86qRdjIh0
MpLHceTprePqvS0HQo7eaCkTNpSHQ0yibdOGofxV+nhkJGF5bYNwq2EksrWn8VQm6kcqIdgNY8jv
C2+oaj/pSHqkIF5sJXpUnIorfmNLJmNDm0tpGJprPm1tKMDTRLqdfq7K85MAOluBLLBCiZBS1Yob
tH+pTy4kir4KPz3LpgTUPC5xFvJ1Sk9Rsw8BbDg0LZlOXahfgwZ2Kn1UDDPHcUt5MxVpb84j+ROb
bh6t/CoKUKfwur/gzbwTUQ/bSg2vM8hhyL5J4uIGC4VgvqlDLFxvR56mXIoIDvN3WmJo/e6/8be8
+jYWyxH3KAWj86w3n2xlPE01MBI4c3jJa/VNX4v3nD8LJMpdlNjqTlosl8NyOqe6DPU9yrttFDFO
k4n9y3J44hqlDYSm+uV2aGzqYNrxOqrgXQD4NjxgK/SYKKrk4YC1e0JI6jtD5dM99GWPz5WlPZPb
fjCzjmiTxlR9puMM62qkE6c0sRmmcovyNQJerk2abMn1VjXtNa+yob5VCr1UGT0TJGz/FBw8Jx+0
OylNSBkK7aWnbqkEQ+/h/rPwVOzgHOriIZiNvZISoIsAUz7uTkQAkPYYw1oq7Naq02g0hiRMwurW
DoO78i83Xp/Kz4Cycgz7u1QwUjNq9DTxgC2KkF/CGqOGSS3wgxoeAJCmW3q4bmOzP1NWQOgnpVeR
Bq3HIPA8LOTWSbtX3oPceje75qmROTET/Qnvi3vVyD0R4FOIBTAUcIxkp2NTc7Ug66JDfN9o8kvX
6h+S2ZNXptOt0fCui2WSMTHPf3OONBQT/aHqrkkFB5wbAG1wC7xZefWXwaslBecZUiFI7XOiGjOJ
u+azrMZtZUpPKZbEjhlqgzsUBN6yTjeDz9lCFNPlhY1UXMiOLtJj4bcfuUBCEXYzUEran+ru3kzF
ScuMxlWljpgqp/1eBlA9xpLkicWft7OVDVJwrOjj4jPMwj3gimMdhVs50b9CqyZPVVMFxEkVK8Vo
p07lNTEwFK2r9FD2WKZ2crmhK/w9URraRVUcuvVoEycUnuOW/jc/Bxysb/gKpy68MaOcJuHhnEsK
fCdDCR1Ej/6g/fFbJBS+/z3n0oOKldBoFOGDlLzBTMz1WXWlQKYba1CvE+wxT2uVT7NrD6od3RcD
lXUUgF+tvxzsMH2blP45ydFV47YA/argN0fDdUqGSxHTnucH74QQ7xirho5Z9Fu9nN66ctHlyTzI
pcymI3AuYI+rdNsRmy+ZynFHFS/0tInUrBypGMCrZBPCN1vHkSJp8nOWYqdU6H8yaxBU0KXXORjO
cgVC2s4vKrdwYVq7tigsNxuA3OXtJhqilyithftd6eWnrqUfflnSa6kWdxm0xtbMuLkYNW5Legse
7zTnw8bHP54uJ7TaSnlCZ3SvSj3N6Sh/UVnspwEsYYg3aBzLJPW6vOdspOd8FponU1OFwRWgBckH
V3bbeYxxSoyS7RyYJxSU74ao3tJ5vunhfFFWMy5cIc9GAq1N6jw7L+jBtIKdWseuOXQ0HEu4RcXz
FfHSEWrtvKt0baODN+D5o+BHmbqWytXVz3K/x9MBij5t4KPVAVnnR5Wa/Wc0Sd6Y5FMcjYiOszi/
aOlTJxIPA9XbOmxfwp4S+HIKzhMWUzSWyNvA4ERBP3GdU39HRvzFN9srmdsbH1A+owR0aGmlbHAh
OqUiu29D9TUbDcFALySsRU9l2VCeRMuDMY/u11aBQCYpQ/K43DMau8dU+6Vs409Gvw+oQNsD2Hw8
lWffQ/fyopfnuvRfCQ/oxwgJUXwS9WeJQk6tYLbSTXqysTJ1T5cRab140ggZqgB/SOlcmKV0Zaz5
PGbkdufO3OKXnXuFbgyM6Ud7m82gaGaRJvu8vuSFRIGAN9hYifTJuNeZ0EKIyLf24yyhm8xAVmKS
FYxWcOyjgUEj5ARq+5Jbxjq2xZO+m5pMOUopFawKJQKVCJOBmhXKyDOU3TTZ1QF5XOTUEx5Mo6Jl
f6SpARpvJs1uXfxZB4Y+5rpsUt8zkXAA4i9VnlUtZuNmVuBlsLg/jS+WiIBxY2BhmOPkVvZ0KEwk
6Yic3gzyyIqg/9TUOmnP79nOCoFqJ3wyfUDsGdo8zWnd7Hoi9HrgGdbXJCCj9h5/4feuTRdlF0+f
WRoOQuntnel/m3h2ulOqvNNHxrOmod0tlkWAz3H6KnUAVQuN0N4YlL9+bnHREGFnvv+hxaJzSRFZ
HtgAYWtAnOWc32RwW7KqYzQsIVsonUKTHj7f/Axt9bNvaN+euAn7nX+AxAwgnYxVa6vPdgL0W9+W
k3Splo+LlgqMZtA+NUC+t60n+HlgD3OcJebc7af4PMvGn6y8KWPRO3E63OcB1efUsg51KUhpmjeJ
iprctL7qUQfiH1S3k57exUvpwJYy0oZjfRJyMLhNrXFF2LjAoyo74o+Re1VQjdTwW4/geuCy1g55
LzDU0Rm97bUgFMAm6OyQDYgEilnCRE00E0JjUG9ivbyp4/5lzBajxTHud76WfQ/R3FxaSBsB6W1Z
Z6SsBTYP2EmjPqBpGzuUX6LJvNjBt9po1GRr/NAsBpxlZOXcHuP7bHjytQi6kMUYLQy0wEFi7Ywt
LIexGF3Ljhk7m/rgUFPdxZGsPCc2d2vYsYxuSbGMGf5QSnQSHdkXoxdXxtgPhpw9N5mVbqRaRDRa
BC8wRpCwW+oONZPs0ujBbXBpOjSxHSJzSJKqc5e056ZXEaur/MfqUm2dJYwh9STZYWTKq9STRi1s
K1vG+4ySPxtIVfo9xRUQKkjcqbgP7cgYTsJ3ycpTy00MQ0HR1D8oKUBAWQP50hclbVUkrPTyK4kr
2C/5sE8n8sxKqtsHVRzarO2cKaAw1cwkn0wzee9I8vG0KSQnp+mhSYvwEMT9EkCrrzoSF4dsZQDu
ZKxv5SyjsKLqH8VSevLfKjIsrpJIxK7tuSFnSZtsfQyQBnYEI3e+wVmZFyQ7OxndSX/t0de59KiU
GzvXoaRPlD2MxbGmq8j4RXM3UC/jhIGMkOzqEEoF4Z0z1kl3V+GZ7jXYGy1A/hN5+UugV27akbcZ
IWooA2lNYqnyEPcVxA+eCGElfLfqIvnSDvI2I6Z0JhPldDTjWC7kG7sU2k7IXbWFEHmYq9h0jCTf
hCqGLXPAwyEIRHMayLcnFg3ucTI+GTlNpnL7SNWM/z+faf0hI+tHTXxMC9LqjFvh1MYG1iv9FhYD
FIkqj86tSf20qknal9ooIYqFB5na2WZuNR7GQ/MComeT60v8WSCNm/uDnnAnTaPiKTdmbW+qBd3M
opiOollqQjXtNNhv0MNnJjVxbYqfONqNjQg5LaRBIMBuSARyoTHMMvSnLK0z11Ry3wW5ktPLieq1
jF0s23IAUMsleZOOfEQycQlraa27QojFT6E66yJ+bg2Ora+0xj6OEhqYuOyR+TzVBr+40vlI9ERk
YgKD2xolGcPqn3Vbp7E4yc6gPsdTUNzJpFA4o3LH51/ZhEkD7rupGe7x2Uo5bTEa6ak6E2WZ1Ho2
hlUWbhz0e8HAHXvhDIvVTuQ7isUajJit3V+KEPMWtLLvsiGwe1f9TR9Pz9qA6rI3+8fGR+tJG1C9
yzGi4Rbd3ozRzE7St8AliLRO8FFqRueZVncMqKGSOLRVwCjBRNrcKL/gN3OIpvi2lzsJ82kLBUxv
YbuRI0yoSvppVTJ0KmYjHQ6bOWey7oNb40JC9V9exNRyuxlz9QCopJgJK3TOOVEqX2Ogv8vqdz/O
X6BnMLcAFK5Xt3NjyJBxfPLQ/jvwLV4tVGMrpygoKBlCr2kQmZD3kIb+OlBjNnDxicN+04TSq10L
a9MpNYZrUVJcqPyZm3S2cMcT1HQoe7myQqTDOAdxLxEr49odYB/hwsRIPB7bh1jzp6Phy9Q2GPqI
nJYcMyjGrQQLnj7k+1ZK5W1t3cK4IDCUp6d+VPZzI5MVHuvHtqciYgytqwZ5446DrRAopjPfPriE
TfuaGpTItG+1j24tRvsMgnkq9v1IqxHDgW6kAB3+H77OY0luZVvPr3LjjIUQvFHoalDeu3YkJ4gm
uwnvPZ5eH7K4WXvzSGeCQBpkOVQic63fOBJr9k0Jb/zs4UciZZhZY+606Crpo8zar5qHr1fsHqMG
bKXefHQ2Af08JAQPuvK5JiiA35uD7m9qEvzQXlqX7WGIesMSgs67NLHXfGvY9xbWBUkYXiU9Rz3f
GLjlxjybZUBRFkrLns+aNPGrPP2Ute573cqsWMxuozD3rCfR7S6Lv4PdwL0S9VPyveyMVau88YlC
7io/JPxixGsfCVzAhotICjeJjKFz6WqXonLCXVZxb2vFwuNLng25AzyQJLhSOMbSr7vulNtLDfTs
wu513Daa92HIzjxhQ1bB2kzPoc+VWQoOJF8N4UTYrdl3YNoGQH7MP0JIVmwVwidVdty5XxB69TMj
4IzASexlzTk1YeZKP4i1d98kb0P2VUbaST+1FWm2sU9/WNakzaKzNSorgHUtv4oij2vPGatzMB0M
om8JSNqdqDLjAisjIg95ZPJpq8mCxu03CfBHMLkqcynG6rbkoOJftsMiL5iH3Vx5Dpsg5D6Q3yrk
JRaKqlpzT9vYpmks9NF58wJfh+VGTDurkm5Zumxkkg4eRDgr+6zYFn313Fr5uFZDLVi2ZXzqgYyR
OyY7p5VxsebPg7Gx3UToCPfkasnEsYRjjoWlj0wF0eGlVlbNqc3tW5zyhaZjPEtypTzVTp3j4b2y
eejbOZosNekNVMfOpTsQ5CfMWPv9965RUBG3SMuHjfKqmSAL8+pbXqDkAqOLpVCydErrnJARW+Sj
Xs1ZtC5dqIMtKVY0cyajje4zLIeFa7Y19oW7qGz6FcLfIBfdkzN6R89kr8K2bBWpuT/vpIh4jNLt
FPwHWOT0n0y5iEdZ9kXRymvRRIRhTO81Hsh/6jyXPBSkS2n42eMfHLqacgoMrV3UaeKtpBhnhEKx
f1oGGM2kfu3r1p3pyCDPrUGeW9XA/KyNH3pvb0oNm+zwp2Vyg45J/KPo4dbKVs3aT8LEKB28fafl
L2UEmKLm5lKrZ3gce6cE4eO5/tINSlQ8GnVmOfqPiXHCQhx1kspRtbmrWgcV5HVM/mXZeubWAfKz
g6j4okw2414ukW3P+AIs/aOKIVvCI8oIvq5610bUJoyfHZM8tWrhUYQWyM7MhnOrkT0wdPerfwGB
wqwyd7tx2ahA99vyODRRvAaWsR1a94xdCNQXYhGR0gPVsRjTG4a3JDU+y7E/6npzZpWKbLG/j1x6
cHdKAIKqVaQ33N3T6ow8ytkMfZ3lbJUQOdE2hVFvlR4f9KR/koZROTZggVRwwKss2CQlS9za0T7V
SGtmqVm9SVk9EueKeBjwvakwMwtAT6Xt72tyacTc3lW9rg8KZrGhbw8rqa6dRTVmc0f3uVuCa4wy
w9xjrs/KNbJKWzCTPMojWYXfn3+LTezE3F7DcVr69IzmPdKj73Xpj9z96ror+F30APNC/NZX5lh9
8zSCkGE40elDMmgaHk9qZntzHYkyIgxkbA2+5rZsVwCfmGF3YR2+8PvfrO9lXjoLj3gBYVqC/pUj
z6SObZXhffZVf6tU6zOP6zd7qJ7IQrhzNZTQybcwznJQlCpctgO6MqF3yKNKuAabOpBsLA/sWZOM
BVt+mayz5Wp7hNK+K25nz4sUnNiUzUpr6Pns1OIFtjvbtjcRf9gN2rC2+AelXrZOmLhdU/qiNcFP
xM1SIs9Fv85kYG3Q3/3yM7WqN3ymiEan2bnQV4rLk5M5HXVlZ5PoLerH6Xc1ssGm98vGDoDUyXqO
LwO803yyn5EGAHau8mGpnyQ07aU/OsceSNoiVZBGAHodFDKYXsff9caozMLAP+aZhGullhxM2GpR
WiTrejDkJbA5g9VFN29Sc610vYfaWF5gwVLcVAZGYY2/f6TvSjalHoxO3B19iNdOUTPDr4c8/PSz
YhKdqrdaKvG5ceXUTaI4LG/ZhE0eaEP3qoy+syeyMe8rvMdtI1CWvZU++3l50RqMIJCp5m0Eiy4B
62oTLYfvbRzNiK1QQbp8HgwyxlVadEBT7wr8G9G/Pidj1ZPE6DF3Ajm1LmopX3b5uR5lZZ8m7apL
JW9RRCzK8mqTpQrrVmLCQRrw6/Xp0vbHY5AwAbl+kS7lvN55NsbtnoztAogjxZGqpRNL0JXbL3Ff
Lsu2YglQexdJYdHfpdmHR0KvCDGjdDwpWEiD+m7WxVmX603ixMOyVljvxnVkEg/SIAvFKLK43aX2
tO+5vvc0Zk18Ai3SYT8dMA6ZbkBzb51PPFLeCX7phf1KBmXdYwMHp2WvsSn1PZYRvaeeIayc/U4+
B10D2kPZ5l6crBTCA2ZiXnrVmaA8LEfzAiPFAaxrXqpvVR88g7BkOYoOlVG3EDVS85SO2pOrhTed
OWVlW806Kse1kys7lyc5ZNF5k5Egw5pyGYZEI3HsDINypha9tgBGScn2WOzk4GKqhKg5XO4g89dD
q6ysumZVQrDRwbNglkvxQe/LDzdsP6KKXEU4zpTiFhdNw58Gyp+bfVF98yPojc+mzdDrVxeaHOdr
xO/Jlw0IKxTs2k3/OyFZEvZ5WhI8k85aNj77hvUaWv1GVrVt4bNUlWr1gPwOdA8djE7DA9Go7GZ2
+Kno0rKQcx4YSEO0jr4yCp6wcve9TJENjL7rmo4PW7QlqHs1LSJxcZ29ja6zKIdRX/u18uLgw1oU
zle/mRDxgX+QOoAUAO1wgUj6g5Hge5qpBLgT+0VGxa1xszOCRy3Iq/apaInF1B5k2MwyjxDHMLRz
81sCkWHmjMMhbZxFMBq4KNGFjMlBQyeFNKu9MuzyphnJe1nhVSbJFlr7ANLk9tnRCS9rDrQCw37q
aoUFm7FgyiUDjUYCMFz9JcKgE7oJ8mKGVr6ncrOQQKkWuIb2gXo2FQvPUHQDQ2LuTe5upkceeYG3
MY2Mme6ncNOh+riFcS206mSUvT0n18i2G9O6mVRol7gxq2UKpqezQT729V5tyAZ7pFNK6QdKDlg9
EluddSUKkuBSVYuftiNfHscK+1JrSwieuTFQcp5r47pRmtdEJgSGKtLESF9LELsrx2RRwkKxg60y
pQHRkwqQnZC9geAAq1+3+lbYyqop9UNjWeih5DhDRszZCFpYGQHNpj52uV4flSxojgQgRtJ6nbQB
PtLNKinvt0ml57dQl6Ib2+rpXFRkFfxHdIp4bJouWpCu7ynz0pCr9a9mOkp9u8TWsDiLKuAA5CEM
/etjkLDzQuZxu18aY5XfiMMUN+BiT7mMeIeo0rB3PRWOvLl3mHrFGJiueLf+4jEQgXRY+p0qbUU/
wNb9tS+wr59GFQe4JRsfQiVpa96ZqKvMqp6DsDOQcfmrLg7suYKoz1n0QLtrAO0SEtA2ou6s9+2v
A3u7q62n3e6Pep21AVI6HQmtv/orhYmKhX4gT6qeHtUx1monD4SRGFTUx9mA9ZRvXNiLrHK1cC8h
np7PhQtwKsu7eieKppNFkwfcuAz6sHl2Si/eqwWxxNTrGp4ctX3FA2EeQ7+p56nVHzuZyVdcOpRO
NfcA621FMYydcA2xQV/cB/bc7oBXIUGz6WXLGNW5SLl3FS9lO/kbWRf9KF6pC7BsHF3bIyBB964p
kg3baWkuigHM02PnqC9JIfE+ZPmsFUr1JMZRuJJQRlkcxEBGCqivSB13JVrr0JgPYHph1cTZVRyM
uChXUclfC6ks3583ZobWRZdUc9EMojm78oLBpsSDmVl86pMEow/qiqTWY5yoGnr2A+maIIW6qmst
OBNi91dZ18cXUvATciDPr0jUWYvMC9pbhKTmokJV4WkoC3Puwr55Zu1Vzr3OjF9rom/874zuzR/R
s7Niw/qS9kY6i6Um+6aX+SemstAly/TNbsPkR5+n0AZD7SMdAbLHdvaz7llRJORUyHBk81bOmThG
+eL2rGhm5YFoFZDcBBUa3QyBH2BNzHKnpfeYrX1yIZ8kIvZaPRYfcWldLRD+34Mu/Gqnfvkusydg
9VY5X1Vyt7MojIdVkHtYozhKccVMHl3N2GIKmgyXRZ0X5VAqR4nFT1sUV9GgeIrFJOHmS1EUDWVA
cCj0YonlDkPd++VevzSBmC1EsZ4GyCzVXra9jaLe79fA6zkDPk0ezeiKzJ+PpSWvJE1BhXjqI8Z3
yAmu+8Jo729VNKSV26zTipyW6CLG7yUZnH/rk+/PCvBsMNI3YxthF0kK9IxbULJpCiPEEjT3j/zN
pGUt9eETIgbBvFSM+lsSSyfVyDuPHPF1tF3/Z5EY7wC8nbfOVG0skGtos50VE1Vxir2UZtreUjt7
xea15f+fqOTFtfZL57ZfjAwpF99Ywh7gBxqj8Zpaufm1N9Vs7nndeHOUIFs5ZoLcTlK1O9D99hrX
ZveMrWm10IpIfgVRGCKY5F8KObqlo6qetDxBaEEzO1IT5AKbyC9O3DgkirwsOkVsndYaWgvHKNLj
dVOgkhKnJLiSqBuOkaHVay0FVZDqJP8bXUmOSjOoa5RtvKPiqOaaP4p1iCKIABkTLv+yXQroZJ1D
7d9oRuhfWY2wpFMs84cX79CVMD9q9uGzqvaGm+gaGKNEVOavrn1b/dFVg+Z8k/H4Xre1wezbRE+g
p8ID3mfrzkXbFLVlwhmijoDnui3yzl922IUu8lIm6+d210StcFYO3XGpBmN3FQfsZa25hpzEShSV
qZ/SwsT1tNxY50xtGHeHxLJR9fG2alD09+v8kKCyrbrljiT4x4ibH0JVRPrB+l/q3EH2Bp4Su0F7
k+GiAsaygwwML+GqoSq8ALTTL0Vdl9nuldU9GH0UN8kJ0U/UWZ226AbkmUSp893khETZRpTEQPDT
nE2Iex5wZsYQB0M3XIyb+Q896sBzlqRyTXXb/O5H/mOhIm13FlW5Y6dIupWbrMRCvY/jeiGrHegK
Aij1Sgp1fjvsIP0lbET4mNIYEctSq7PFYwEgwFRJbDKa38tVUSLARxz33lMUEc4n1DQdHkOIhszw
6rNJSh3NaRsZmK46K+4gb0TgPpVi3gQ35v+n0jNMeSMphPjFhaKjOIgGeKikg6eLxzEHPh455tab
NqCFX2qnlvjP2UsKYC2oBn4jaliR5DGyi5ojVGGM8HGyhoSjZqWfqZo518CDeOMUxNNFfWI5T8h9
yE/OtNwtCmgxkt/QP832WY4qlDHgNu0OabEU9Y3Pjqhr8jeyOBbiRD32qiGpy8TAclbxO2lfWdxN
M3FaDziXpn2LlLkh7UVVGUa0ivL9VNQ+2lsH4lqcSD//qBfFP+oM1Va2SREtO5sYKr5Xw95Xh18H
Wa6uQcNnHXXw4olvGV+UEPKBnEf5N5J2H4aem++Slb7WilJvdVPT17YS+ksn0VD9QAP+Vc8U0mcw
PFLVZj71FHSZyjh4w/ESU2MmTFAZ0rLShr2NypY7hNoCVDjzX9qfhqJIPoccUc+mUr94RiWDIM1s
duydtOveNqrSIisqk7qfyZ3mbdwkZWtdQ+2y1eQ9d5Sv+JNLNwSzs32qIjMYWCOAhL5ZFUkev7Uy
SbRBipWVBIXrm+nOGSBZNm9t6eU7pSjjlQxBbJs1XvJqD8OWYGT6rnRaBuvJdfeJ34Y3V/d+ipcb
VZtfsOizs5Ul7cn1yDL00wXT+wBBSU4rBBuYmp6+Rk7ye4gk6VEctLRvjoXeAK81bCQOJHbpBQDJ
o6YGej8TfeByTqfAtOHA6ftfxd9DiO5Jnr8lSZxtHkPHGrBgXWrrZVNADej7cYtui3MSpTSCgGa1
yN6LYliCYgGeuu3s6mSREKy3FREQ0GFyMM8KqXwbWvKqYaoXX62RvHXQx9V7FidvwDy6H1g0HxvW
o59Va0LJSj0c7LNxltnQBGYSG/kpHO148FuSHoSM7ekT3T6BJ17DU57E5TKrQGFOVfJZgLX0WhQf
DVEsJfggg7NsCXefg1epxUZcQ5D6YJt+4ayqHIhv15vV1teanSiJg+hiTP1EsZjYRXrnES+rrWvQ
y9I2teF1JbDU2aW3iCiokK8WwdQs+pSSK8/jmJhoaRj04bH6gy29tLtfoirxvFQ943zvzO90UnCW
MErDukIYYpDfr3G/vnOTkjuL16iAFOz7vO5W8xoc9s2LkvTmTluOQC7B6vyus6umXkSEwIDuIAkH
c0W9lLJtHwo1LA9wWd7YExvPMrQq9MbMS15ZSMqG4MktbsSDaDRQtV+AA8k3cg5OsG61fJ1a4F3j
WvNeAjezlnmLOIIa9vCooHdintNCdesT83mMQdk4mSd9rsivuZ9py5JUK2vjOWGsJQDZ6NAbmr/I
wxgCEUiBJ6KZy56xLpqhGU9j6RI4tVR2mJDs2Jsj6q7pdTgTrZZGpnOoLfdAeh6B0SCIT3lllicL
xBop9DL4XljJrkxD47XUcgtOhYccyJgEb7lEAGHqYP3zSnKpFUF12/8OXuR+pcmMNc+HSr2QWyLi
bhXxcxfDUELAM7iGrotulFJnpEhia90NproPeUYAh0kaMtphdmB+q9dDIlsnne9naUWRds1i7O8C
WbKe+0myCD3eWVHo9rpq3HGYJZMHQ2MNypFUZ0zgEtWtqSoFwX/Mp8O9X13qGd4W0q8rREs9DDgk
d7qLBSHkdnLcSxCJzc3UGv8pN9GsCBB6W4qiONBBt8zmxsp+YgEhPPToIOrooOiEA4mAdFvXaXSc
aVtvb6Zxeez8LllGSVy/qkH4Q/zUivYzMDr/I+ReJZg+YHQxXWMjVbTXp2tii5hCGerV66hN6YPO
/dTT+zWpEysz1U5+XVOY4FKiON1DqXL2Sj04e1Ke5Lc6lYREEabeKuLZUOKGTVMqmv48ZRGsLaQm
WMV9kTSYFOjw+HDVnVV8elSe8VEfPEQYZoZsc0ynisehjgMMgEG9Po8QaZdNj+N6FfTaIUvVaBkY
ofQGSf7ccRd+GEF70atOe4O3kJIWr/6tq5s0Z7F01f3+kjvBr65/jKqPMh7rWRERRnxXy1R7kd0y
f/bavxWC9l1pTfXeojh/a/nzmtzJu3VVuoBQxqLFWbySe56xMP5JiMr6UpxGCoIAwXTInRCFSfss
o9u1L6NpvyZOUzRoJTxV/1kryijDl7tRI2TtDNIuNbw9lBF9HZMq3pGVl3aiHuI7wVNRqSS9jS7y
1Jukn5PORK/GVBpjIzpUolacikNhG+TKrCac5Shn/OovWgbF+9Y4pb8fmOcvHn+NTdwTmFOSIr24
qZJexBmr0NeaZOruUd+7nrKxNRL34tJ/9gVt+qtvjXbvDI2DBtlh2zuKg4HQJ/dRoi+tIkG7pG7g
fovTR59qIN3xZx/RbMoGYi0txjIBMEPvWUL8fZ+mtUx8ejpVJRBf4kwcKo9nF/Akf/aoa1V7KI6P
cmSO0SpM0DETF0NxRKnpj3EIV5KkqSqT6comR/a3MVg4WfN06GXwNTlcLeT6Wie4IGSQXjzZTy9F
PFhwxF1t4Qxq8veGTd0i4PeozTXNWpBp1RbiQnFAWjm9VJty6ikqqg58mMmSYw1PI8Fp5m0k3XjE
DKGYiSJUpmxdaSgtiaKqQxmV4GoeRDEwgwUPSPU5d1T1EiX6s6juArRbax0PuXBIh7dKIdXLFsLa
ilbJkM84aY5XjLL1pyod70M7sd7su7DJ0VPiIjIewxJdIfaj09tSYtQEM0PSTh2+Sm+qizPJv79b
fXq3LMP8FZmk/u3xbsWQEe82qRBoLmDpr4USesLjYlVnHrjoSSz9ro4+6ak/ikXlw0RzgNCIVtEw
9jEzuyjHcvo1VuJ0I0pDUuyZKqH4xMrSCVnrQgsMggvabv2iIp697CtrAMrkJ3MXoYJTxlII6yTX
IP1QIp8let8vtDQf7HRhT74ewcWQquAC3sxja9FdI/wvDgjI7xupt99klZcfnB7WkeNcijZ6qabq
1IFnU0ak0+smst/6WgvnBOKDg2itzRBPjCF69RTQ07WOxU7fSfZbCWlslZZhvxJXqWpHOLIJw5Mj
xc7rGB7ES9pSKx9QeiUDOL2UG4YkcstUWoviEA1fR3xn0bCq8ufKc5fiJZ2a3Jgy4nzdtLH6qsMa
iwL7WMcaGQ9ZhlyMkdURp2zr2BUGuZdQMV1wofrTMMQ6ckO/m3sJDMPjknEcByZRJPYNHq2aAevE
b588v2mfMFoidBgDDnU9ikjeYCDTDe+PHkrjvnShFh9Ff1xPqrXWQrQUxXIacMriTmOJa7oyMeZo
ijhrRzPWdTOU5z6Fb88CAKh9KfFvlRHJbDTT+/Cvjd9mH3g4JeAEvclrQIdtO9Y2RP8ufDHM6ruj
SelH5KrAX8zii6YaxbJGmfBANNI85qNS4IHkWN9CqViIroVNnk/tZPs2xnjDDXLAk8Qou9uYO+1M
vJ4JSTFuzeLdzYEqSkXPYkyKjH0FqXKZBab9BnDgKLrWofq1tWU4iKqp8KaI6IjPkLldMbfYR/31
GSL2UPfPkCWsqcRnKGENvQRp8R34brtyi0hfxXI0bgAHJAsVYY8XUWzLKF2ovqy+6HX1q3V0PO1v
RTlSiw1Jo2QF25k8iSaFrzI+6Qt5kMsTYPhuWyhRtUE2GR1RKYgXFrp5X4ahfQMCrf+0q30VS+Nn
XTBNIEIeQijn6tFxy1NFPDNrEFzotPS9Swp/jV5Wgvxd3OUHInNYRk1nfxQbRJ6xGdbrOfsAehdF
N8COwAbarRPzFCva0u2l4EDayJ7HxF2Xor6wVbBAEJ3Tg2Zky6zusIzwGq7QnADjF6e37wN0W83S
cdVSJns9y5IPug4WdCoVoQeKJyuHe2Nb+sqyLFsUCaYG0UW0Oq2a7UkgoKIfkqBCCWwVl55x1Ilv
Hs3pIIp+3Jn7EXNJURL1ooeSkD8i6WOhTJ2GUN+na7sMjyPfSFY+rjdzIcAO0/UlR+j/KfAATFYK
OAshhG6N1Yvp2NET6XT/Xp/H1rxR1OobahuwzdsP1MZ5hgF/uXq57m48pIPWth+nT1FHkqOW5PZD
6+Q5AtDNu4xq0wIZR+WEdCoOaE0crPpCql5LWXnxyqhDUgejrCF13owQD5VQsaJDkxcdHiDagGr/
4F3YY0DGTr0rtPLuoKm1eTWmg66CWzSy6xAG5qQo1hyBYO7h/4G1LPWo3Kojy4pH/6aqgpVcs2UT
deKy1geFPwRNshZF0SAH5Sey9cbu0c0CSWVVWXKGvGle48KtznYrzR8dUJZhaRYOPx7DVJpVrOsR
Up+4SDQ0TdAvoth3oVwwkKhT6rTH7DpItqLYZq65SoMcNISMN47jGW82W7p95wACEMVqGPwlSjXy
RhStKHupSXddIFO5TzDUV1XdGG/54EFgc25KH+pHUhdI8HvyT2BY8josc7Y0ok4cgiCtDnCuoC3T
Vx4zbeWOZb6t2/QrWGCo546rLhTZDm/dkBoXXf3eEFuAOINdxRYZMyivU2NWZtFN1gN5IZMdWoq6
e4Obf9UGVdmLElKKxsVJv4vuoiYwFHnLovXv44RxJoOKqKVlabUtRNK6+urBobqPweYCuHYxfoX8
Ys9Lh8x0SOpfmSagAL3Xp0fJde8lMVf1qFw82tp/lH5fJya53z3FdeScuie1I1c9TYC/e95fb2qb
BHf+H9c5vQf60eu2XjdER5iN0dGI3FuTDO0GOZbo+KgXZ/e6oidh1oFsoPujOi2Z6WeiXI3tj9gD
mI8/w9FNjOwozsShKgY0VdS4wUDsrwZXkYP+b2XdCjaZ7CW7sMOH8j7MY4S2koalEk7afdP44iDG
YlHQzv71X//z//zvH/3/8j6zSxYPXpb+F2zFS4aeVvXf/zKVf/1Xfq/efvz3vyzQjY7p6LaqyTIk
UkMxaf/xfgtSj97K/0jl2nfDPnd+yKFqmN96t4evMG292kVZ1PKLAa77ZYCAxrnYrBEXc/qzakYw
xYFefHWnJbM/LaOTaUENzezZIfS3i8RaO1XblgcM8FrRRRzspLDnaQnet5hJQeewUMEkIF55YaSf
ytHQ7odkVE46U+uO3DDfNWpJ+glUfr6WFK+ZPfqJBnJuGGhmAZLJeUBQ1Eg3RWp3RyNN+qM4036f
TT1QTklZxoE79dmaHF1V2dZBk13zACitqw9/KzmpvDV8Z1j952/ecP785i1dM03ddgzNtlTNtv/5
zQfGAI7PC6yPEhvXo6km2alr5PiEu8V0Dnu7Ir8x1RRLY8CZDNhGj3TIdPhVHZYOsoFF5R4lkpuL
RJcNBG/66uoEVomEAnW9axrASeXWh9X3Vzlvyh9FXDa4z/ivBXD9c0A2/FVWX+Oobl40SFO3CCy3
qLWbOjwqLhRDUYwVkiq9JiGeP11jwD1YenFVQt5vjFewFvF8tNJ4L1rTLPrb+H3+t/ElTd52TQnR
0lVwPXXdGrGOqj0Sff7PX7Sj/dsXbSoy97ml2wqUL13/5xfd2KnNgtVLP4mIdOjF8P2Jb9hLHL5U
AykLiH2o5Ynv+NHcZciiVmm6u/fzqwamMDqiO18fywNhHfiwETdcYg4NpplTZWtP+GFx6rr6dGqp
v3rlhvnZFqy7Ci93tmhWacvWrsf3up4NFfHwEYOYlZyozbZJdPvZcJWLaE/Y5RAxV3OYnK55KpE3
nletPb67VfTcE2N+Zg74Y8AY+MFNdjSAhvM+Rrd0NPpLa1n+oenyoyghEjhcftW3F3yeUeBr89Sd
tRrKj8BctIWrP7pwaa2n90tVSS8XI+uTTRaC8vCRDkHCPuhvsls8D72iYPDWEkuy6+mzeNIXy1oO
jSF/lVH/3wAWMu9FcwhOKRzWJ83GJCjIjATDVK7+f406XV5qaCH851tDMdR/3Bso7JiKzQRoyopm
mNA0/pj+rERKEdFCXiPn95onQ2Xu5TZIgbgECsf7uekaxh70tTwHHgZKXTTdO4im+6E0MNztoIqX
lY/pYJLGSzFhkjou1nbtA5qc5lIXa9t1JmEELqZZs4XQLVpDXIOvjtOvZKvMTj40jpM4a6rmpbSa
YPuozxGIvvfo/moU/dEB+3WRKDpsQcKxumVqygIuCvB6gwPVJuMXovPJ1gcYv9C8cvjidCNPIbn3
T5HT3btJo9Uekx4FZTd15ENXhfLKNZBXsKeiqBMHIL8I+tiJcq8TxUdn0SDq7p2nfo/iY2R7GvmP
QdW+PbC7ts9OX5+sSjVRCyPzLEXdm16yodMhOxwwQnJQvJ1WZFKYfKm08hSgl/PeNCyLtqlXezeX
mRSw3oSLNMAod6q8U6cPrVVGsqmGUl2KouimOhCJc6UlBueiycNdnVza0E4uA2YtF7gyL23eyzun
ySx7ppl5v9ESnmKiizjUU2ffzF6aLpN3j/pHXzEmIVQGkIzsPl6IGDDKSX45N8c4umnRoCz6Cp+P
3DHCmzioSfBtTPRhL0ou0uIXN/oiCuIa30KFGjxFNXvU/TFOn0by8j//gQzV+Lc/kKbCanQUhUeY
aZh/TK4R2PfE9bP8G+TfhId+6h+Fdw/BeRJTueMsjMpI8Qf8bffzR7Mo1rnxtQIatkd9lfCCc0Z2
pL2JQsTjcaEiZrkWRalvSBu4/Y35ws3nAL8/i8zyDm1pG5tBATHqInXdYSYI0lZDWnnRlYO5KcLm
LWAFwE4dZZGa6QukGHALoOjam50SNRF1ppI553CQlAOT2VqUxkFvZjFpC6RZ2ry6DRj46ECfHf0K
fncp3hTTdgqF3/SXBGjaJzdr/GsXgrTJvO5J9CgRtwazGGdbUSws0951BbeOKMKvm/iiQYcYyJge
MDZc1Jo9nMx8GE5jUeeYSvkyktgN8H7fBii9EE2VJH9zclvfDA7G8x4uZJtswIHC63vl5lsVwg9y
rJBAG+D4T2fhVIdSiHokgKEMeytSnB0S6spOjf2LgB8IIIJAHoh6KwxRywOvMKIgEfuhs7fNyLqM
0sRQ4l9UEedbtcQm1grOWHvWCubWT1G3iNHiF/mVWk2jre9gisnz138SB2R7r1FkVUdRevSAfOE/
iat+jyF6BB6CXhr/eHQA/5oXxWQHvdRn3/nxR7UoWi3K2157b3tMmWIaFW1u8/GYU8VZoR/byi7N
0/T/BnMaHTQLCLtD5cYMje4oK1my8uy4v7aWH/ClGuFr44MJxGsoey+S+kLI1f1p1t/bdDAJagMp
zcxR/ahq5VtqOulXD0T6PDV9bZerYbhQp/DboIbWMZxCdAG0q22qRFcbCZYRP2bqRENqP5k+uoSt
LBHCnkxl52mreuvH8rtP41UGU5C74GpDQP7x+yT2wntN+NfJ1FQr1lnyMRc25dg+SqxvEL8rO2Cm
BuR2UYk4Cm+iqN18BSYjuAahYexyGeyc39TomVbogCxw8XRIwBrVjdmnvIbDOZbsdcHi4vCY/wg8
m6v/S9l5LcetY237iljFHE7VOalbrewTlmXLzCSYw9V/DyGP5a2Zf6b+g80iQLClbTVBYK13PW80
MSd8TH0do0MXYystDnZ9lFDZMiGj8M32De48yD4tSK6W6dV7R0XPX1Z5+W2OQ8gRRatFy6aqAJpB
dLq1fZOJoHT0neJi4quz4j6ILKcsdT7I5uehKtVNb6Th7rOrtZN+Y4xVND1plEhtLCdYmaYa3pLz
g6PvGMbFVWIAP4DZN51jUqlTuHG3DktbXcjL5jwwGsL4qKrBrRKV8caNKM4zOgP/ubQClZ7lOSAJ
QpqULfLlQYC1qC3feS4d6wcY3fxdJJRpeegEqcYdt0pZDW+JEuFF1NY+LsAm4NquqO4LWHbkBYiC
UEJ/jwVFtFLbhJKz+aIRNQ6RPG8tL8ouLIOgxNtC7GRTUdP+YAUz1qRPGrGY+vQxneO0UynypbBq
o15jkJetIoxaDmEKgVw1bWgC8lR2ygNOQtDF5wOqbqu4ATr2e7jslE2mW3vjmgMZMj9EfT2YVbQP
o/iFdI939ilxPnfzGeFFUm+JGFfyQp8Uw9avsJDQsgnIuB8xrbjD+KLr6xKI1LPodP8QDKAqkdyh
cjfj6WnKVZUvrh5f5SFQHlsfWa/SRcm1gbd50Mbq2+d1o6KAtBeDvpR9ulp/d4shZqHg9LigpSMo
tT4Q3xuL2nQPZSFafhLcRBL7Bd+U7Md/GCECFUCsMF8McyyugQdnaQ7PylZsBX+15musNIyPawUA
j8/WfG2kdAVHzswHFdLGF0oPSDHMz1uZ1vlmcEC+y+eNvWFzzevu4Jv1moc0ux0bTXmyXJhY0AGo
pK27q6rluzQtlCf8EYdjaZCB7udRsehxyilDikznq2mMNjKshXZDDtS7kR+tF2l60Zr246fJH9n1
XbGpfJTDshlTQ7LBuj6+gXMHG2jSia04FPDnI3CrDjzYSkM4c5UHoFS3gygseIj12TLMiV082VrI
mI1OhTzLyo9OJG2QCfUywWM05hUGgGQVUXR9EUaXs2lR+jNUJdnz2f05NNTwdpQX0kwb5qGqM5fj
CxTx26igUGwIYc95kJffiUiisfHfncwFumg3iNLS2ahPa6fjIDTtAPxxaBcsEpVlUerjNyON9p49
dY9q4FT7LnD/6jcHIz5R/v+WBZlx5eWzUFPDe9CG0ntAV7jwol5cZQuC9otGauUkWzpWKIuuLQv8
axjaBVS8CWVKN7IZUTwGrcHRl/LT7LEa944+q6+pOFh3WhGvdJ1y2cmvLGAZo3WuHI1NJ8Vqbzx7
d52WBI/A9twtnDUD0l5RnkafgErR5CTOleinkxJ7ZApu7/0pINkUjiNKc7u7UlLdAvxlSJx0FK+y
2kh7hb9IFzanCeD65r+vJs3/sJh0VMdhl44kwwJE88+dOjXZeUC5Z/oNh8sbuytbSj2V+kpdbbIX
NSRUNDTNVfYJp9aY9NN2I5vywkRJ3Ze7BkXbjoXXKPcWYot8WriDl0GPbD9PTNvKMHAMdMTYyDko
12zqgzwQdCvXhaV+nxSlPuSBA5ACTFF9UOeDHCKbIMi5T55+3vzXPfJzhrF6/e//XJqpfl18O7yH
oI3bnmZSqvP136tGzYNAxehfdfBxKJU1lEPzekKbD/JMhCmv9UhtrhWlm7vPZN9HLtBtvXrjKIgb
ZIJQZg4z3UCq3DlsgYqAzaitnb+cdXqqf/QNf87+/8f1erVurGDaqLMGhJCBS+TEjg9yWyybgRkn
B7mHls0EqfJfTXn1c/DnvU0BevHL4M9mUFf8IKh3C3XQnKNbFMXZHYGmUuh7Lw9UuOF66BnGxiq9
8D6dvPxsg1oyMSJ7o+5XgRmQN2QPOh3WNpvI0DUT9gWGgWKvs8k73tT8tX/aCWC2LB3ivdCYkm0B
k4/a7PwlGJnylXDQNrKZD86DUjj5Xa5P5TVUDdJaRgauqgA0orTN6qMZT0AQen889XE3Phn5e5xN
+QtSrRzNmDt/s/lopcmiZeGq9V5eHU0sw8K8eqTyfGA7wW8gP0zNIqqi59/go2nOM1SX37VeXl7r
zrrNAhT2lhXDVQ5SbVkNjnXIUuFfonhEK5KU0RsPxyuSROPeUGNjZ4OWWtdWXH1znTelccK3Lzdi
C/v837//uv31+284tk2Q1NYtXdVN1/gyX0wGs6aC0v/JHlh2PJmaa67rMKaoJ0iXbdf6B8U2/EPY
lXcheJONbMn+JmsdvEvmq7IdU2xA0bswtn1vkgqCIX+TU8UESITiRvSCU70zOmu4lqUtLsBPFkCL
x6vsQp7frTsF9yDZlBdM3bu3q1Y/yi7H6btjjTO7bMnD4GsCQiJRFdT63irW/WBN9s/ZFEjkADoI
45lFJsh7FV2IRez7eQBsRzxlfIw6I9iVsYPwoAMKuDHxq6Wi2XFR8rJd+Hjk5aMcNcXGNKtD0II6
tXgtbeK5BAC14+8DdbUURKcAHD4vAN5DhD7f4cx3yMG5sN80w7fJgAkkRV3Qlgd1NtNs/pxV8ops
4x3tutAvHQpxvHgtByqDegsZ//IlDiCbn32QjiekDEfZU/A6On1GFBpsyw/g/EA8UHYDFdRVnvCT
+WYy959lq23OeN26j9BRsjvVCc9YRSpPehsOB5W8GEVzrfKkjW20ASayqnuNd1xJBvbKXB3f1fxB
cG227pWYQxn2BfmXuDzIvkx4m6LJxo0fi+6g+EoLsWPsDl6qu+Lmsy3PPse482jZZNt3G3rJSsdw
avuxiQsJXuxDXzx+Zk/kmRm2lNgWOMp+5FACr/5rnFWgegT3NLE80MyzRiZjYVesoIy5KQ9qg+42
N8VdgeR0P1ZW5Nw0HQ6lFdSDL8PiEiK9Ci6YleLkm4ekrsKzPED+Tm7d8SIbRAMpynDN8Klo9WmX
T31m3sgrTuSGS83UoArMt3p8mQ4uGQNmnPiKMAe9MwUfsiVsEDkBcUjZkocs9co1YKByZmPEV3kw
BcWYrQDel3ThKa/Gn7XfGY9g+l3ZkjmaWJn+aoX/atWYpT0mif/Xtc4v9CWh12wZCHvagyxR9/Ks
6Yfp40z2JVMPObJP0Tq0abl3LBfDiELz1ZXttBB/Ps7hEiWbDGov8MNO37klCvgha8HBQ/LelMro
37Z9Nq0UcpNX6InR0szD5jG3SOf5fRW/Dl30HrOf/GHlGl/nAW4OeBW8dCI2HTXALicJMuqkUnxe
SsV9s8P6F/xw9yX3CkxFhJY9FkTvlz7AlP8RzaPY658LCtcwXJXNI5MqkymX5wn3r2xgYvth3pe1
84h3lnojX729aBHpw57Yy/D1oIAnRSSU7uWrV17Novr3VVWDQy6vft4rrwLi3gFbFHf/6f7PG0K9
CdCGVPp4yEscPvIGdFfmmMEp1iAIyDO7xTSbzXCnU/o7B7Hc2KOcUo/qBfvl/lEgql7gq9Y/mmza
23ZcKop+Ns1IPE9uNO0Hp1AhPtEkUqiu3ABugmzagUPStmzK09RoxbNlFQsqlKn2shBtB01obw23
LjdWp9uPkOiuciM4NhOy/Saq7/H8sLZ1AGooaGLnETbGNVLsZhtYobkFWLdX6yJ/tRTsN8i+aifT
wH0I5J218gq7e0JE9ySj3H+GZnX+eyiQKO1jqAsytuiFsrQa3TmZ1AtMSywhoB8W7QHaAou9FvOm
k67H2cloevdNz6arzUP5BjLt3QkH+5VSt/bGy/zp2Se7tBC23T2Ch4SO5OntfRrDuypbghSqAmQL
/xPznOdIkXqnCm9R6qqboTWbo92bzlZXBm/vuWjJDaXAObbv1YNb4nc82rgLeVERbdpBOLdQEhXU
IuN0gTEfrIqib695XKTUw7rNQ13p7OX1vH9i4jLAXwzaS+SAO69Fr1B4NL3wf1L9YAFwosTCebd6
PHrbItwHJG22Zc//Tof0+jwWY3mXi/INHpKGP6+pAh7Uyj31EbPYsb+R/dnQOJsKm+/1QBHHaxhY
W0Bi4UPfngcebgQVY7xFnDPdYYQLSqjukh9mCVysTLBcKykhbe1WUBqQBmsd8eQBKCLK2cDKVpj3
Bs9Jbz/13tS+K0m8blv4bnYR69uRPQ184aS9ZoVvrI1W7Q5OPCZMiIGgajwU99i+Ml2CUnqzymmt
CWQnQN0hzlP+jgJScT4Osgk4iArjygqX8oLmaEgK5amaxZzKQR+n3nw7tav5IYn++hg52I0a/G7U
It3piofxYk+G0p+Zqy3eWOA+3OwBD1zweYqZvxvhaz+F04+cFzM5yVy908sp31L+5m5NJdAvCgjb
maFdvtVBhbCNe3LX/dXqavEoMjNZt3z1DpYh+pOi5c4SSNdAOLpSeS3GGdUpw72sUZSkJWNepcj+
qp3uP7s+++tJu5etj/LGNKo/PuP/2Sc/RP6EoUtfMoPSBDtyraWjGsFD25X1bZO5F12JwwfZZVvN
vk608YxRZvjgelW2tLCp2MiLseVmezMmGSCbcL6Ix9kb01HjelFTkA+J4tZIp+ZsN0oDHBXrS8DM
5N46bE80AK7dHNUiuxyjVvbqc4mh5L3eBn8Na8eOyknv2UiccSsI0+F5S7JZL10y0Nb4+yCbWTLy
90PWsCR8ZFx8rcBMINqrlk+8UnbBVftmqF7zu2+yedB9eNJA87iBVYY4/I8Fuv5PjYPpmpaLtATh
iMXDqSEm+uf7pER0MRVxjo1SE5KMWTPXin0/uRubuNtdOYstJoxTPLf53Zqvfbbma3JkM7/Wh3+M
/Pf75Ei09cbjn5/w574oUapNX+XTDZ4EpFP8tie94h3VurNOg2uPt7JHHsZUjBsFAdTNlwu1nbIL
kIFi183UJQXulOpa/gmYWXzlAQd/Xflb2ZIHs4aoyURRLTQrRLDVNW4L88MdqSnHw8p2XGypW+/s
jJG/j4z4Lspj7yy75JkSka5pgwl0+J8LRLeqNVAr6me9ekUFoo4bKQtWVNJiSV04NrlObt2HVJYd
WD8k+F/obxVx3odIc98nEGWPlQY9fYTes9f8xLoFfhgu9TSod6LoPazCgh1hDOsKi1fcJyLfJJld
PNt5Hx+tltigbFJsrjNrQUuuhlw8j5MeLZSZSCXaWyXNkaoiuF4SDbN5zHurwOQF6/XavE1rBXYE
uqNVl2l9sRmn6bulQxEcEwryiEy7j63QrwbJ1h9ZRwoFVGN1b8Ny3SJp5uX67yOIX8LXANeyqXqh
rSf8iw+2nmUn9sBihStH9sS77KcsxdH117Zp6wtly4659R28uXRTWERvUuvSp4W2j4mUgKesrRcV
fFk4WNkPTaESS47gt1f37UhVmGOTvqoFYJcwS1iCCzG+EFJHJFyxV9ZFFL2MxiJS3P7gy2WKH7bB
MRqH46AGJUZaZFEapZ7dtGKYm2Ov/wo085Ywc/JWgc7HbNHzn10IawsWpcnD2EXa0ud/5pJGXrPO
PaU7WWE2bodG1fdj1IUHf7CKbeFSC0q4MV3HVRDd8Rdrl51BQnkMMrteswafTkY5TstCL4xdoCrj
C5ZdC0cMHjFzvzoNaLHxlqPf9LFBMsKBYfPENZTg0v4MU5MSbNM8gyEf5dMa3BLksCTBlCvxfvFq
T55N/gk1Y6peg7RPV6ntIiSJS9THWuIvgrTV36Cwp4Fq/4hU3AEnDGLPduDp+7qpIn5ZvXxOcAjK
7MT+kaXpe6701YNTluJ/LX2tf6qE5qnK0wxT1winqZapmV+mqmZINAdrpvFRtTKParEn12iZeHP4
RVbnQTZMk/I1i2JxYytNe+5g4d8NuvYs+5MpgZiD+4WoMEoQQ7KTGxHZjGrr76a8ahfNoYzEnTe5
6dHXon4dVgPAFRRpi4Fox6uRTdQYC1g9nrsTllP+qm3xHciU+6y4GoUavZbtSP78appaPShqTfKm
Ba0eOvm1Nj39vpr7QxR5gBeN8VuHzQsYoF4l9C539NSKqOse1O1C7vfl9p8E13CKYLft7NQxG6o5
VAhalhFvnLRjZWlBAjhhQ179DqY7vbb0Gr/DvDxHkheqQ3+UbT8o+mMwWC1ZCcjnXy7IIbawuUUO
bOChrTJ3QEZrX6DC13dVblZ3LUhNVEf2RYm7+i6EOnYsMIhZClVXT67TgEhT582Qqgp8caLhZxNR
I0vJ6S/HLa+x7yovGTUgiySutMvkzNWLYMNJX/7rdoo7f9/Ov9zH7bYVmL8qeCSTMQZnmNn91omG
/Ax0lEqZwM5fqiqCKeXY2Uap6vwldOzX1scQPSqn6N7Dx1x2j17ubtOkDlfypnxk92fqlX/EfK95
joqtafjZi0cZ/IEscQWbluagjPfKJM5SCZ5X/q0TW+VDABn50GugDGV/kAdnX6vLBwPrvdwDrQah
am02DUtwVvLHeuz/Pnz2gTDsV2ZRGTdyyOcF2WxdTHgFeYll3tcIv/UsvfNAxaxYbqi8KGfntzjD
EaoEHpywLNxnKBcOBg/o1ojb9hRW8DPUoIPnE2MbNGbxcIX66y+Em9ePMKb9G8Rd7YsawsLNoFp/
1/05BywK0Cr1esRnDqoSSnYrwP/GGP2bNgnwI8J27QAbvPnRBtG90U15/AuDDparc/5sqMkL+G1y
p86two3AR9rJnbxGRufjmjFLhv9ckzm5f7/PS6pw2fW5vgoElbg4RgChKdC4mXOd7qyf3Rci7IBx
zkW8eIJRLJ2Kxr/hG9neY++9Yxkf/HI4Cf0ieiUWAtFPGZLb1EuNvWpQxpHFunPvVmSxZ/zOO05n
PP3IP7VShaObK1dXo9IKenK0HwLfvQ1K1pulno6vRRkcIi9tTrWaGBuHSN4Ngc/gF8SELIeGgv3q
a0Fy+dlpE7Es3XY6G44Yt5Ohi53hU56aKClQxxj5fxrW2sGotOikwthfIfpKno0+BYnC74TKBfSJ
GX4fE0djZziGWE8OzDQlNdRB1Rl3TpjgEIRl1ZvTf2PJDIcWq/P+FA3UJ6FLEP1hzk/2eThASOEC
iqDfZ6Y2DjeNRfm7Olr2peub10p4w0vnjuPayU1ijbOipNHMJQxi72FMe4jMbhEt1MaMXtoCE0yD
r8dWNr2porI+6K9YKjWwPZJ7fR7lFUa6zRpqcuQogndEPpXwR2717S35BP4pBEjxT5HUBFSdTHNE
LP+P2Ar6/xKnof4su4B2ADzCjIlcgYEny2DtyQV5G1PUzAwqdB6K8doHSufsG3hr/bcmEHcx344A
5NwK6EsR3mB9cxiNLnhrJq3Fzj0yH9Xp9mNhgKsqE/WTj2PLs2i0adtmORzRuel5wNQVXB8OH1f5
3+rzwL797+t0+9/efbZhECDWLdfRPFV3vsTRNUCz9miXygOVi9j0+NjJj+XUndU+S/Z1X80+6mHx
4BcsS0w9c34KdIFBw0P8OXa00K6OoHJKi+EUK0L6C9MbURj25/BMdX9/dKrABv4YO3+0ha/GTe03
+gKPRieFCYgdTpqmh4aI7zt1B/uhLZJvTd2ZC4gE+YUCE31bsO/Y4hZE4aU7h0Gx3PiWjfEhYFEu
b8K2KSEKik5jQjchCwSElUUPwKFu9Dk7H/ag3ZKe5O88g8hrf1qYmn29Nt+HysX5HzpUJHNfAm8z
BMSwePXYBv+Z6hcZHeEb30RO6DwYpHaXSTsm4jm1gC6HU7JBKFYfqCebBA48nFYt6chmPnxcyc3R
W8jOPq3JRE6juwgyCyWpPZ2kzkXKYeTZF03Ml2bfW9hJTA0uwQ1P085sZ5Nj8mn3EPNYdLpde9CU
0jnClATFbWvmY5ThpTPvgt4zge1GYf2UN2VKxE0OvlIQP3/fVCcBj2XoGo9OKljqp2cd0u/Ptu9X
rl7zlJRBsaA6JX+PsKJw4B+94AYG6sBQrStVldaqSCL71IDI204iUXeJmoQnC7nA2pyAn3ih+RT6
BNRSRDZHQnTY3M9BGCWb+occuSDvyn58B1wdNyZfEPR46D06gK74LK3wjv59E4Hw6OMmtq3ln5tG
qRSosCSqKJz9uAkYcnWct00fP8nXlf5B9W1SJAiANp0J9h4sYRg9TU3wXbNc7dgbSbyfROyx2CXK
WPusZethCLYyBllSgXJjlaP3EYPMIoQoCJMeBe6pvYp+U1E0jOC6X3Xajd8ophrWFfGUrWvFztxd
GnFxCczkBQMA/xZpf7Wra/05bwb/VnbJg2x6Wbom8B4fv/Sbta4v2qyvVvl4TVoYNFLQTgakOsqz
z4PsS4JObJP8yAzlduzb1PsclzXsO33rqM2pXcdGT6u7uY2VuK0/yqtjq1rHyrsPqqHe6VliPCeT
tyZJZ9+rgxPeVWF/n+oDSTC4aluNumSqx3VjpbRDtC5ElW974u9L+dRq7phvvdFtP5ryamaDzdHG
jSWaX9a8NRt8FX09Mi66aCqxdirRf1794qcxOsqxxo/6JBe4obaOHLU8fax5dRczUqLzerckOM1y
Bu+0VY/1HJmSEHV1P35jlxksxzoMjyIOs3triv/uxwXsOORWdj+Pt9rMezX1Yzoa7ilr1PwxacOV
KX+jKBM7lv7usjc6dWtPFn+ALAQw1DSU8yZh8ag0+MPNY8e8FbuM+PCiT/T2fhxCsRGuEa9lotBP
MoNCcxNvV/7JnvP4IlRtnEsvHj5EMGi9jOVk4FLK2tjZZ36r4ATfsL2Mm/LFapJLMMc6u1jsbeDQ
r30CIwxMSHQu/cjfgaWtN1Hgmdc0T4GCo1X52eAnmdS/cl+1XvPiSjAYg4U/J+CGvvT8fYkaoRwY
zl9j8rJxXrGKeZIpB7Qvc46IilOZVMhrUkZ6hEOWvNpVO6SX45uL99nIXt3nz7mgqrG5TTHXObaU
kK9SXOZe26yighwvq6yAk+FpFMunLJIQAtoUeVKH9Jg13YMcgQE0G9YofWwEaHUKSKKdhjPYtZ2D
b3KEAyZfWN14EsxpS8zA63M1H3rV7pdqmGlLVwtBcyV2TKdjG3h3OPFjNkS3hp6WF/nyKWhxg7jI
r/F87bMFfeav1p/78Fzq/sfLx1Odf3//z3IbMj8aiTrNc+Yqib/SPoalUEitDuPD5O0rRevbXZSh
SfI8s1uCNbAPsjBCngWtzwbI1NNoGde+gpas89dt7luI3ftyqRGbOJRw1Mmeqw+Jk+DfwVS1AUsS
r20/Jyo8i4mlyDiegvqM/S5GLILiInWqDzYz6xOlPE+5m+hn2VIDTDry+CGJiNpodu7vmbfxrcgd
63WkDtxBKHcnvFq5TaZumGlh+u3oKYDFk+EubLr6LQvbnxY899eKyBrahW58jgFjYyCaXpIx6G+L
2BJQYdzitvIcfxtrfb2r2J3izaVQq1J294OuTsc0wpF90rv7scz1RYxb69r2yCoI3nU/PbsG/YPa
KNFijHn95m3EAuGamRnsMzOgkkvzqu8aT3uuC+fZHE0ctUw739ilaO9CW5xSpLyvaQbUeBYYqk0f
Lsa+CC9OXN71ShjvhiGyD35OLYo88PpEoQiAlXVmwCu0KKLuV6/zviVDE5XeS0i9+aox1OoAv6w5
kxLjVdpG4wr8VbmuEt88V8xOFGCV7hofWZIPrheCA20T5+r6gESRwX3XEMwARZ29TBws01hcrAvV
fcaWpHtz3ai4KfuqXsVTG29sqooXzAD9s2cD66jMsPsRWOOmCso+vGmNhy43vV9Wp9yxk942ZOeX
o0PFwpjoi6bRAOpmobsBGOUdChDqW9tV9tCH85UG/mZKcd9UUVdDBcY4oEMXty78lh143px1gX6v
RnT41ib9xSXZ+k7KiZiN4y2A8mNPDEd+D0MAKbcV3jIgw02s6ELMLKeOsoX0OARhfCcPZQm+W0mQ
8M1diaJUWEjADZL8od6ZsUW9eBlccSntXDwgvH3QKi89U36mPhaK9lQEmnOrx6I+jVZ1oRAAST8W
HGzh3mO1zY9qFFwxYxp3gZNF5k0VFeZRIQDtrSac3V97m6ixaNVqLZvKaJ9dwfbQ1rv+trWbAd/c
PH81lXj2Xm3Dg+61J2SaLvrnf9XhhB5nZWj8TEQYbChc/V2fI2tsEoKYhGvmIbLthfU3xcFlo/PH
RzIj+blM40dWJ/XtCC5rwfJJ22Pc0z2pLjM10vBsQ5DkJ+/d/i5zO+M0DM7WSs0QEqRdEdAzkaDP
F3Hs7e+6wXH2YkreyDEyotescedFCUo72Y50B5PmGtMtPAe6lSCy/MQypl0hvee1NjdtwwbI6mkt
FT2TWEeeGBd9UysFqTgjP3ycOibOND4rLnfRz71JwAvK1ZVFCDuxD719Xo+Xcoyts5s1G3afK9Mz
fhY9BmJq3Lz1ptVdpiYTswFAta6i16niOYzZ6YxtXP/qzXtggP1jnYTesfQnjFNwC1kOCZ7CbcyU
Himtv1X7KLsRPM4XjJ7FJZ/PHFO7ZEz6B9klL3ZFnW166HwL2UTclN0qWvVG0eWhmCllVaJ2u77G
9VU2nSiYiLwl32Mltx+iduyvGVYF6dwShYp8M+jgUqqDgukZB9Rkv8/SxOg2XWh//+z6HPY51jNE
SWqDn/7nTgcTSVS8v0DSuvuhrOOd2/regfhlto1MLTj1UVRvwspIbkkl4mkkjPI8uZUD51CFOtMH
F48387bIiuyQu1OzD3n8t21UuEejGPFkHbFrHcoG0jq6jyumEMCUzV59EOkd8H1UB+6UAaqN421n
VtUuDrzmDCwAjwEvrV51Pz+pJU86dma7Vsvrb3GFvS5KvexikHbdIqRSt51ok0WJVc5KI4q602w+
rbeU+ZUBjMPFm+M7pcwrXa3sd1dk9xpriEVNUPHSG8qqx9rwl0lRWchc+Bp0/IZ9mBQXjCjbbTU2
ty6P0ibR3X4zWGhlVMcltmCH+rNq1W+6ncW/cvuESpNALg/zxSb3/OqEcPTLTquvE9zUdQng/ehi
NefF5AT9QKkvVBi1i7wmE1Bi3IbTRfquwiy98XLWJDY47DXlhcVhmgzrBIxKW4Zer72YoGiJgbgk
Kj2NKXtdq+BKotCawFiq5Z4wpYNcvH+ntoKJkqw9O+LavsvqNj4YEYBwN+vG28ybty+W9RZrIqAs
oxm3Wti0GztgiaRF412LSveHh0wO+5lsvI4ZIJE0BSFb5V37THiCBAkjonnh7JZFdqf3eAm1Q71V
nSDdOROYUW2CHMffMtmMamOfPROwSNSXAQgyyotHPYJEL5DjD5HnP1imWV8c6F2JiG96AyZ7OVNV
hyY9RVOpb8ggNysp7sIDpljafVTupPSrjWdxBnW0t/Jq3ULWcSzzQVW7nHLVgpApBmRW1aULw+z6
XdtqwWpytfyVQox3si7DpfQo7SiM8Gc0z7kWvr6iUwS2L8RhYWDZuy7qxs3QJfk10HuPeGVb/7A9
PIpAhL7jMv1eqpHzWKrmBLE4eXVH/F2L3PAu2XwYNdhaeswXFbsOXYFCC4B3qhyxCv3Ku8iBnmcD
EI1N7+azTyiYflQWE8v8KXJYag32xf347I8PS21tE6Bq6PrpGdZquHILkVMqTgCQmkHWz52RHr3Y
++YkhneKDPbXYX0/GUa00Cf9ONXewcwqf+94Llw+ClQW0xhqSE+aYeultY7lYTqexXyItvmY5Ws2
x9FWsFNYUrmvP9v4SBjVMPwiPzehVGahwm67UlK8rhuvWPXEvpku02DCOZOJ2lSsu4F5ZKuOSrxM
S1t7tOPA2foJ/qd85XletfQFzUy6nNyaBZeKK/Pkox7JDMtZx7YxLHsrweVCHZ1jUbZtd0NK7t6C
driVfZ8HrXb/NaR2deJq4IQpwKmxMqvrZ7fua7xezeipq4pi2WWWcUm8kC0qWgj03JvYmCgRoCAB
fU8abHu97DFhbk59ZbAFJEJ1n5FnuikBX+5kn5YZ9k03gTGmguuCi5PzTi5qiRlh4wfuNTBYJUe6
+l1VlJES82LamwoLQfDtzO7jHJoolZ6FYPICtCp97dUQwTpyoFm47BIAD/eo0rtDOxn2IhncamWj
obfCiIRkkGGjKYZ8F005z4NQFWyUJswtQs+/jk5/DezgRG10ACU8VgiwJO0GanxxRzyNkmQFYKai
NQqVGKyaKKmtHjEeik8DcQ1CIU31mIjCvfUS84HvD1jMkWoeymXdNkjOTkuwZ8w/qmhlPVjJLm5Z
diSAZVGt7IthGNw24ods2GGorgqnT2YE5XRJAp9KKq0ZqEwwpstHn2rZGz110V7MQ+QFdgvm2VKO
skf04LRVCxffRmmRSXhOeWzb9PdZaohkVXTkXeFP1DO4njEfp8xEfK9StVunvAlPlYVlKE48kL41
zz/JA18Db9dSaYU1xHSyKpsXQBbfYU2DL2XBtCiRp9o04PzFv8zOmpmnsq9xi72egGsqYldflCaV
XW1qk4Ufks2k4spVlICLTN+4qONoLQysHu5CfuvN6IzpVmFrWerBRDXaOIcQzihYl52lmrymUW56
QqcWJzZfO4r6TmH3czQKEq0tOBLPJXArosT5P9rOazlyY9naT4QIeHPbluymJzUczQ1iNJLgvcfT
nw/Z3ASHW9pHO87/31SgMrMKTdPdqMyVa50av+FZbLmC+anJL0aZy9A6d1R5p0PfRe2etCklipJO
yEFJf/WTMPlmKST5kWRov/B5r23b2A+ewaJEezOu/Xtb5Z8iSr5zuKIA36EYo3cWXy3LVAZkCkDV
Wh7ZAfracOmjY59yiKGHVH8wmqfIbGhsVO2UFnN+wbEXIzCnenV67duIDeezBqN8OZMPMBMrRahE
MR5lqEJaAnna6g6oKr7Z6rajw2jUq+sxrc1L3KChCzaSioJ72DuUcOvDv6qZJ2RU5o3nT8WLFtrN
09Ag3TpmxYvp9HsvUZXH5UHd7xrt1QCxekOCwL9MrTJDEm0a4kOmlzEEm/2o7MsiREZQTVNqscUP
lPKKc5xDz8h7LeLEbI6PFkxASNun89HyfPec1MqXMIa+Z6BD0uzq5gU9mvqlAI1UGrA3lYFSv3jG
AEnaNHV8wjJ1qQMftZ7UjN/6d6gkDbe0bvl3eWz/rs1z/BpkcX0dqYglVV6QoC5NucccmuhKvHRE
oFwVmiXoFby+Yu3IuCjPqmuqT3x/AGPBPDo9fYshPA82B82zo8wABnvLuLKMBhY0X7XpmEqaqwwA
044+cPuXjFTCFUh8dUdeHy+6Scey4OtdSRyLFEtYH01gontZq3t9cCy1sttf1naAzvi2J8+3BPOE
1yAmCTJevElP7s+Eg+wyBabFFxa0jgcJzoeU+uaIzLEEqwHipjVKUcfL2nFEUZmC9lGCjb7Vkahx
/Ys3tRuUMe2surqsjQYKbz0lIfkRkhkZNiqsyRFJtyvL8fr7PpicA8IX5Y2bnEGfRC9Ks+01dXhR
NKd/yerxC11U3m1h5uNV1dO8qRjjcI+68jU0qh69Q0pkX2yt9h0liPLuYuohK7gzKTb7aqmj7M6J
GaB5eIJac7iXPfIaojbOz9HRzcdt5uQDj3iRA9tunJ6DgMZvut5+5CSnvpdlqG9AeVj3mW/FV9Ho
ntp2zh46K/mlU5PglX5kiHpMDcE7mJJe6wS9JHLt00G8gAfQ/ahS7yTewqyfs6boH4LINb5035sq
C670EJqockCCDn7OGurmClW2mCInVNbzdPJKOJERPHb+dYlyx3QyoSnVtx8CPlyamYb+3UT6ILCe
fJowv9j8eBRkgfGOXvDF4L/t0U+Lk8wUazDvYyQSZBbPeXGH4voPmdX80LRvRyhFj1Cuz3XVnd2R
Gp3sGrczNFsgU3axrRj3k6++DaZy7ShDcL+aeeAvT6kf/CJBqx1uTW0fTlSKPzmKIFYReKNbYA2W
EPIRnHVs92Z4v53fc2C0ak37hX74QzS006/ubPu7uQXUPGm5eqvqpLvATu/cmDNyONUhYmQ0wctQ
LUwgcgWpucvbO+c73IEFRGza+1VaZBBP9zSUfHJIsHiHTgk+eGn2CShhDw1ZCXKvl12bBj2xBprz
uKOpmATLNOdIFUVvA3yK+SldBrlaHWvc6vgU9w9C1u1nAPEJAkPceF0n0zVmvdM/CPm01br2b1/l
395tfQVryKftG+Rt3l7+395p3WYN+bTNGvLf/T7+dpv/fCdZJr8PrZ+qQxdGT2JaX8Y6/dtb/G3I
6vj0K//vt1p/jE9b/dUr/RTyV3f7ZPt/+Er/dqv//Eqhd6h5OjSKLQQhPNpFy9tQhv8w/+CiFMUq
VNXfVl3mnYkgi+xymV8WfFj2l3cQo2z1cZVY/zJ+vesao1J3nver5+NO/9f7c5jh6D2YMU/n6x0v
u17us973o/X/et/LHT/+JHL3lh4IqxrQS3//7a+v6pNtnX5+oX+7RBwfXvq6hXjS5aafbOL4B7Z/
EPLfbwWmvoOLF8kDM56au24MnX0NIh4BVqYokEMZYOYNyB2mYLRQNqlcf6e4TaEf0wbpxKb2eKJc
3BI4TgGYOMArkMi29Ukv2tHciTtAMd5MvVswv3TQiamfvfRceTwFlnqpH/UJdm+TohI629WWMgPQ
S5LTZ4uE63kY4azfoC9IPRyR4rdLa5wTZStWGXTnbeFquqxe1vmoXCrbukm/+xEa5CjAWds8y5Ij
NSnyUWpWPIHKvDKrvL2DbCl/Usi+3Fhe+yA+iap45yJuVY872sLzJwnTYX7dhCRbThKCUAePSDmP
puwqAWlZgOEyY22zbvQP744+zYNj6T5J1L+4szfBvKT7vwW5QQZuIVycQWKBA1vIFmXu6E4ICZ33
5l4d5nuIbSqEFCMh6MNdlslaGSTOe9/FqhJk5Eyad7WSjhajjqkCyKUMZAmdmNYZXOtwCUpc9xb0
5XT8sAbk6b/CP1jhWkzd7Wiow0Zpwpyzpmnf9Yjp3clV2qSbvkeJ5pOdB6Jox/Mp/0OfFoxteNMn
AWwN/9pDImQoOd7CAmX3x9UmV2Hq9Fe0Qf7xyS6blI17rsvZPolTTE46HDJ1WkidBwvMJHVCaxmM
GvZ7u/YudnGKXa7WAXidfZbpLAR4culSTPHr+G2tLGvMyN9FRo3OdJaNByAASJPEs+5t4NdrHpDZ
JkmCrIXCfy0QatJ29niIvaJ9GAK1fai10jk5vfsiptUO/dYLlNAuZw1CZciAIx9sM+i307JSbJd7
yE6rUe7jOsF0uY841HL+CqNzg7IKbbpyBSnU41u/7qfWXUj4vHJz8V2upWdXunfDdgLt0O68KroN
qeGe1NYwUpj8q6w5KZWCIPzGV9T6p+sWiXJ1K+F+W/fjudUgggyaHnWb2HjrnU6UznPJbtBGvQ5G
2YwHi2y+mD6EfO68Fn8Qu7Rjfwg1FH+Q5dKIDX3BJvK76BvZuxKQMY3STera53ABRSBtqH7LCtiB
hooWh/eI0NY0lJSHbKtffwL9JBng84MYnTksbuh/tUiA7Ip3bBCcRmfEnKgcLRlA3ilPEVXUs+T1
ZHAg0Lqy07a/kOaVM3o9HCnSp5Zq2CUOqMWwh/WkgTqubB4XhoJD1NbxLrRiaExBCubAQdBcHnyv
fiyHqX4Um7bYOpq6w21DjvYgc3F/2mdU43sUZoLr3m6Gm57e5xtvWGiUZR77oXF2dUR7izHfXRwk
n8ADjE73W2i0EYV7vd+qSlDu1h26PH7b65MNOXXj7Ot3n8y2GilHRUdZePlqkK+LD98rl28buonm
LTkE7cM3jET+h2+ky5fM4EfqNgD0tKXDz9n6ChXTDIExyFYL1KjrhPIKQ/p+NQG3bzbrXNz9kFxW
fLLLlBN0fwT5/7UZOhdJK5PzruLRxJyZkXK7DrnfvE3NoN10wERuxCn2y9qebpxtMNfzfl1GVt3f
9WWlbaFTgqcV5WYkhUCn73TTiCJAwBrCcU7zqzHBMnpqc2e4yeOcg2nUVNfxnFbXiZG66tNgkTtQ
kWTZSky9BCbSqjAtwj0dVTfykHdickNEJHkYHaAHaTQ123oQHW/m0Zmv+JrT7mlm1e/lKoNYXZ8R
8l3tugVCLtMtuIsI9VRAtRttLK2jw8umxQ/jOpDW4ycB9b2LFG+pDCzuyETRWXu/m9ia5ZZjoVCS
4W7rCwhrWMP7Bh3Hn19YmKcV6BhzSwerfj2nUQXHR44KX5dBVKkgLKnDRR122fCbiybCtqap/8F/
j40MZ/4UOzhfa26TVuGdHWiUALoGcrTUa0gn5cGVAV/TcHFXdkRGEqTDm62gsaoYq/QgKy6LZR/E
GknqVSFKHsteNTxm2k52tMfwSkI+L1n2prU2OssK8SIft0t1xxltVMYW9cAG7Vb+dPbvdkifiJZU
30M7htfDatL7qk6a06iHCG7T5/IisULX8nOs2s8WZRqgD4qOLIuj8ZUkPQON3is0wyRMl4YCFa35
i1e6DcTruAAdxCtri4465BsNr88+W5M6+QaBMp3mYZMMfAV+ap2Kt4KC5OLNivIc1SaApkY7xkA8
IGtGqRGiEjp4lqvVsdrCxQuCQzvaMd0KEifD0DpvDno3fp+p8M3DQBF1XSC3+LST3GKC7WQjDgle
750uLwr0VXNbAWsyHBPp2gk4XmSP8a/0QXntpP4a8AugWBiZewD42q+VpQGyKqfnqRjoz1MSSM36
AMrgXHUofqr+bZDO6pMW8Q+7LJdd8zavr0fyvf9sVx9Vbm1UFMfZ8vB4bQ2uddT8ns5s8FmInCv9
TaRHwSvaA9dBRba/deP5paiK7bgQo9E/V9zpiLNsgiWKpkWenW20dcXrIarBj8KW4pUt6cobbsQb
meqHLfMpp1DMHm5b/E5JIaXC4BUg6J3uSVWS9rpzQ/uQkbD/oszRnXwPrxEpwM/rMnKsQ9hYKGaY
sFMhsjpb1VGek2fkn8+mk28/PSvTVMkT+KyqxtmK37xvNvFETf3BM418/Wwuj+oUfK6MokGLGq4F
I4WRPTWbE9r0ynD3PqUoGtzKMOfONc3R5a2teGDVRre4ajQ3epLBA+BRJmDxZAa3hY6YY3s2erNJ
4FnOxmPWDT0fsiyYef8/Oaisbdso0o4FVHTJdmrVU9l2zq2ETLo/3NnufFwX6KhCXfEJSle9LPDV
wtq2VhVdYi73nZP7sijCyyYG9I734UThU16FAwz/yqt8ayOxMoCaTndgm4aDuWw/Ky7s22YSPCvp
To3hdi26ZnieglrfRoMVXoltBHF7AyrqdwTihmcxVYUJVVCm3jqLaQCdjqy2zVPkMi059D0Z1lfx
SbiJXNzWy2jZaVXfPE2Z/yvcIcPZQ9D4PPkjKHS5lIGPd0Vpz2vA5yh0PN+WSoxM/aINqo3MoTqL
9ro195c915isiCd/u66Wfa16etvssoXMy8x5UYc6OH4KsRuVb9TA+yW0ahOaZM88ub0SgR2cVS5l
WOfil0hxO1BlvUXK3F4jLy4JpSAxbbUAnhEJkj3kar2lDY2dsf3Lu0kkZ9QQ1kGQiarejPcOBIM7
JDWTvUx7L8TWG+M9NOvOZoCD4vDJ4Q8p+kNxev3ZXoynsMy0c53Xqb2RTUb3WZ/K4S7QgxZwUuYc
PE6Wj7aa1Ru/nodrmcqQdC76HX18I7MK9dvHzhp3eRKG98Uy88wgeKQxc11SwcJx2yEs509o/Gy9
roVlwMu+a7R/R1s4XmbeIjpkf7J8ufFohsOhiTJwSlUNNXw7PNaOGj7TCACu0n+WwYjtFgSR5Z/S
xeY2AFXnGc5/8VKt7+7zQD9Vpve2QO+BMCDoy5scE61o2d6Ze2hjl+Vgb/ObvnD+XONpDQTeZTeP
ElD11bQN+nC6kunclh1gNDvaylRxU+MpL79kSfp2N1TcKtKXtnNtpG0C6qYwSNq4i1oGXKLoWaPq
s4NivbgVW4SG8shR/l9z89qgUe5WDP6ySKJkKoMR2TE4miLYfXKsUzS0zENoIRxdfzE0t7wdJyN4
pKuYYhOs/FsL4OOuHZr5QBU+fPbdKHxUI3eDAl32b15Za3beRmJTww2eZT3N/Z/XS0QIOe0lYr3D
+/3Fue4BKBguX0DonhXRHxDC4ZXUCUT/Ns07t67S7unMCCASsIYfdRsHp3jBWG8kurMjZzuFxvgg
Qwtr6m3pN3u9bqeH3KbJI4t9pHuWnxCK6V/9xqpvLjOXMlqjWOMmkV/Hu1deXfYX3pSU2Ie13bIW
TeHwOUes8IpadUCHU0rrTVLWJ+CCcEsBgH0aw20aLQX/xVKosXeyx/xPcV2CFr3utHKj/bomGIp0
M/XB2z7igFz1/+M+673H//31dP2sbtGEr/ZVaqHE2ejHHm2W69Y3eN5K+964mSq24dErNW5S24hP
Iy3A+eIQ0yDeS4yEVzTl7LXWo5dkWSKRsrdMlXFWgQgEED61STXtxSjuyx0lfKQJaU/zFSLsbpS8
fUqXEzifTWka01U3t3vVrCJzS1LDPEVVZgHd5jO/DfjKu5G5J5/v4ieXM7n7smrbq7fnGn+Mrsny
KXe8QYJ7t0tdVCFbJHbeberisKOazpxav9hzmHfMy2VWzF973SqvZb2skgUa/z47/lOgRVnWi2Po
M/fG1icFUcmRfg6EysBKVDfzu27Zp6k4xDbBao18I621/3usbJxGwXfHhhGttp9LxVC2cmUCWrlc
5YutTBXrWa7+QZzruAqoYJKZbrr/xI0lUx0Yr5JHAGbfObPEXod98IFHKwVakKJ5mSBQd6s5QflK
r/HGNDMwzqNpAGCOn43FjKxrgkgvKVGZWhWt93AkKQCY5+JV10jCkwWCcHQJ5on+ssfMM81D7ITP
Ac1KrwwJb1uT5xgULmyExtVjUTpPjW/X1x+mNIdc9wGEJkel8S7eALKyx9g2rRvRK0GJ9dGajO4s
Eib+IlLSRAos2FWk7xzRMBljO7lB6feyQFbJ4BrpZanMZP1oJfHeAUqzK90qJdfZTcdCi4zHkkar
fVeSJzMtC0HjxeYrKNeVhd1cQsQxsQEa0F5+KvXpjy6wtBOpYeMRUtOTGofqrda1LkrhrxO9Yo/t
4pq6VrnV7PGqNRwv2vIROp0SRf/zEmnSrAU63Sy2cs/1xaQBXN8xsJgSDPtZ7GnrtdsKiY/jZav1
xYhbXmDspJcXsm5XvGpe4lznsR5AmMCJ0VjOk26k9FdA/enbUjjSb1ajNs3gbuW8KOFgvomEtP4S
s26xOlbbus28bDPzPkWuePxCCu2VhkrlpS0m61h0ZnnVZnX6osxwlgF8/PFzwBgheFEHpGWECmhS
6ZMxIPISMkA1tI2dXWUfp+YylWDxSvA6Fe+ntYUNPL0FY70dFr22LAEPNPruV/Ctmn8KNOjSaeKB
5asu0W8TsTZyu8atRDcjUuS1MZyL9s+0sMxTCMXTmU5S/lSVUkKwowwFKliL1TUoKpESEu+0hMiV
DHVDk9TF83luR61xsvsfpQetfStxsp3MSSJ1tEKjljUF0LUHSZ/RBs1gzFqoXI0VCfuZ75FtbyGH
9WeamtkZNHBJ6jPKsnMDImqLDjCinMuixk29fdR1Ec9WuaOYt1Wp0rU+THQALlJSyxTWqOneC/0u
3DqIAYvXUvv6cYaq/JYGvFdOncXXLovnjVZE/mvXAUfS+mJ69avI2iCol7/6TupuiiLwUFFoUMG1
6NntDDqaKBt4J80xkHxb+rTNOPYvU02oHqCh+TBdvRL8T9emaRBtnYEjebt0fxod8BijRgo8ijzn
1l7YTiifgWKfqBmeh6Dai20Ecjmjvbu4lyVZXyAmuexg0tC19zS93ru1Ul5Bn+LuE9p2f9WT+EtD
i8Gj2lf6PXqZ6Ubsedabu0wFRu4toF7an3k00776c9We+AU0KJVkya90tzWbJvD8O7CA81OptI9i
D/SsOqS+aZEY4yZR0x46EzhRC8/ma/TNCOPx92EOkCvgY+2xL9v5CvWT6ko1s+CJ4yAYeju3f4++
6S38JxIJvdn0aMfQwrw9WcM3SedTPoU7KCxSeqBSskb10sMnRloN0v00OektaDznPq9QuFQCi2+z
96sgJ1Uqtuj9avVeruKxuO1yyLGiwH4MeXq95n/RuJOBJnbzzop99WinRrGIVX90yHSK/ceyzNxr
iV0j4HknE2aBOe3T4Alyv/xZq9N476vA/ouGxrFYKcut1Tvpj3aMt7M5jd+CuI73c4206xrRLCWS
/xghPFFpHG2zKJy+mYFCw0cO1eYRdpuMd5Gihvf+cgJpQs/ZWWhhbe2wDcnEyuHEWY4h4vcD+huU
yDp7cIZ2yFLjEK+XurxpEJiflLKmKWQ503xYtuxNDXg8N/VtGyXZD70n4WtUXvk0AUy8HlxFP4xz
qXwhg3WJMGj62WQTxEN2TEtUTn1YW/jWkZ/7TulZO8Os2z7BozjdwX1+ZeS87K1aTMUB7bphJ7Ey
GGr6HQo7xCGX5VUXzfRUorDIofSBw+W2n2vKkn5m7trJGb+2DXm4wiA7Mjft9Iuj5ztpgYYeleMw
cio76XJ2dUfbuLaNPB+CgWmo9cpz5E/THtb9wqZTBlpcGUJbVU+KtQxgzTM+RbgEW2vqtBR0v2V8
NlIpWDwSvvS0/91lHkyQvNAOS99rNY2P0fJ5DdmXRQ0ntTjW07iQ/zH7bX5oymCCwJVhBnd7npEb
Td3JuRKTYcAiDn/lTyF5bIzndArNzQwLx25du8bJVZA0x/h9q09hiXuveFqGujqUK3q8azNr17Z2
/mCVKQdNM4mPtY5CcaNHnDTVlMb5Tp2vLbP+bSgz76D36owUAfqAyZg1j2JrvX7ersKBf2tTl7V0
+NGausbIXmndDNsO/badFB5XguhL2fJDHTNEvejgD8MvUrW8uC/c0f9+fSlvmoZBk7Bs2RWdfeiL
7hc32kF+ubH0Mb0dpr4P94lCqyfCg5+nydJljFpqdoM231Fm76Ht8jkmH2bvdtlRZmKXiPd4sZuh
3ty/x8stJdT7ZlcQMJULa7UMRenb+6av581qk6uFP/NWLzxobCXGcuElpF//bV3rDjQFSeSQVMHt
OCTOvqgWYeH3mHXHFuK1I9Wo31E+sE9VZd1dfh8yhfWKtmh+AetPRJXtEiYmN3f4PH9fepmK55ON
jO93P6irjaYP6r5p+WQTdoGyMX4HUN/fB0CLwbAiqLiQlTdBlaG+DE+oRMkiJ+hhX1i8/76obZLb
t1KJFmnj3jNz2t3KZEJDKiimTVLaI0qozAPkcQ79RClRbMpi+xhI1/WeT6tFPBWPuMkJa1QWyb+B
vTYgHor/MKm8XSv5ZDzIMLe9s3MGpORXW017HSVENdhkuWpyLO6D3bAIh8lAthq+1Zqcdz76MDgu
wmGhnRh39fhNAj6Yu147QGebbcW27kFODtxT4ziXPcRh55p3qwc8ai636t7vBwooPcyziV7mzw6e
OX5Qeu2v180rj7dBaXb883n6FQxKUMIstGqQGtaPhl7QZ+2Y900OyVq1DEuAmCRAhtj5aJLQZSFg
Zeuy8Oe91u1/3msq2q9eFGsnVw83jm01TzLEWmEeA83v3nRt2gJSJH32zOtukbTp+8x76LNwyVGh
JTMEg3n0VaIvcxJX1OJz7S3aoR3noeAo8zl6vZ+sUJf9xTaZo/cwsr/MulJ7jbLwdUwi53EceNyr
EiO8lqm07nizc6YLrbmVHp4s9pDC1s4ykaAQZnp6Gc2XyGzfGn2I9o9JD2qqtmgG23ZI5+20hneO
rJC1dCC/3WrdarmVQxL3VsK0tggf/Zo+v2UPlc6rm4HbZN5S2VL9HD3wEJAFOP2HMOtRzU2ns5hk
KGF1OjpzokPmSBiZR5AWMXGq1U3nRHGqUzWasVMdtKK3r+QokchXnFzKAIejv2s1TdvIMUVsciyR
q9W2rvhkkw1Mqn4b1S26fUgDKJAhaME+kIbRLOpc12qKEsNCJ0a76xthWDHVe8vSocjsERc8KPRP
HuqlQDonZXagzSA5VEs1dfVOgf5j1EDQUNKLtvQpOftPMHmZirek5HjxrjB5gdNTpQ0vaz85Llst
3mTmPxltQ7JbdBGhafRlLmHq8jUY/d1es774nf4NQab8Xpxdq28gydNfqgxl1kkPj2IOM4T4jIE+
3FGP7C9joTbXuVomO/FaQaPsAy+mjrbcwHeqtxtcthydTzegmPjhBpHbuAeoTEG90ubS3lhhsmVK
2kWmmQWgb9L0bZr0J2XK3ZvOn6JdY0XRbxWNHLMO/ylCcOZh0AsbUosi+WVU6kcJAEDpQHYRGPfr
SuQBw98qjUOw55tf0zmzDoi78G9lwVqfjhn8MBH/dv0CdlkHseUIr0Bvmx9XuxfVw6ECKEmeC3Gw
T0tlqgiYcllLny56Ue8bT09xxD+T1QV1uekWfQoZ7KIjUSWXdQwEq12G1S22aQ7C3TyQCBLH5y0u
+5Q1hWKy0DtDr+2bdRi6vjn1JdCld3sAGunGGCHa2/3rkpbDfm4+xBRtNB6T1vtNlIfhStZva+Wi
UnwRHrYXNWixV9lRgsQiV6IIjVC0fsuzzWoOEJSE044i60+bfthvtf+0aYAgVp83ketsdTqnljOF
HEAs37WP45h8uxxRFrtcfTp/0Cj8FdEv8LRLBPgy/RDFI9niZbrGOstuVRh9u5yAxHs5z/TVsAPg
5J5jI6tI6eT1c5PSwKcqM80oWeXAI1w5L5NNZzqENX8iYef+ovH5SQ5P82/muK7PugEQEv0i45nf
+bAJlVb9XWnvRedrWWNV+tsaX1P8myaI6vOcFEiuD9N2ygpOxWS0v7V8Pm96SFzu66aHzkMNOH2F
2fytceB+gC9y2qYNXI7OMBU7KirxPdDj8dp2J+WoO03x6GpexcmHPizDg255IQ+bouFh7Bv966dF
WlsrsK2axWNbw3vgTrpzbQ7elKE6wQMk/UG1c0is3PiS1ONdOrnpj8RI6KTk6e0Jfs2aHlMiQkU1
vtRDfyf5s7+KeN/jbyNoYkOcnS7gndslv8BLkT0I0KHbq1S3vlhTU9MAFr4IoKIIVfs0wrF1gTlk
pQHUEzWMgzHCXtXBt3ssjbzfFmi9nwQJEefRZVNZ3+5k0wm0pGwqGAoaO53Lpp2GqHuMaAnQYh5T
VGd4CNQqv0HbgBMI4mSXKT30zaPwxmqYyJ3AsLKYxL6Y6ljNb2SL933EhKDn1okVjV8z9P02oEca
ryD5CG5mW0/um0VIrwvD/Ee3nNNbz/uG2LG/SzloXSKsVu03ISAdD6TdwW5iGqje86nQATT3RZlq
OJCRmyR/uhoteLCRuVQ4ushqijbVRofzYflCDuxdMc6k16Ysu89KuETrhe+tq+IRQNW/O2pb4Syx
OAIyapcVSe/xX7w4grg0b3QDHuLbkVRVVjRq8/yW3xkMJzuMFKhF727n95P6vU1eUQqFg6gP1W3k
TfOdBr7phgZ2KMLeAvI+2tepAp5Pid3j1HYHS22dsz35lrMjXZIccogUQRlp0cUdKbpzjvh5oB9C
rzKl9e461Wlil58MmPXeAP3/2o0wfax2uHH2ZpqEr38Rby92PfIKkI0NXGQF9B5pUvMuXXKSMlfd
oN5QNrYQtCN34ZXauDHtrEUytjJeGyovdUsSkuTAXVh35UZYNic3gdJKge9QpqZt/udFlWYCzsun
W5JUBfS3y6DAUwm8EP2Mdv6XbXHEyJShCDMAe1LRQYfduNTc6iZupukxXIZ8tPZNWcDuvsxkAPBv
Rg0PnYvFyzr1vqNWLDMoHeHjANmHJHJwXk3xWGfnoVd/FZMMducV166qt5eVTVSH13lt/YFET3eG
+xMZo25MesRBi24LEbpFjWkoybcvRvFIpFxdwmVuBtkfeaqq4GWS8YYjk7av5n7YCNZSG+i+4bkc
j8wlRq5kgCUN3oLkZjVD3xt3m7Lr3hbUDRLb1azeJ7qDlJHSeg6fyYrOb66r/f1UBe4uTozppelD
8qiW96irYLnCsYQ91NaUszjnQVVpqERoXbyua1VXiFb7W/G6fNXc2pPznc7i6cWCC/oZOYCirutu
W9TKfTXALSaRhUV3djXl6rXso9e8dRprmPbi1ZtuOGn0u8KGySsCxxE/xHp5km0lAiQkhH1K9SSz
KIeIkiNndSO7kbPqILGvJmi0bPRGTfTwLK3nGDaH+i8+zawUPCJoolAivRr4R742oNG9pSubj+Y6
KF8qyDE26oAyW8EvzSfhEyAX1OzUIB6vuiAHcLGkTjlOa9soCitY8ZhmehEaG9AMyS1fSvC1lCbN
Norp7OI21rapn/0UGDqIAPhVdlDzChVgi+qbspTg/NkagXsPW68f2zsxidNuILBRPXM4SIQ47A4i
J1kvtnUTzerA6GbdndjVRhmQpEEzi3597abuqvyqDP1Hf1ZMqL+E0irIdIisNDhSZz/+kfFdDrnK
4gkbj0u0YJKDjXbwRoxwNxMul5dQqCvzfddRlkKeeud5r2HRTvdrCmBSTNoC/Ei5ksSBOKLGHBHC
buodH7DGgzhSvaHmXWivEGSkJ6cocj74PP1oZp13V7boGmRWhKCCP89btXbi13Zwi40zZ/73yq3u
hoGE/Gacv5Uc+PitFi0dJH31R2JmX6whyb91Cn9a+penXzgPZDsgvs1j1xckBExLu3XDcb6aAqc7
Vao3oMqr/9udi9H8eGdrubMSlnflVJBnKdJvFO0/3rnvki9xmanbODd7pL/zAyRmsHHPpnI0i0n5
bgz8n3tdokOGXbt7KP69G3r++xN1dEQFh1h9SCA02zpNVX61mu51AW2z/k+ojah0zsl3RVPU16B3
kp3Om/4hSH3lSP92fIqSuLkd23jeW95cvDihD2F0aGq/IaTx9jI0XobiB8FvnUES8NPLmGbv315G
ZLrFTy+j5sHm1uA5eduNvJ+rAfkKihDZC1SwxaPR8rGyzExPZQDLlztTficmnraandcY3VGmsjyc
wSrJtDXGy3L6up1muyylMYAec0iRndmMdr0RWgjEa9kjRy2ACa31jJ6A9dwHSxIGEaSz2OogWFC/
C9cVJMfPIIyyR9t/W44kGPXEyCKbYHbqTdeab0OzXCXA322lB126zOyon8mtpAaJ08UDOQ+qPZp6
rcJSuRPBBlMju0AJZL6BDRZNPfWHmFEXRSpmiRKdGonK52m6KSv1kecWfxuVJXyY02DWN/3CoCKD
3vY9z8eQQUfQP16vDqQRiFbfo6ex3hetf4VcZ7c1yJ9dS/EuTeC+gmHChQwVnLV44bz2rqXwl+kz
crwu9LK27+8vwIF5CMON7w/usYi02tiJ+Lu2GNFUcI8i7C5i8XIlXh0Wt027eKsW7Ew3tKiuQxJ2
P4fGiy4stctsstUXobAV3zJbfUuk+h758zoEhi+RpVEbNJIBC/MHa9onLRxK8gh4eRoU4xiV6IQs
D4tSKpfhEm22Bl2+lObXwZuUaT+VPP0OoX0Vm4oBSCGavgHs2pWpl7xOUV3S6odduGmTyIPJokov
dndaGMZcf/q22Nd4TTf/4PFt4DOM3Mu4MLbL0CY63SJDF5Fuw7Z6gyUuc9oZsIOcFvM0C+8CjS+u
th3otFjKPJ7nB7vRyPSTVHec4mGep+b1U9TgxEtt8ZRygn9U+KN1hk3hwo0cc+fmIQXORZh1MJrx
sZr4k0pZo9c5s0l5bTQU5zE1VeMZlp29wvcNmilWd6OknNdEqUZPNR7n9JAmokXHBtmXHGh62JzF
26bWaYK24ikIQlP2EHOPtOhNmLGHbGmQBwOPlGSbLCwSFKy68Lmcqgr6HYBKlRGFzwXE/ZC1uNt5
hH12Wxk9moa+7xwq037zJhyrZamY/mr9EiFOhwa7/f+wdmVLcurK9ouIADG/1jxXD+7BfiFsbxsx
DwIk+Pq7lLS72t4+98SNuC8ESqVEuV2FpMyVa7nQpAnbZet3tf6niJnA3K+c5oR/ipg5y02Xtyfq
nXRmnHqRHYezzpvfeunXRE3us49j/+ZMvzW81bKTPJaJr5alFxqfjHj8192o2JtNvt/94Wek0HJX
olVbUWb2kasApDv6SwscxMNYq/HRHTr7WPdjDlVDfDlb0H3bOL18sNOXOfrlL1NwgU5DJT1zXXs+
AkQgMTlOgrPjyDpvBUl4e0G2W8ffmoglsGZB427ddjl5q45DIfuPDkvPn2PFXXWBDYkvw+JXuhRV
/gn1qz4Qj79MdAdet3AJTvl8XZFeJhnrVIA2xQtAgfa7d8IBds+9bzezPcbJ7QmFX709wXeB3dKs
ceGSxTxf04ibs2cUj7Es9oYBlk1UL6WLplDppoPKJ7TkArbvJrO5mDpVa/AiPJo9IAY604uVVjyI
EBRvtttAt1V7UEchnL2FGrJ5EMqL+5WAuNloTdEFcqTdwsjD+nNXIx3psoIfi2ioX6BHNtvbESpF
ECRy1k3WNp9r7FUtq6oe7DICW1ExAmms7YMejgqo+Da8geTqY+z1zxC5qFbQ3ssepYlwC92RTWrb
qG109//jZ1QIL5QmqMuV4tYytCfQ7es3mrudhrF7dRgfj6MJzDJZs7ywlkrijVJzG/oV634CCXYI
ER4DBHmbVqTWloQuJt++uFZlPmSFyu4Swf4hM3kFSWBuS8cZX7WXGfpbuwAepjKcR+w1Uc3s4iWA
fLz7SLaK85VCkeO97UKfJIVQ88oH6npLHjTAGRHu1AKwj2TTAwYP7K1zHCBgcQIQX7YGazd/AVy6
3UdDy9Zch7582N3O/WivcCz6ov3/ZpdTDvXZJlpwxftLVspgk7GhWlclL55AY2jvoEsZLnnUFU+S
tyha9mN/YYRoplOEoITWOSJnywafz1DIC3VmdTo9ZCAhi7F1ktDZWhVxxT6xXib30u/kbsi8wEQY
zusONRbLfCGtONo79tZyhRj+oQ6jAt3VsWCqO8zukO2D3gxEqADGasDCMtXq4iRV/9KtPOXIF9MQ
HQSnVA41EzTjutcMkwZkYHUTqqQ1xBVQykLNQkHBLHblIzLT4X3Qe2cy468LhqIYIPc6azFlABW0
AkIwO+r1rfFL5IzdJstxvrstt4iO5OMiQYQEWgAflmFabW+Lb6TWuqj3gwP1cVJgQecEmZd5raaB
DDHoBGRIJwfs7jhDWnIz6Cxb0avuIZmiTdfz+Eqm3gygd8zbf6iPTLdBN9vvgzo1NUerl/+Q//91
UNIDLQa2B3y0XgSIk/rqGqYxoB61kHbzbWzjo5Fit/lYRl31qcyin5bedTV+mywCbCbPoBO056b3
e5N6b86IWInzrSkzVJxZedysQmMfObqyWNnBdIdWTHXGw19btl+WC5l7zQMgIWzpFpzdB8waN5CV
bk8gghsOUkAsJ/QDcUV82V4ZAEw8TQ2ENMaqab8FDd8LC3jbRQU4N0gKIBRa2N+gvMNfPeazZYZ0
2zzlYGjaR798m1JOACz10n2bEiXlpxjf3aQT8tWo2ABqRtyNqMFbQOdAvpYCz6Q7qW1/9avsCTSx
IQhLl6or+Ia0wSKEVc6eD4qLBsTJa2q2fQuhcChyklIYaYbVBfPP73aSFvMQwMBinKXYC56DErLB
C9w4EdafBaQ65puPXf+LjwnAz2GYEnsT93a/4pMf7ZMwHF99yFn3sqqfhVWl5xwM0QsFXY9Xckug
9LgHRzB0Nh1/UbMh3KUZi7YcxYorFCY760TW+L+u86lf2VUO3Q9qj53Tg1bEcdYKokLQBfWmtW36
W2CZ/oncMd4Tbz1AV92V7t7tNxPZJ9ea/YninkyuBowo2LGqxnuyk4k6/6v9j/nxHf/weX6fnz5n
SIiO97klczchqto2luFBLfz9MoDIdmT9tS8z8L43MkDqoky/tbYfZWtg2xH/aXuQjOgBs489pRB6
SX2owqR4S/97qpvlfbp5eApKX08VUAjXaghO5epvkaiXoRXkG7KRdkIP5tOLzM2FPTDwYmMptZ3Y
2iM1as64MRnkzsIVQX/2wTL/lDT22wKc1m9uM4xMu4Vd1Z/BGuI9Zb/cpk79a7bf3Wh4FcX4L/bw
7bcnHIyhwHTtahea9Hbj3ycice6B9pSoH8YXvTJPeQdmC/IUjt3tPM8OwJXIcCjR/u2UgOqQt+C6
JZ/RcL1FK4CmY8ixzD76CWBfdj88wVzN7rmMphNoI+7Im6ZVId5b9pwcMoU6KB+oFScyil0OHcxn
s0ZKIvKj+ExNUP1t26JLHg0o0j0Wo70adY1rltsMVU+iWlBzmix7BzJmc+7NFQcQRpXljnppSg7B
jTM19ZRjDk4+mrIEvU7ex93ZjSPQohghghV8yShuoi+iLQAThxzciWIpfVxP0MRL4g01rYzLIzOh
WTQ0vPwUI2/06ORzKIUc2gaUz7fhQjTmMvT7tdXZUCmM0/BeNShVY1ottJYDaCf8DkDjfgD7w789
ZNAdW4Wl/g8PIKcQFtcpj7/M4eP8vlKJDX147FkKtgYSByEVz3ZwnTTt/pAaGyLSn21zP0j1QbLf
tGCBdUvD2rqNg6wEA6spKoKbk09NpEzmJiFsCFPDpTubbpia90GE1iGvdxO1yPV9IEM5wonHKKVO
WXXt8+wI+UH/EdBg/9Fn7BllXO0ZJLE+JMubYI34tlpTZ+cb4XlEyKrTnWQqy/xS+TkDKy1GZ4mb
rlFS325oeGAKCyfR9ts8Wg+ClMYW8P7kjkxmMGBTBeLnLX0CNQT9kUMPeEG9NAdDDq402XBPJlkb
qCCSfrajjwB17ebgMs8EAOTXJwKzD1S/jAeydGYB1afpW5Qmw54CcAIEudup6es5gCcTu7tgob2n
TvqSIRsL0feU39MXjGcdyj5+Hy6Kul5xj4G+ucyCfYJ1ANjdYN+FTfHJZWn5qcA+yVaZusaNje+4
y5yly7jYUScQ0tPOBlHCkga8D8f7qgCJ6+ivA69KL7b9SKAJhkVoBUjvBPYd8N1nDZLKrVTJN9Dg
fvV66PuAaCTcFxxqjH6eW18wkPpp4FgbwcpNAZopV4aZsr2rIfiW0Yw7pMUtDb0Q98gLu4uobvNN
ANYCCRmk1z5LbLCd5shg6Mxip6VctB3IWvbB/rs/coZnFra836N0WQHCmgGpoCN/f8QAaz+pl3aC
hMat40OwsKVIoC/BqlkmeIcPQwUuDRndQ8UruvcsZFmwPQ63A2Rs78ERgJi/h9IvGYQn8mBRat2p
/us0um66zEPuafrwH5EvvXTpanbgVk9JvjQHTek2LTT79BOagSF420O9OxpQ9KZPdngveZDxi7s9
NVtmrjhYYZ8SnDywbfm3Gy0VgwsF7bDo/urW6NkIyPzups8x82xkp4cavSNuD6XZ+gGMykMmAZyA
MNm2m7LsCF2w/FhYhrMdgUK4clkBxl5ZwWMfIXTdMLf6zBL+OeGy/tGk0LvLfMUXtgIEuuXVjz5s
Po8GLz8XTZlCGifzH0eGH3Nt8PwKgYq3pzSW+vgUz0nSNfJgLeiPvzS2+cYaA6VpeQRmizhiPpih
DTnTyvzNRoM0BUcQW5DYCIN1jtjbI0RiqoOLlA2EeVznkWyxeO2kMzxIC8tB6EJ2uJ3AhXXzh/QV
II3CxC61tdr7+fIydBNESyvnzh2Vd7D1ZtUDdmNjZWOKNPYkrki2K6BdfzfO4vFktLVnunYOSgTB
P1VmnkywnNxufM+aLeGvm998qjQcn5Ou+UJ7ZNot00Z5HCA2LyJzT3YZBlduB8A+5NPnPobswC28
S2FgbXcYxM4dL95Q5cEon+sYShWQirBWCfKMkJxLp4sdCXNJDm74nHWNs+QlitVbEedLMZnxZkpc
52IAcTtfrJDxUyic9VBECG9RB7lIyC0tS/zINmQbUP+3Mt0khjBdL66DBF1I52ZqU5UCf7+mMhCA
FOMBm8bxFey5PiQqXePQ6yZjmyZU/ksNWpqjG0C9j2vtaKuY/GUvQOE/+UYJJqz6Rz3axhd9E2T1
240FftxMQBDEtZBdLK3cem6CrlvxXjhXaUFbIGuT4oCEARgdoilc1wyqCKkVlcu8BvlO7EwtvoG4
6wOgvQHkQdu0kPRLlWmt/7MPOdIlTcF2wrX3bTK648XXsuxCHLfsEx05h4pPd8yYTiRDlqVsvNN9
dMKkvpbh26IPp+99/9s48KGA5V45X1rIMixAfMQfuR0FmzEAxkaCxvDM0jBZ942wniuj/1pUKvrB
EvDgYVf3HXTP9kLpQQb7NQjgW3VGQU8KZk3DfJ6UmgdBVnUe1FYIaAFuYkRDdkwa11jmk0yXiDll
xzhSIGmnni5Kx7db6poyEwEUt5gOtkICrdRllZWBQvDEgvA6tMCSUxiBQcMoRPtgOGm9rGrBv4yF
vPouar0Wg/w6iKD7gZKpnzxwg2c/t8HDHCjnmvlmBt0nwQ/4y9bnbLTZWjiB/8hS8ZJE8XbS+SO6
yGoMga3hqBundm4jXZy56mBRBuqDz3s3D/h4oFZnQnG+G8NpS5CgSkGnfGgR0ZsRQho+BEqWv9uE
BwYKEqUmZ/JT72MJdUTzkd9/nA/cXvE5yLoT+DdQnmL6xuoWYRkc8xNY0oG50UGa0gEosHI9UJVp
dLS+0KAI2k7rm21Kw4tlfGlw7D4kQVjjlGwaCn/DeDU3lSy86yiLFJW7SYhwAYiTEn2hDjDZRQvb
Lfn2gzd2y6t2zIfzzdn1NbF3Vj9+cIOQe7JWbtGCC/wFBDHhWVS1ay86xAP2oR291IxFl1Hg3LIC
/H7j2SAfm11QczUt0iQy8HYZixXwRBA1uL2fFMtrkFmv6cXUkd0Ze+dS5l2xktqZeqIcGbiFKQAQ
TMXs/MfLj2YvmG2BbBFl6Zrt0NP0iDErUZdJtyYRH966yCit1AGqD9gMPYQ08D748cGq+Ioc3cRC
eZBd+/aeOXK2zTPYY71rIdPm8EVRF5CbsCznLsmmZucmXb4vbXe8ThCChEZc2nxWkHv0jdj4Echm
51XM/9L5hVrSoMJLm53MLTCPhP14tTHlPKgwvTO9EZyy2yFG5M2DIuDa7sJ0XDMo9C0KXang6UoF
utSqWSJoFZ5tR1rA1eijPbg2OOivUHoAQsY3P5yawFwi6gZ4c4R8Fu+DzSqRW+ijQd4Y6ZwrMMPq
WmSyOTMPCvWCFR7Ed8CjYibteKhC855anjbRHXhL8l3v6fIEPZQmoY7SiLONWQN+50dt+TZLmOfd
ivWIpCZWECXr0sFBU2UMhIS3RyG3hE8DBM2OZlNjuovSVFwESBXWQSCTNf2iKv2zMpPyEUpu7ESt
Ngq7c9n04P1DH13CxpRrD4iLdVqFbzZUrt5HlRHMv0VU1ZbnerKv5E8/RZDHi3XMZbO+TSQjcWdD
tvhM8yA4DPqN0U8RZAKlSq35r6ws+Slk6t+5A8S7RQTWerILz/WXVmuxYxuX6omlfNuNgfU5lxaU
rMt23JJbhhR6buFg304DO/ynaSdm1AtPgoaLpi0iWR5sggW2Rm/vUDUYrQt36jbEQkbNFLH1D02u
m0RZZrZNtL71RhJBCbP8GWNZeBqgKXQQGf6V1HQ4ouWVF6AQQfemruaI5DVwibpppsAeCk3TT02k
DJJzVnfZ3IxHaZ7j2vgxz4SMxyWNy6/UioXrXobOfPanaXrqStFdDeiIUR+3bH7X5uGF+hSQi3ft
aIMzAE8Eo0Zzjw3WLgLBylNiTAYwReOG+oqBWQ8eCANpXO/27ePYJUvqq6c4+eQVP2t887YyBda9
j8rhURZlBlqufDh6mtwJsGF7lzKnhpYO+KJmF1TTNLbr3lMrLXMGDGBibag5WKq6lFl4oRYNKrFB
XyBAMBypSVP6QX/vZ+mnUdOe5EObPRg6alvW3NligzFA7obXe4Xa/Qu5ICnDL9Cg2N8GdIUwtygE
AIJCT0KXvkjEPElcNMPeBnR5AYaJEKns2lukTQg0c+04xoIZLofIlghXTj9Fd3VeRXeolsx3CeSN
Fib5NAxldmXdX6iXLuQ8Hsow9u5mp6zFy6XFd2CeNwvBlGS6Wby7Dbo9q9SPsVJQ2IZZ6a5QcAUM
SRib7Ojij/O+FyhkArQ2tT+s/ioZ83XvIwhed+Y27fNh56Fa6DHm7j88nYrvpRkic+BXTwXo0v7m
kLX+UzhW9eyAhXfY1SMOXXqGHIelBx88MovEg6Z9acX12c8N+4WJzRQVyUvdqOaikhg4bW3uS8m3
GYDjGySj7JfboLcmduspIlnTVB3nlVGxEL+RhFco74M80odLHwHwxocRKr/oaPXaSneQefcvOPAk
tgpXZAkZwz4nq6ptlJdQw3OdELKuuVi7gqVPosBWMOni7p8KsSqDOc5PgTRW7Y/pZ7dDUCMHPhsn
7R7HQ2y/D1bdothOD48gdjMPnwKzfULKY1inOXb7rcZCeBofIVoHy6XfX6jlm2BTmLpMLK3RAr5D
9/aBfOuNY5TLN24FxJQe+j4+DFS5MUMwmCagsEYsAIXwg65RyW3QquAH8oi8fQCuKJwFBp+ZX3r5
ifojcLutmB1ORxqY64EdFbdM6lOTJ+PB12UVTReUF1ffUTP2IvxOo+FkTdDaBgsH+BmbSp7IjTwm
I662XQ+y2D3AR/0ycIsGGc/RmGsDojytFollyjtrCOoLsC8G0KxInXqyrvD9rLU46a8RdpyF9yAE
BId57nz3RSCOtDj1bRJeIIO27ThW+mXL4mEDJr12ddvq6QGezLsjmSRo+jZmYAMkjfCoSD31Jcrr
PYh3jB+Wa50gXDp9FmAWWPqo97+CN8vYub057FBeCtSmHuS7qFtMzWY/KV5dp8gpF9lY8nOuK06z
BPBoCUmgufVud4VbilUhi0Npg0vxRjIDWCh0fYzeB7uqWR6oI8fXa13lDnL8LIKSa2+O5wYMaS/9
z1pa/UvMVAyOXLCihU1ovwjwf21SS6oNOYG19W0M8xrnxfruxPlONmVy3zc2f2SFDWB8boK+qk2T
x1xU7QlvnM/UOXFen0FRfS6Vl5/sMctXUMaFwKJuhj1WwAXd0iUyUrzCdM+oMvT4EO7UQj3emoyD
+w2QuPzeGf3mkgM/uuiG0HzlrTJWVcPKPTUzZCygjimfMksfwYCzXXAww7xGaaOArTCDvc+D9Iiq
U2+J7dCiz4R4noqYn01jDEGgCxgAhGS7lVEF8aHSTe0mtJsZN/yMeCU00eIWyTCgsFagsuEHar67
WXo2gMXAjUaggqn9hsoOMGzV1dfQQ0xdR8xTs5VAWvXBRYVldUJFnLd690BKAiUAqZRLT3tEHSjl
yQOaRNXXuHmbgzwMKM6BiwgcyXghmQ8dkmnrqUENiKoa6wGl9NZDLsJNiyjllTyKJLWBOAjVAtEp
8Oz6qTct8LYZ9+Ts2CjMFmMLzBWG0ohWz4lwZLt2KjkVy9ozNmpwPzNoau0z0DEtOs0M405RfaQm
RGrsJ7cXb81YjckmQanySjXC29UlBMPorO7hX70TlUxWdJCnXmrSaf3m7HQyOiKoky4oq9U5HaiC
03LYJG1gAKRc9Afh2MHRBGprzo5lESi5FDKsNIDslDprR5VsR2CA5pluA/6cE5EiqBKuMo5tD8sB
dOPFkN2FGVY0Nfn3TVTCBAzBUbHgy800pB4kEZxCLuMu79OlzwuxSo0u28ztOp40Z3li7+e2FWHx
baryQlNUhZfdjarH+VAPBt5unj9HiS1I6tQhT45FLLMTdjtvlylIAfb5s82rGszr7ZHsNKKLQhs0
qiZRzdgXX4PNpyGCYLCPWko7MtiCbK7uwH9/tSwBilrfaEDoDmF0pFGBtONJ8Ti5o/tJCcBkxuTa
g3LuE1lsY9qDPqK/E9o02GazSOveP5JHiYzEqhVQQmuN1sOOCqWSogGHFA3lkJI9oBgrXFATJbHW
5b88ybeb/i4BxKVFFj7scxeV0lNTHDt9SZSNdj/yApihqTjSHXVXTq9ATmwr8Da+j4nJnfrJs55q
8Pn8eUv9Rjs0a0hpJVsnj7MV6YbvC10dVuN7smKtKc89APhnN8+zVW4y+6i86oeIsv5kyf7tEqdO
fyKbF4Bfz3XyI3VO2qMHWwPiaO8u1KNQQQdKZ/CqFcb9LU01DT4/mmPzWbxXljtIM5CJ0lR0MTpQ
VGovapErDZx4Nw+cM1q/5rpN//tcZH9/4m0u9uuJNDMrS/uIWmy8PvEyajJU3hKCN3hv4rjDntIO
r5VbL7YTH5vUi4Q4z1l7dlxDnhUT0R5L26FjKRA7ZJtvAwBU9qllHchGl9KrUc+sLygzAEnpC+9w
ggBvl/DHJwPw+yA1Xuquqb6VdvAS4IvwDVTQ8w3wpPPNb11mpPxnSGUcdHepR/6XKf7ffSABhiov
8Hev3d51T43ynAURPRQ855sWOrUzO4TtQ9mlrk330uGf/MyCT8nE7Je/DYoC1s7sEP8epNLafolt
JznJEsWXfWGoO7p0iZ9DK3N5s0wIxN15id6QZ1yLvpqazbKsra2V4IzqSWv8MDTvl0bUVNE85WCB
q8NUOiihn6BjendNxK1tFoEIlmwOMpSLtvNLUIOW9XpATf0+8kX+PBrTtmwYQK3abtpZeLPLuHqz
+2Bs2zfA1z27Fc6Q7/ab/+/2qkH9GmWv5sSXzl6B8hKazOOcLGtAW3vqw/bTLX+WD6zZDm6glrf8
mUQKE1HYJNjckmK9E3/OY0cdyTTb+bKKUFFGObfJiLITt+tPt0f3eOFsm4aPy9s0bTR8nJo6Riuf
p6aJTFA53/UeW04WKgSFNyEwmAOScslrz1sarShQB6Ciy9yDN9S4R13LU6Ft5NeyCAqKQJBsaYZ5
LE3wPosEuw8KmvSk7xdsT+eZbqbbnE2SbbHe+EfqBA7sIXXz/jSgjH+lCh87br2RmXceWPjq0UFq
VpsC8EzvqnwEVZdu0nbFLWPk2mSUHcnmBSA4ACj8Sp2zm57XQyp8c7OV7OdtWmMMPk5Lg0IDwaxU
igznKGyDaNoBjNbUSZfufdpI4Kgw1thVqc5w93WHnR3tZ4IYOAhq0n6Gml4wSBQiITVxa1Ivatnw
e8lOQYxTz4AK4m2kpq9hhyNR7JvDCYTi2ONR29dGuqNLEpWQiM3aLQ2NwLKOZUMPofZthqgCwb89
tA9/2OeZPzxkzMNk4Qel3CDEMeyVHz8yZzC/+BBiDSM3+V706bBsVRpcIAHcnUDjgXLCsQq/Ws2Z
HFyoEi8rH5zyjarrcwkdkRV1eFsbGlPfoOzcrLxGJueQx8WFT8AeILWVfPfYp6G2pq82itJX0LEt
9bY52iJFjNiDgHAn1tzxS2E6YpFkdnxXlp5zoQ4cAVBboTsMlNjNHbUB/uWIoY5CNQff4qBWdDUE
Sgn5QDbZuUDZjcP40CAyuLFjQ16jnLOr1Zr3Qm9qU6SSqCU7g28MMOZDERgij7HvswOiKnsqarkV
ulAT6s7uAeTncyf5k50uI1JLBzfxdn/a9bRghzYOldXtPvhrOz0gmwx+REHO3PnHcFTvIn9syvnj
3eptyA2QyPI41fn2Ni0Dpv6cBnLZGEKdPQ8JHQVM/nWIsFyj0Cx5EFkI2G8FxQbVhuXScqz6xRct
yvhkm38JAqAApCy/hxnIk0qv/9k75SrLCh/6oQ9IBqU4peRiWYd29BOpM8C48+ybSv5BjV7z5PT9
uOZ4NZ4as6yOFrKrmylwsKkE+cAiLoLuu83ipTHlxU9wcD/37ui8hIZCcB+R94tnmOYeqqjG1seZ
7D4tg2EpO9P6MjrDXnpW/tP0p0M/hs0XgDYh0AX2Q78XCy6H6dFkZbqNnCY7NL7Irk7A45UVDvIL
kPTbsc7yH+bIX/s8HZ8HqUacPq3yFFq9c8Ivu1r7g1+9+D3CgdrV7qZ94gf82LSJu6zjtAcFtiuO
SWBNj52wHsHT4X6BRjPUnCKnO0E/rH4ATds3suMfg6jM0MhzCdq6+1ZwAKmTYGWEKK4DAWZ8MYoy
OTcWx2Hftodvrbv20qT8DnANZLK0AxPeuEUNJV+nLCvvUPxS3lURCrwQcKgRr3eLOwvaa8GiLvCJ
p/xKJtRwGchMy9DmC2VUu9jo0o3UoA/8Vxv3LMiTBcLG8mDrdW/uiFAtMEXVHbW4F1XngvHzbVBe
YdUfeQISz/eJSiSMV/gxpRuDICLYUL9NTD4+t8SiCNrvRPY2aT7OOuvHY1csSldTvs3Eb/OVfOjy
oV2reDoKYF17KzhAwmbhemDxqHL7MmMWJkhjIDiQbgjjEJdMnFGg8UydZPK4dWb28OYvgHBHmix2
j0YbuEuio3Cq9rVKHOuBIWh2+ot9aMqP9pR1r24u3vwbAICWxF6B781rGKXsQcWoppojWWU0iDd+
VyRBTr4HblDCJFCpWgH+ha7twD0ROXf4w1RPAySZdh1KuDfdaFuvE168ce/zb1jCQJ8iMuM09u50
hUp1AKIMFCTrkcjpVk9KjxQVAkOxV88jycGNUARGI20gKq59CtFx/9dIeqbpA6JII10emK8C4CNy
wE4PtRfxuohb5wEI8XSD/4zwJLMEfMMQr97Zwq6RF+A21MJ7E3rUNuhVbZZ9h3TRZqz9KUZNIl+D
o8v6njqoLARiNn12J1OuQibZtZKxsR2moTt4TTeekGeH+LhfNQ8NXvMozxvKz9hGfIoygHsX/GHq
WzCG1X6tVUWcz8Iwy+XfPtvU2//6bHFtfvhsiWFAZFfXflHpFleiWAqbd4e5OEs3gZrvDlT2JZjx
gDoSsa9llskFIqugkKNwXdD6zdpOwBgwGz2kbdeB4sYCaewSp9bO3yiImS25ivBXJ6OoEqzRsXua
tIqX0peyN/2NiCF27tdqayu/PBiAhJyl16sz3dGlTyswlEWet7p1NE30LRFmtChaX23sNLb3gV/z
h2DUJW0jqH6BPDmhxLN+IY/RsRnym/YTqn/kEnrs8UHhVWLf0vofYvzzLTlNcKIUgJ8m7kYqjmM/
2OhGBHddP0ANSpSvGw0rFrboFlYHZOAAWNAnzwVE2smmV3KLTNCcunWNCNyAs0aSdN2l025DjFo+
Pfxvbgq//G0JKCJkrPz+qS2KLUq5kdfDL2/DXD5tC92Ueb1MoRvykpWNeciYB9lxYzI/m676MaZh
cIdEs7qCTRsV69rftkJvKXofmSs9bdGXW/IfU/9t2gpx491UoLId1Npg2N0EwIwtkV1M9nS0pWZt
pul+PvjqXlRsJB+aiGUm+7QxkYluUF0aEHA1TtxhYVmDuw7L0Dy5hHbFIjF4G5Rn3L09Eeo0x7hD
nCafWHdCkQnoJQoQVZ8g0BmxTVyjqLzyldxQP10MP/maejXbqpL1qGHBJSnj4VyJpkIpf+6CQSbw
1IKMSSXefGyv75e1EMj+am/q6P1Ygf8SSgtZjeQttNb7cy8jgAmhL7XsKkg0ygxofqTucYudV7cB
41u3CBCaVAsytrqH7gIgZfZV419v9tpioP6Ye3t7ZdUAGirsDFws40dBPzT8hPi5yxz85uiWB4+1
nadQOEPcnC7IUeUSId1f7Q78QiV4/cnyYSS1pyyxoFm+pLluYyAkhFC8vrDCt9eOyr38AnqwbmOC
C/xSW5F9NvsnS8O96EJmupu4tJdeOpbrBDsVH2eQKDhNcbEkl4xsY1i20O/hzvo2Q5uYTzidcND0
BX25MKBKdgj1he7izO1KMCl4MOI8F67J2k2tA/iu9nJ9B0rnYtyRD5kct/o1mqa8tcmHmlVVuM7y
1uNZfrWyPAhKthIJI1kmb5cU0cgW9fJo5ypoQDgU/5htOfWQu9v61WYojJ8UgfwQpMySBCo/HOTp
HdDsJ5wdP0Yz/whu0uDAjZ+MxHgGCto+MwP8gNLmI5Tix/TcjHkJ7qXeuEcRGls2HWeI8eTxAoyR
5T8qztYAKZbAfiQQrnEj/qNPm29V7HWv7Yi8veFx8wEbngDck8LE/2OV7bFoDWDBaVHN72drD4sr
fg9uib9FKsfTfGvYvXGwWuypyqxBJZHuoYsngcwaQYuncBrsEoaiPdBhfAbw8h5ine1jMNXhCcWC
7ZLsRg/yxarlzTWL7OkudBX2L3oAB1cAMkaVe3RQX/wpqCCnK83yKa6mdqHAyHeiyyiN4mTqy81G
zV72YunmbFNNAITLUpyFF1dPIVCwDyKIliZrOXAtq9Yr8ydXddUTIq+AN9b9AznGVX4BSiq4UqtN
239U2YzzJNCrA61qzvE71HNW+kCLF5HcUzOf3GkFLJCzpWYX1EgPIsC9oeaYRAKnsTZY2fqh4ApN
9shu2EvqRSbeODQV6C2oN/CG5Nx12KFSr6lYe0XI4J46sXVNFrU7mrvCMOwJbMtZi4KM9tBhc4BQ
UpFFZ3y3ojPdGbJ+BV+23DGrcqcFa6IBAfgRTPBWgYNhAWVmfUeXGKoAhyjB5db8m99tGI0gFxp2
a/7fp7o98o+p/vgEt2f84UcdvpD9frAeIw6RZQMqIdWCbm8XEH+4q8qu1QJCCfnx1uEnoKRvqv9h
7LyW40aydf0qHbo+mA1vTuyei0J5Q09R1A2CFCV47/H050MWWyWpNT1HoUAgDVBVIJDIXOs36V+H
iPKl2Z7PeCmKvV8/IGnISCoWKof/fJqg/P7FxKeIb3KuvHyqqDSrUs8Xpq7cTm3I2m3+EpdDRPHc
ReyKQ4oiesJ5s9xJWpjfNFhDGqSCjtms2Ck2xWiAApG8wh1V7b2uF3tRvJYwNTqN8xMANrqt11Ub
w5X4fqw4Io9Ayw2WerrUTzLc7SlhJBKfemkYkdfpzT6+yuyAmXkbdOYqLkLHPX/i9xMTpYK4jYZ3
Lz47aTNWyaUSLc+nEgcH7XNi9cH1+VRJqxSrIJTKcxdHcq40RIg2KEy0e7OV2/15z0q6973f1Iku
g61bCQ82x4lN9n3vUmfOp7mcVTRc6kpUQt1I54lH3s25KzoLbaoAJXVR9IzYuWtVLLT7WL0O5h4l
9mrboDE6VzSWuu3c5cRb0rKXT+eD+hanQEg8RL6AiGZtnV3bmnaFTEr5VkzGlWTKxZveWleBxU5G
je1F9dEKE7SZHNnbWdXwKADpAobuz1h0IgHn+kuV6CHq03K6hmW+kEcWBIkR3SCgp99GYWRdMSCt
RElspAk150Rr3rrRj8n0NSDyCqesXdv0UDGwUv9QJfq8ni/N5+b7Xhwp73Vir0t08zkIxmQh56n1
fG71N7Li3MdtG98ahhHfonttHutmOogqzCHi2wYg/rXHWIZr3uC7olvX3QaIMd2IXmLTVPU21vL+
JEpDGMW3VZY/5VaGksZ8ZlE11GhWmJLq7y51Xa5Vrh3J8UZ0EQ1Jm0K6yCHxiDpxzqDETtRv9Hh5
+VTfarVNPKBAfTmfryXqzlIG8FqKzReO8sk+6GZzKw4TPwlcRInNafHD2ZUSGd7o/BUuPyFmRdmj
/nV1qcq86mZwrOB4+Wat5YULBZlEOKlcMNG3NitvIUmm9cOvKlUPGKmKXJXoIjbOhAZIrdTK+VeJ
k1qdg+lemrbu5WPlJrO3Uglu/fJLu6qT9rLdf7pcOAKk6P63ye7y7YbMcK5z/1mc6/w3dIZijrqO
1+fiVOh7FDb6mUzT7ywVkwQpT4eXqG4e1CSNHyIsG/eWLIPQnevxs9OkvLmamIcD/rTrdYOU0c5O
C/2xRehOdJJNVXEbU65OoWZIS8nI00WLAd99Nygf+2bMTv1cMgtnWoMVQTm5dJT7yhyqGxvRq8aO
lXtR1SlIe/mpHx5E3dD5xTYNc9k9H2Co/v2grL22VVDiBKLHvLqLduLkaOLGe6IiykIUxQEON4tk
KsOtqOomQonJ0FUbcXLYJukx0rKvolF8XSlUDqRw/evzpzdaD9osNFfiZLYV91eyXlyJ/mLjRNFL
HlvKUZQGpocbz1I75ET4QZM0+LcgVZaiUVTlWGQu9Mob9qIYT4W2tUKCdaKL+Ao9zDh5uhcVkoXH
i1NO8lZ8AWQ95L3fDiwlWVP14ZMcat3tpFvtTTH1b17vOJ+wdh9XOAKOW3+gGLTSEtEtMJqR4xyL
KsWBDwb1J3QKdSRx0+ZQdCHQNfX2XN3hwNeWJXohxGjc9xU3EmrbM07vgs2PSX0cuqxY/ADU06Ia
M3FFu5P42oXvPYn8tS9nr23d5g8FSbZtW2PxQ5TWeZg7iNQ2c8BXvf4sEeR8jQwAkHGvf4u15LpJ
RvW5jZoRP1A1uzW1sNvYpTrsvdKMiVPEMqqB+vAQjzjjZhh0fpkPx6NU/xZyuJUSDOYW9daelnBr
JDKUhJlHHtoSyhZKDPksCYaPeFSg5Uz9pVs/s88TxyKNSEDt3M2Eey+6wY54P9s4d7ucLYy+eELo
AMvjEZlv6B3SIh3fUisAXeqoT9gOl4ASlXRbD038sez0o1UowSt8nsQtgEdftZYqn3JlJLWmjeHr
9yP7BDMKcWRu+sC2NU1eSlFEgsjPko9iL/PN+LzX/6bud/18WZEZN4vkhzybZGrjAWWw7Q9ZvXOO
zRjvJWMydyK9dm61yJKtDKmEZvI9Ryc6i7MkZb0V9UOULLKJxO5V0RXFxkR+4ElNi7OelZnYyirW
7GoHCglz3iQ/61kxl6Y+ahDQVh3p49zfJk4GSw2YgiEMxNWiV1czdt4NTAcd7DKI/0O5d6N24YWt
d3BibEeAysT5VToZJFyUfikayBPmVyEegtoymoYlGCrvcOnmjUawHv3EcgcdNmcPUOPQpl33EPRq
tkKlbFifixNCbLpZ8ZVUq3toe2VCwDU5ikax6S0EwyB13YqSONsQK+9n05X+/Wy+Jvnrrs0aIl62
Gi+EZhb2Q8feVqorUarlpN5GTlq5oig2BHkR5vTrK710AGzOPWoExFx9thIRdb85x7nHfMDP5/jd
p2gl3q9Fh/ZkMOrFvRQrB6HN4OFOuo3hWq2G+aHAoy+cY9H9dYlp973eTwcZ89cVg6N1CGo/cBt7
0o91nGsfZeTSz7J1bZbvUaEslj6ouU+im5eU+lGR/Y2t5h2kevNVPDF1jXFFSczitpHl5tD4nb2U
/Th8bdNTXmrO5y5GdnVqpnAvp0l2Px8o2qs4x0NHBS6khbG5ixPOY9aq+eYT8AmCpn8lW9q7ne4E
N7GtKJi5TqiMavmEiXL83tfAkaXFjjFbKiRPOxR60f7Q5eUg9jSWqn3W2oQL2Du3znta8GI0Ay7u
NjSheYMoZutvagC9G6PRScq2jEQN0wj0/a1p4zDO3JYWqfVZL+38xwiacVmbBF3F3zIJuugWZ7nZ
g+vGcGTjc4LWLmaK/Wd1GmS3jaMeLz2/3zZmJ21lMp3XPZRwl7zc9FwOw1FoaDsZ6p1h3n+WywQ7
SPgXUh+lDxnUe6jb7PlVgW0oQ/KDFLXvdZdWsZfJcr3qswplIJ2BEopGuhdf2TOT5GiW1cv5G88/
xSwQ+xI90qDd4lgQPTppccxzyXmIEHzaM6LMT2E/fp7rE5m3hRoE+t60kEr5uX4ikbHIlbrcMvwN
Jyb8w2kyzB5/aD3fxGoRLkp5wIRAtFhBOC2a0gg2eT/iaybhg2A7c1BrLl7qrDgZt2Dbqttu3tQI
65O9oE4URcOlLq+tel16aucKlJvAu7EGvrV009sJfNulXrKiaSODHV4kQqb14mzlaNUtubV6lbWM
Hr6kqNdZbEircN7zzfF9T9T9rhVgKfI5YCU3EXfP3iZ1sK4nq3isquxNI8r4Fpb1mkBc/1lJvXgJ
fmq8am2byJ6S1+sssUxXzSZp4dmpcrSFIoIIFIuyQUSOeY6/F1ViY81RZLFHmgIv12LCiBbw6jqy
WtjKM+FOgLhEHQIA+N9o5olATn7lzMNv1qrPKs5y20g3GJILaYh3uizxlihjPNC72tcx01GiN4+n
wlZN46VwgmipGEZ65cSyfQimvF4NbdbC9YYvjpvnm16n38a8ax7sIGw2npenOz81cEqbTyZ6TBqO
62FtvBDaj5aeNWVLS7bHLRKCAqMuNk6WlSvPMtSVKPaQ9+7M9w66ZmzMNAUuPjb3U+ZB7Y/DdEdO
A4IhDg+3OIO815XWSfKiXRaYq995Vngar9q5cZpT8VYWyEsgi710T3SNq9CHfrEU3P+Y1NWWXK/K
KwyXJ4QUq9uAYMy5ThRFA+j2Zqu5koUAQqd36iM08G6vq8WsTW0TPqywhrgUTQQUua7aKdJ8ENK2
6bjxrDCOVetHs678e8tokmM3xp4rFL3Nv+rbXEuOuTbbMxGBX6Hlm2BKWCx4bJVX9DZaMP9qcmO1
5ojWC3+IxAi7e9muEByah9oxeO/bBSgaa2ob3AUK4tWtRyKLteH0WZdx5hna8Qm7mPd6AcRAI/Nc
L/pPWeStfGmCY9A08Vbvw2BNkoO8nj0xLpIrR90GUkicJFslTptPokfQhPomwpxvwWQrdc/S840k
D5vfloXwPPkyWDKG7WxVE2m4wKxxPxOXtK1+LIpWIv79Tlz/Muz/1vrLsZfO3Xyq0pbazeRP+34k
6YoVenkYiACss0rR7jMgYdgcZ9Nb7l0XQ+991abym2bY9mObKKws/cE7ggKvzse0aSGtshGmknje
5FGvNpEU5MSe5jlQO094+nmTOJPmyvLLhTN94VUXiEns0hJzHx3mdW+mNQbFY/vOxL70w5OBuXmX
PupyLXOf9hXaNKm2TgzAxWFcFidI8NkK2FP5sbKUL4LaKJlfGLbit8sxcjgFS8kznluTP6ZgrYEw
LteXolMP5Rp75GCdWL5/NEaoV8bwJNDved5hTRd445Wt2/1RbVnIhKWnvNTxuYM23MuDsiBbUIIQ
4ZHImWESFtaLo7ChSeeiMRdFq9bB7RStrBXVR9H6u2NjMyBzkWYIqErZFdME5pUY0KrlYB/KVmaq
Odf3lYlgwNg8l62da9/a2LLv8KNdonDrp7eBPxMY2vCIUrehf8ngEC+R1dCvpQLXv1Gy4kc/yasV
TlLTCcpXsjeL2NxMRa7daFFhuJ1hBs+dmt2lSa5/g9gPvtFp34Lyr8OtoAW+0cUqQv68K9BHcAjF
OOnRaDoP9MDwUTz+ol7VM3NjFdXZfcgZ1fQGbvchyzBGuhgSpUXQbIw2QAx3wpDo0qAUOoYf0g0K
NihRFaD2Ca4sSiPsD6LYjPl7UVAPeTv82Dr+XBStkQw97D8em09gdMosXSJtezRqK9s58wQLNCKO
bHaZBidRFpu5i5dP2S6KrfCoMPkUegZR23/1jDy4MftBv5On+EqIIWhZr22AjUZr0WtMp6+w9Pwb
5rbnXqJaHTV6DQm95pnr93OhX3HuldWFuW7tWlsRoQQgPFTyU6ihDcdz7d1mQY0eN4P/CY4MOSiv
Cwi69NppAiqOOWKt3TV53bi5kg2fIkd76Rwr/qqWDYfPeSgjKVkqyfGb6WC0OviGjCGbzzPt12ij
9CNpkk4JT54ivSSSp58nlF2spMc8Cl7ENE0sEGxYrgtb6+K9mKw5OvcgZPhiJdS8hK5XO3jJSap4
VczKX6K+GVqoHXO93tvupauox6Yz4cXglAsEe6cNpJn0ycJePFPs4DX1oEFbaLFdRUnQX9kQqIEa
NMFrhDWAIaO9oVqht/n5yFgJp5ss1Z4yZjYnJJiyE7Pe7MQKJNoag/TR1sLwoEXh2lfT8j5Jou7G
jC0ALT3OoAMxF7fyZHkrWqXOaI6+b38+t8qj+VZD/jgwOWLVYuoSlpdEyERfsUG4bm30mXQtSmHp
mMsPf/zPv//3y/B//a/5DTBSP8/+yNr0Jg+zpv7zgyl/+KM4V+/e/vygO7ZmG4aOhoXhoD5imjbt
X17uSILTW/k/QYPeGG5E6r1e5/V9oy4xIEjfoszz4ab5JaFbR99qzqyqAJP+rolHaLhta72ROid9
nn3ppOV5Hev3QXyAsbKJxQyrN4xuC9TMSK7MKUg3ttCVwy5VXwRjGW7OLoNx2PxUhkd8FQCEuUwz
otiIlmRjUgxCUCYSGz/2fqwTncs0Wcrc43vsiUHPzhsjS4eTNm+GqKnWOYMeikx/tSZV+wkx/XRr
dDIzdiM1K/BIdnfuIo4VncUJcFOQF/986XX175feNHWTO8swyEGb+s+XHnm8XOpry7xv+nDckgT2
QU0p0yrVpfK5ikmazNOJfoIHXdp6dSN6mHCeoGrLwMR+36vKPGmfBvYP5+nlWWZDG1rMiqW9YdTB
cxJW6jLS4v5kYYl5KAt0MkZyUx8nRJ+5vObb3BX9aTDec1fZw2nET8ajeMyUarxug0jb67rKmAul
wfov96Wj/XpxdJmoL1dHBxpiGqbx88Xp7bi0gc5n9+dJulkY8PJz/SMZivwWR9nuFqr+oxgOwzqT
1mLIE8W5F3Ct7HYs8CpWA+eFGHC7Mo00QzWNgSnIaswaDKP5pLbVyZrniLwU77JIzp8MqcAyqOjp
Oub6obZuAimvbgDar0nYG/f5rKZfom2L3EHsHUQdkmHxpinQfxSt4oAqHNbGrMtP1AzX2irU4e1p
qUtwKtpNVoZqv5dBeRw8NDO0Pq7c2oNFGDT3eNcb97/01ZWb2lR3Ns4dv0zthcOc2hrOfm4U9nNT
58NO6gl6MP2Vj4oefq16J31o5g2RwqIyIgTAKKSh2S06qIf71CmyB7VVqrWkTPlKtIqj+z45H50j
3nt9jjfqhSqvVL2JfxCX7xprHpWVZi0aSlUO/ssdoTs/3RGGLNsK/w0csy1oyJY2P04/jFSMLOqI
lIx/b/CKwj5OHq56BXllwTMMy4+KU6svYhKmS91w9A1vuJIChymaVGEFGcUnYQF7dokV5rFne1ix
WzlFUSya2e0tBASI904ZYS4TlwdxkGgQxf9Ydz6ZL8fepq5tUDajZidbq5+Ug6zbykHs6UOslYss
HEFbkSiSt7od7S7Nf+tzrtCrdvNfxp6fh/35YiIAZeqyaTsqQnSO+fPFjINKVpJU9u6soR5JxabO
QoG/cKOGkgPoO1VWXeJkz7lsrMRcV/SoqgCWXq/3KNwiPEsasbDhHnfFtibPMI+z1Ty6/rCBZHTq
Wszb6CCq8fgg6KQEhNP8KXOrWEHeVZXTW8WJw4UItogGOZXeG8jOhEQJkHWX9DZzo6JAy8ZzklsT
nMs/XxXH+tstpumWbFiKiuSurGu/XBVmVLqfNYl5J2OXe9JmwwykTWIgbLPLrdBE9c0oWg7FbWhO
yfIH6eUcQwMhlyzq0M+DGGsjJS+klT1rBAc3mM2yriIJLe60dgUUMDeQ58AK2T8YM2Iw8jdWW1hP
l161CTrNkrFu7OfQUOFFiGKEkr8VxXau620YSsGo/a1O9CvmUNO589xP1I21zVRbl56rWd57YfmT
fs8wjK+I6kcodZnlTrSEJR5bXoUNl2j9obej1zUGubpzDFp1vgXGz9xOxTpS62mbGQBV5no5H0zG
CIKKqKaw4kew3waMb9iLrnaGe3UmkBQQkUndslKaS3NbP+KglDSE5bAIC/wMeede8XaYexdXbRMi
Mz813sFOrU9J1jZ3oirn1bVMyGGsRVE0KAkUKll5+ed7RDX+9ug4+G04CuYCjqGzCp/bfxiHRkfm
dTdq5V0QKHPUOXuK6ip8zXpAh95gyjdkfkLgeQCA0dcLXgsUMcjve88FaaU1vqmoZFhm+PDzkU7V
ySxgxqOTSiEcV7RYzD6qiEkhVyuKdjitgqKd7rvAQlXEz9YhSqBPRS7lJ2RigZrORVYYzda2ZpWb
uZhWiI+WtjFsRRGi0fspRREr5FUI1Gxla9zlghEUemq9Ciez+YF6DVucmVFVnYlDBKqmXaJDdTtT
r40UIQmcwJQz9Rq3ufza04wfqNeFP9Srtk/b80eIzxkh5oD7VmPrWVWt9tZUHf867uC/DpB4nrVW
xSlcltMjCAXrQfHLnRcUyjOqIs2aMdXbiG5RhP55Qa6rb2zwTh0rCFFv6s3L5bSaPxEBng8Xpy3a
3CcUXxzrVp/AjWLdOJZd8IDmug4+h2hdZdW7sSYjAK3AclG/CN+YPmWLdCq9x7ib1KUnDcl1BjZ0
2+aduhNnMhoygJcz9XLq3znFADkZn6zOG1wV0ziC03CT7Xkj6o2qGVe1obWuYk7vdaJB9Bs4SpNl
7XwOO9xgYlVf2z4RlExv088IwO+FM2QTNQdjmJxnQIymG1ljAH8C+1SrqZTtEBKwV1RN4xvY6Wc7
rPe1lz1CZoivZYbD25GFEZ4XGFwbefdAnsvHzs7PH/J0qrEJKLqNKJpl0u7qDuC4KGLCrN3UtbyO
Wi2/JcKuLHM5se7UMk+u5dLaKONg3YmqIfSapad601qb61S9rHHuOHf3+iS7UotsJ4K1mAahbpiY
OxEwCkSGbK5rBgtsdCdDCGeyZCPd9ixlym1YGQT18nqneVX5rVPjFy2abDivteeyTNdvSkWrN3pS
S+CBJuQaYHGui7DN7353niTeDWlRbghYdKuywxIvC4u7YmajAIPEJXkmomRSjmljnWQ8UtSJjYFx
gOhrToxSdliSkx/GT3aeL6cxHx+jGIKGXZoKuRZW7MxudQgaOS/SWdzQSIolxKJh31dNRQau7/r4
VEd56daK7NyiTxpsNLsIcZzJx2OsEp0HkmjdmyqJAjMP7Fc4Vask9fVvfuscuoaMjDgcOIBzq/tB
uAHQNK3/eSTUfn1bMmvQZU3mxWAqisKY8vNASBiqbNRB6jCMVwix9h7pJUEZQG7qxglaZYtUGBER
UdfhHRU03cPUmCWGN6jkm1ah3EZdxnygL9MvOXcl4DL96dIDDL9PotoLt9YssSJ0VlpEVln/dM5K
iKq0PuJHYg8LR4xxXb+u0/M8QgN97Lb6GF+1QaPeiAaZDMjNP18G5dd56XwZDJl5w/zPNMUK+4f3
gTUM4Lxtub16x7Rbzswk5ZGXcT5GxIswgKZO6GVeHvrE15b6oJW/DgbiiCIB5C+e/qBAz45MWeT+
81fWlV/mOZZiK7bNX85m8ND/tvKEaapgNBhGV+cJ/eRZFUrofviZmHAyB+VR24k3pePJm7+qxTu+
UoBS/b3aR7fxXC1rbfgZq41L7zpqrKURlhkaTSsR5kwtJ3xUDbRc8mQ1BjXCwaQ8llmsBHeSX77v
YYSgL/sWmkfmK/pynPcu/TIs8v7LclysHy6REIN3OstgnYWFZjq6TPnn27kfpyGsJiPejh5UL8PV
MGXpJqy2LSaaBJCsu37qMdSdCSd9G98Aeqs+Xnp4kj6RH1KHRe97uDaqUBnCYcDKKUBgOuGdAws0
D+4NOS33/dwqimLjkwgezcE/BrqMV9X347PeiOEJK8qr3B/++R5Q5+jCzz+Xh9e2UAnRVcuCk/Xz
z4VqkY5ksvztmcOlFe45IkNs3zmpfkbiEg2Vat7Ek1+jA059N2Zw2hCoXsQmKo5+2yHMJ1uErX1V
24xoOQesF6Du/lC+tAtOmF2d7+b/+SmGVYuY1pe8GKvQD5pfiv/efM2vXtKv9f/OR33v9fMx/+Z1
xf9/7HIKv1S88L81v/b66bx8+vu3W740Lz8VVhkz0PG2/VqNd1/rNmn+isXNPf9/G//4Ks4Ck/Hr
nx9e3tIwA7VOjOBL8+G9aY7dKbotc49+j/bNn/DePF+LPz/skiTMGDZ/c9DXl7r584NkW//SnVnU
i3ufVeCHP/qvot5R/mXIBF2oJg+nsEz88Acqlk1AxFCdm6hn2LD4BjpvBWhzc5Nm/ssxLcvmEFMV
Z/zw169/j0Se/2y/j0watvJzDIgnUFEtzWGx6pCEYLo9v4B+GFlDM9SjBIbvXm8f69xBig623GKs
p8gFUlbVbpfq6tIMRwworEpfVbJZr2wGmbUeh2/mUHybygapqqAqXQlcysr3ZBfl0pux7tI9cwRn
0zaYdLPkHQs9Pdoqy9Q0bAEY+QdywcZH2R1s5Yuv9db9UEJnkwYIqwb8g76e7EWe6sqChaR3Y7Sj
6wxqsEmRWF6bJbThqhr7bYJE01qrE3TUP+E4Uu6g4oJnUY9DApwsq5KN0kdPzugghW7745KhP16S
kClXvpy8SJWKDXsQIoVVGMaxjpKP9ghTVNZ2uMio64ElH7IhpERH/1NPUrpF9XjMsupGRSgZrz7n
aFkEmbymx2Y8CdxI09BFHPp9j+DqsZFr7Qbsp3eFWcZi8rrcNcj3bXze2bETVU/ygDV1jp7FIgNL
ttEKfVy0hhbughC0ixWtIGmVV2LTzOGpssSikMXPYuRqJCpmPK2Sb+MUDhouzywCSdIQB+Ylg5HK
ne4Y0ZXB59Uk8wG294eCwPoiHPsVQvbeyjENeMqFXy909DcWqMh1K4ho/MBJQZt+JC41zjS/fsXs
bm3ZSb4x8+FaH0DwJawedCsekHDsLCQQJIbyHMmUToKlEembKZaQO440Zw/Pw0OoulJ1a1UU9UOK
yEeMd8UBk2VIZFWUrAMzQyyrzz2okte2shfr1kmuW5ywk3ClGxgp5ilx42ay+QsCwjOi9CnEFMkG
MrPMffSPJOuT7CmHuK/1W6k3sgWalumiyz3txpzlzDLL/uwZyDtkmuSqbVIcQscKV5APZO7IqN3j
OjAApCmSJdO/+hTn0aLRTML1EMuaIUT4qG3ehceE0Bg/zRiD5L4Lk2Nc1IukrvIl1mlkEhBa8Gr8
wb0U04FyWkg2KPHeA/pa2uHWDvF+xGSGcKvakmLoIJxZJCRxZiN8EUaLIY7LE2C+O8usXLIszbWN
2qSiqehuxhocTyyc1RY9tUbqH9Aq8a9gh+6kODYWiZbbr3GGp0MGxa0wWQTUxbgMnNRfhdZSK9Vd
B1Hgq2kHp8xTXtF2N1aep0QLQB/ddVkpN1IJmSvPhnE5yS0EZLlwXNK13pJwoN+bzj5Lw1ul9iPe
xXiwdI3yxU4JiEpInQMT8075kGwlx6kgTrbjUnPC1AUaNvmHoXZzHW/j3iMHXaRR7mJ9GoPqajX8
pap1PJrG0VbimaEY2Ogu5UD0YqB3qdvjGNsTrZgm9YtRxQ+Ml9LakTOOrlCOGgv7KQLLzJ/Ti90A
wUE7CqaFXk5P8C8yQmd+tRyL/EZG2tjJtHI55NAq8lhasMaC7zda1sZPi/2grsqxXyphuvaG0IVn
zd89lq4Dk3VaMfaPXY4/w1QBwZBqfqIJFg/+O8BwrVhaSv8KsuwjaRwFBYpma5SA+D09x4tEIlAT
DGV95UsVqoOYoiT7oJC5t0Gq9LFJ3iQnes1KowqeQRoN668mwhIwP94yKY0X5E/0Gxjd18lQ9Aib
lJ9GQBGrxO5CqJ1xvoZ5jjt6HgyLDmGlddBGK5Sipxs5S76VqJ6WJvg6rM3TMs8X5eQtbVDLIY7u
h7isol2rBa/JgOhRoMevVVLuMK7qFmrTfyMhGS7lOP/SJAUwYHJtjLzDvmXUxKsMs5yu1GMXB+JN
SxbTzVKsglEWgDGk6Avfu0/95Fs3E30rfTRQGiC3PhHwz6ZpI/XlTeI8BDZZzsCYnhwdBkeReMux
Urcl99tYIz9ZYPKQlJ+zIbypE69xfZPonCk5IJCm2iFy2X5OvTHcF5GxsA11dLUuyRYgn3lVqXjg
Wr6LqJzl6sEkk3zbN9MI4ZvwcAUT5GvQ+zdJwNJQHeUrszF4kAftEKX2SbWGXYB2gauP2iYKDHWJ
ZD0AkwL0ooVVI8oH2pPqJZ+TxAtdyx/filCG3j0+jwRR1mWnffLJ+zHNC5+Qq78KAlQ6lU+F3Mer
svLVZa2PgZuGcrMoQwsitFk/hXl08FoPhrY/u0LKwN20egKX1H2D41l6eBppnndrEFtFDVQClfot
n4LcJfVgb4smyq+d2rdWZjLt8de1Frn9SU3M6JiDrcC22nDWqEdqqFz117JzhWy07Zpq2F0jM4FU
UvWGuAZmoVFUrRo+i9jbitV354K9eQnD8NQpeAUpyEYsGVseEQa6V3HRXnpR81U3qoNN7PVKs5D9
I9TkG+C6h2lVZIzc8L29QyBNWyCF/lJVMWtNCDWgQUMbz0cRp90OHXSkWr/NaC69tYdFEOqPpQpN
KgYYljpzFCjtKtf5FMn63chC5tQGzIy7Md+PUnjP0GMDcwJPWcbLnvdGkwyHzJkeRytXmTwQBRrN
azADL4bUfTRlgMma/tXmDbRWk3jVG76rQ2cP1fG57DVpWcRjtZRUZZcQiV7UmoK9opOjKvZkzTqw
KHn4q6zEHnu01OfZUPOKr1cgXTAuyQSjfgBx1dLkYRdiDr2AIBAv+nZ81Hkw8MJ0Gz9941GddlLQ
8y7W27XJn3hMVaYyhHacqs+2Q50vmS0dDCSuIWtAbdCSnVOO7aIN4T96JjoLnnEnx6GLwbz+pRxu
iYCZywnCJnARQ1+EzKL82ggOraVUeDJbRwKcIFkraPvX46TjruJD/Eea/1WNlK9gjA5DQRQFZ3BN
CVZFGDDwgBENyvRVdcDwGxCZq+xVbQysIVidoRIcKpvMUleGzi3b2ggt4A1kPHbJaK5aJ3IzeDQZ
uSxu9HXM/GOK05NVZfuorzCIIbiNxKkDrkIp/ZNq529qae5AY+7VRtnb2H20RvGkjLZGgrE6yBDg
FyV272G4LmQWj52sdZuJefohzOzXrP3WBHW7QUGaYGJfzUjk/Mvg7cf4i9aCV4htADq+9anOvFPt
G28mfktLdBW+oqAK1E06NWT3Fnk0pIiKEOyzNW+pyVyxIGbsK4xtb0j+7G9NshjRW8mzPodZcci0
WSigbVDCBmVox47tcpVy13LgsGmTWzP144Z11e51cnCFN6dbq/Jf/a55NCNpb8/zSrnU9tmbjlwR
9HWWtnW6LoPwegDbw2+q1r7FixTdaleppR0SK8tcwvwYuaEw/SQVMd7N7THNvJVkb/NuhJKzAs2I
MTRYbaNO7q0IkUPFlx8booYLgLg0pfJDO1a70gY5DUMF3YEnYixohDqRt7UHO1+gX7SFNazzlQ0y
gY2zUZwI0o+Dh3SJVrIbshJYFLnJ/NaG1pNlvUtW+SmpJGczQ/5LR/8yxN2m+X9cnddy61iWRL8I
EfDmFZZWJCVRutILQu7Ce4+vnwV1T9f0RFTxihRFAsfss03uTFV+t7L+jNTwpxGbj5q0UqeTdCdE
VqONVo3qgrofaxDLXQVhQvYkZ8JkK7r2DCaG2Dklvzl2Z3kTa+1zpn/U212plvs2w9CpSbn4SU4h
QOEcLOp08kDLU/DqooAlQ4Gr3A4ZMW0Pg6A3h7iBncj+/VEzB8CAc5HbIE7agxkJzb9/8/s8gU7N
BUMJCez2h78Pv7+QGXsw2f958Z/f/POaIcd+KC3J7vcv/nn9/3z974u/F/b/3oNI4xEwZRlktA1I
3u/7OGG7f/+I3e/+fZ2/v2o0aQetGWnKLjxo1fBUGVkNfolb+n2QLPHfP/3zml51//e1oVXiA1zD
WhgunjWYH8Xvd/y+S/3vt/7rNfUg4qcSJpsl1KpZdRi2h7UYyJom9MtpoShkaInx4u97fh9IyFeH
WW8hS9GfkWgh2/jff//PUzBNUAf2Ruw0JF9z+5/fSJVORowRqrqkPMyAiJlS2galEl6k39eMcc4c
GJgVJyM57ndLd5uVrFkhJa2rQ1zMkCj9/jgIEIShVVEMQTPFJ+HcqQ+cVqsGwOoIlt30UpDQvR16
nNQHM3Xmt+mmPMEgekFFnN6CI55LZHf3IoDAuX5dX/FI5dSuvkqb0BFr4a6H5FmCjxfmKvOkC0Gq
HwyiICexk5/0YpEltNdXqlA1ooTP5lWZV/tLgdm18lsoA/CHndylt2esUe/whx/2L7HKkNly5RTv
NGclsPfbgrFLPkBsiYUnFoEeFBIiGrS4B/1XqTkZXOQLbbduNb7PIZRZdszR4iqf3TmE7NvpAuUV
U2JTNcoHu3Motb3UzxDbQTICSLdw+8SWc1d4gqd14Eg754HZ+9Kzqh7gX5yl2VU9WOseisi55hfz
umItGhvYxuCLEj2ABLPxBWWgx6j3q0ehstucXkNbO5UgWFdQwbL8Zy3tWQT1vlAVOvMoGbYp2N3P
aHJyDb7Jx4zznrhHPyRBESBE2Qk7uh8IWekI6qmRQSlki71JgLlTIHWrcOsG0aYBhArrczjyMD+m
4l34uHaV34fuutOgCDrmT8U7Bjq/0gq6gyvlqXxqbrEj2JqPZiKhWbQzbHq44Luziw/L/2NYl8WZ
68gJIRYXwkPuF4Nr6YdeBC0R22AyY1xQFSXExCXHnH6odrlrveWPeqm9LwLT6GSd+8ld/pSmI7zn
dnaKZFu7vVLDuuR2AoeYDXsodMq2qriEh3YeOteGGv/OdK+ZM/KyrdbbY5W6yKtfw29kDm3T7Xfq
W/hs7rXIDvRrctb3+nf5yb8Ta619pd/rM7lLTRB+C4Pfv8L2zVINr5G32quN+8UAKDurY12hhRge
pMLW3R/xWr4Wjn7lVESVR98LHmTeBKNu8h6+fVl382pexdHTMqfwZnUf0ldQuZkML9KVJBJtd4ZP
32RuB+pAMdyOvOre/GTvveD4IrS47nv1cIke/0BmJrl0SxwNyZYuRmXn8P9pO312oAODA1SVaRxw
yRo7ub0G0uOS2sk9PGkPP8rjI/qCgvPTA278rHsbVpL0kngC3y45w/05dQe6VI9QUhDSsvEg6Qzy
N5rDCvYSBFAlMl2O5WUjwRFaFrfysnj9qb7QXbTusvtEGyew56AJ4KufGanqDDjhKCT+vrr3JJPe
pdX931dJaPjRoTC9kRR0+ThU7AAqMqkLG6EdHdbVbe58bnqBqvMHNC9r2el38MKVkzs79QtySQsC
nS8oyTkcYYuzfrHYvs7pafbhmIetyE4ehnN76Z96BROyXMzzTE0geUl2875xYv9H3bc7eHByy016
1/D+tVJ+MiewnJwY1TYWt339Qnl0JzjmMzkfzu+yt7uUSykcpM8W1c3OwkPoIiwxQ8qKCWI7M5ms
sqMAgvKwDWb3s5f4NTTqXhZadnmpwW1Ge4McxyEqjuJB+xIKe3ay/XqrCztES4advJubffIQXyOb
jKRTnWc7eidJkjrra+JFNoqz74mXHRqyQwfinOqGw8TIVQFgmLG4+UgiGJ80AGaeeF73cXz0K90H
Qlc8vFf1Vb4Nf8vBYVRawR8cNHx0xIILr7UYtcpymo/uIXlE0mhg97pT+y5/0yomSi94uqSymtFL
gk1ny5VqyWEj13owrycBlXn1Y/zWOrfsz03vq7Nr2e+rK66O+TcRL6lif1J8pOlGdYUHjfaae+jO
r9AamEDT0LVDZBRcmk0mqrfjCxhr6ha1W/xUQSs4+FbK5/RTavtVppBP9dFOPFqdQAy7VcCoeNFB
YzXdYRy8TcFoXBid9dg4FC9UG81q5FAAmjly6SimnxPGwzoTA1o5qeNbdaaH+t456Z9sdEsUxRCC
sYsDuzByqtnO1xN7JIFX9BECtwCWIhicDqp56mVPeEzJ10h+DP8ffVmRA8Nr5c1M/fSDToCdbifG
E+LY2pkjsHHmY+5GGIcp2lfvMN9kGk8ZgyaIbgkHvT9/LniqtNZRm+b4q2Znm3tSNdVHcVjteSfZ
mvgNo3rGQjnH/kgbCGuv7hxheCmCMdymPcHFgyCPxGX+/A5DGWT3t/wJkarLI5co/rRP3PB208gQ
w4+4T+Id+22fgmvfd/4UuetDv0MY4Pf/aNqvn5EtHSPP7+6z6CaGvbrkWR9cA+HRGzyJ9+oeRWRG
duFET6G96YtX9M95sx7kX+Iw2ObPql40nN0g9bmCjGY/+Msar6tgceJIQvslRaaFRtN78cPJgBl5
HdB4ExzO84kS7IV1zvEWHhpb9EQv2rGs0m/zr975mkyoyRmFoqvdsVeagAPK5yTlBmcbXNcncHDI
nT3pU/6BpgZznltfBkhI2QnJz8FtlT71lr9ql+SwVzmIfGTtUWk+8AhlXuDSFJE64WrrBtI9Xg87
XniDrvJHGwA6dLVXGQ81nB+j+BI/Wz3GMlgfsmcC78/+VbyzUX/o8cCqH5Qjyopu42A8sRmNHSO/
/mkcp9XOItuPjsOHfqj3bIM/0Uf4LhyVfXNE0dAlAWA6o88Re6i6K21tZOXzq/wRHRMcHTIgTmh4
v4bJxTi5swGBtZO/XCEKs0nQNbLdWuMDk9PdTSlgCJ3F2yZR4chQ7dR93pYplMtkjez6aCo2intY
x86nzNYv+/yjxEXD1kWMTReYqcvON6/1UcAWEjQIEskK3KG1ei/x4dQDjyIclsVVHfMjuFNXyBw0
K/TwNPaOrPg0hBvDk2EG9fQUk/pNYkhCxH3E1OrpXqOXIvERTXAM5ycwIVjeHV1kf2x8zyfLshFV
qAqvBy/or0w56uqtPby3l9hPrWu9M7wg9MlmuaHf27rDKn+EORHQkTfd5ks4oXj7SV9z8dUIz20e
OfM3dN02Sitn4Yg6xCEuHSHpgJZfpaE+wH/vCS/pWj3oDmsZPu6PKO2Qa58DYdcbH7nJ4hj2wCeg
4AzXZ/oKPHEPERzHFWmq2XgixamFp1KzVS8TAqH8kp/bBfIIsDy+3IzwnMjkvs/hzhrfVZdMQsxK
wexIu9wvL6m7gn7/xLZxnuBIb/0bmDa2/8DMFbfSZG593JXmnnH8ziTG9jiqbLwLlie2p/gw/DRO
c18hfXNQBcYpwQXFoa5HjMdjp7raY6OfyMeX2mGBNHb0vtbjGFKOsU0VxQ46EIOxczJSyfJdYWtz
XHk6e8ztyxvksijmPK31rvbVH/UHEZzO0X8m0CK4EW/1hX1uvGZevxfRvdmTMZFNZ+F6Vpvsil08
SvRNT07ceySJ2/5AqgR5IQs/lxR05OoLtsKhXTPBirHjofVx9Cd49PB35OmoUYsgE1R5abmX2a1Q
JaDASEplzc9t4guPYfoQzQ7FinfjT6i6pvowjz7DN34ju/ev8cD25RwpmadyzQFnQl3tGe38IhB4
QIm6r59wXUg/irTAqTblv3p0lG0uPbb/kL1khzT12c9wz1B44ux9VqedRqeWiUesn5eD6AH+rtdT
lV3nY+Wk8TZjfXMo8mMs/gjqKUXTrXTfExHmOU/ELZK9MIgTO7M5p9c/aeEMD4Dv79XkTbIvVo+I
JjRZMNDUOrjiHRUI6t0DVwDTIuwl+lnpnhbhJZzfzMRBrRLjkqd28d6LNh7ha0+GGRc8BrTkyI/r
ZU5syzcsn6YaHIwliIYLDup6hACSNa9dSDQah4FTQMTFSKEydppzuI0eS6m65/TEP1PUOSyNbU57
7bPjJJiuuQ+/eJWxfmx5cAnMpB0o3ba46fFhrukyeaZ5qMQaoJABinVzXxSsGahkaPm66rO1kOSC
nopoS7kO0gV3hvOxrw8Yu+nH/JlmtyMlC8PF4ltG0KAlN5CSqp7Ba2KRfBrEGgjaak9laC4UaaMx
SA1sG6y6QLdpCTtk7c6ApCtyC/C0w1/ihAk7+0QuRIUHo7RlEdkc9CSdSSP57ZbAsesgz/zQ8hbh
ROfyrHqwOZZRcNmW3866lFTDrIByTFa42hd4EZphjR0Sn9KhTk/LYm9OGOeI5lLpWW4QW+QxtOQe
zZZIyCFSZKOHCw3jY5FF7kBAIjRAEEcHH5H/0vzWU8y8MwHrJ95gYgv6AWFlHIjsClpmGdxN+lCg
XHKMsYPqh2lcW9GHp5MjW5KdWv2c3uGDtD5rwcEdSX44lWTN+ZHDnVJ5y7ATr5qnU/w6qRFnOU7s
DI6k9JYfjA1a2GSCJ1g7O5vSsZgHarJb8JeFu+b3hR9bO722y9dW8or4GzVufHcHWF9a7ZP5mYvG
5uSmrdSHiFwIRxEOE7ZuzW8oD43PHA+cT3Z/Yd+YB4UStn+R+PU+bsiH+/gd/RM8Ilh0kNsP0Uf2
0Z/e631lv9ffym5+/VqJxN4swem/aygcidMISpOPBMO0nJmEVwOfhiX6QlqAfuUrsewuOaPIBXCM
HDuZWcK7D+Epjdz5CSCt9aG44wXVpPQLt8twFI4x4/Rc+7Xg5pCy3c19+zm+YktLt7klrD2JRTy3
QTcSGlFNooqMl8pjeSnO2YEbsvsnbbclD4J28reDl6z7Zyr4mBsivexQIiC5mx7n76F1cGkSoKgR
/Ra6DT8VTlGMVEr3PrMqa4SzfQsADzHUvFJecLGuDChZCZ4BZ1P3iXnKqOdeYxdW7O0gAe3c2HwT
kXvQ3DFj1W0I2HAZ19fQaoXNOpVPbF52ZO5TKydfgE2fsUG2jPs07WJ63u15L53idFtly0/i1d8F
5z9t5Z4RusWhybZA1mn+infpxnbnWwqChis6g9l3VtnFT3IrbsaxCgwP904//15PNF7SL9FbT5bP
sVedcfLrepdfwuFSpm+rcehkn5uK7JSPK1wzfahIIeAWbwXT4a7gUFmv6R9icsOXRlvbyT8kmITP
zAuLL6N2h5vs4elgIEvoq+HLp83lytLqL0Sq0ivupe70bxDMqKQL/As9q1+rEYA1PiQZ0ib2mvi0
x4t4tAxOQkHKkb5IHCUA0EWPZDUV/TwkcEFAwfQB8GJmk3f9rat9dk2E/RPs7IzTpFnPP8gyRJ58
h0+WoH1UvAoZjrcqkFwzMCqIvagQe0p2aZG1Lf7C1vbKl/cT5L5k0nGAN1hI2nvi6KKbKz6jOIvw
GUe1duqvEQIfj9MD6iUykPnYxpsFHVuFO/FNJ/ehX0321w8LaB8G3IPsdImDyRocwNSjm320Jxru
62e4IoQv6PxSxSkALoxe5FtXtHgW1QnJvDRudNJL/7X50oLpND3Hx/AV9TwOTILOyZ7AP5p2fIPK
0nlqjddKdKXK+ZhRNbNJJ9qF71aLO+JCuChew3bW+k1rZx/h3/Gpsk4Vy6vekebKkqcJAUndZSdW
+nNiuUZP1v5Uj3+mD84zvua9CDR8of7ttf5b9BQ/yDcRs6nC37qjqOpk7/nTc+Uo0am74Y0M70h1
DJUjy8eexCvM6NUOxAVpxh4/dkMM/iww28PTYk+aC1xb/FGOgfWIb34sPCJM6qIuBMYBLA5vqc9E
itlD9LBM+0H2F/mYUdFdT0BFZJ9gguO5fMIXKN7lJXg2qIaxUhuHDAgJDDI92Gk7Ifvsb8mOn7QN
cj93u/OSBbwqykeBNTTvBQoa3VlcyTV7KeQxHYu7MO516E3qFYGY+pWcb22AhrFn/NBNfu/F7C9z
+8isn0UKwMMxG7nVi9XiCeSfFQdBQw4ujWq75t3GSVz+kKEr9QMaAmHpa+sn/5GR2WCz2z9ItB8L
RbOn+m4Zt7k76psfqifX0VZ2dbV7zhrHjL/zwh2FI98BFcYQhH/LC6v+i9yIpQbzrhvhy/ba0MWg
nYjxt/yIrY+70E9oz3BDlw/qHg16KgA9El2hNvFGng4XHrX1VzxeoiUSlvVBCJ09A93HdnMHz63B
kfzav/LPlnHbaa/WY1M+VmScQ81BO0/YEXg9sO57nJVglByit9cR87NCxhSzu9ILkYZZfojTaHNU
mSU34M45vbUuX0P6mqiNzRxj1XF/E7/dpX6KHIDmWtMLH/ZJcJk5LIxuuETE6yR00fVMUfH2CD5f
hQeOocrFqNJ4o1P4wYmq6WjfFWRtAjl7SDK3Hf15tw3IO1fUTRhSCmGwxWxRNCci6LCEHIbp/VrA
4oy5fSJWr58Koho9fZg/Ga3xFV8LsxZv5ireVh9GD780fBvu8RehC34xuVwMZOJjloydnB4JLI4/
wL7Dt0R9wsVMSfpRE+qoP35i3eY/hRSMvAdSvvU4UXQ61wuBMkkNttYDXnu+76LzAuPYtJM4pV8l
ehU+JYrYjlKTmgklPwv2hPb2nIAVCVCzHF/FiZ12A1JhWHb6LFKmzJC6vnQwB4P3D5LGSckVIo9C
Dec83VVvOTSNjV/ts8mUTwhI9sWJhEdDtgYH1HzDu8/JC0sO2X9CIVwKiZwVPoLOHLxExIqgOjyc
Ebj3pfQy3HFiC7v7m1uIuwMhdUi5q4dp8rSQHAxuCciIlJZEsko/k/ZaEkMpdzQZ93+EJ3KimIwA
oUJSSlwWE6SisPkTkc75q3IoNktARQI6f9yqKQ0YUYApGSFSdiBICt+W6UwX9yXzONveGDYxfUW3
jrUGM/EH8mekuwTxc7bNt+Q9i/aYBq6muM+ffBJmZaNUEm1O+Gm4IAA5P+sEtY5Z+WZ1Uj5V+Shj
4N5B7z4kNFOQcXwJU4IELzynGbr1AR+Wd09YLZmRIbZ4UnbjU/FCJVlbTjSiv8QsQt5fR6eaRf2Z
RY71NB/ZyCSrQYI9mGcWOJkmlD68qiajSIfODttF2xXJHgL1LRwBuzF56GSkFiWlQEQnqoX2LqDU
RjGU+DV75r0kdhqci8yTNZ95ZzZGjeKSN5MSIqxuwGJdoYfhB/5ugvnUnXcV7x7ciWFqAz7KKvcR
yVHtleqMuS+tt0r424OOWcItDZccyLXP+ntp+QCM0ZfBc+6UY6G9Cph+rlkI3bINlmiXt8EsLtvi
SbbIA5NNaA34BYgEq7Kk9usxD6pDB8hKE1LjxfA9chKwVJ5wTNTIUUhWVDuunmvlk/lBkVjP5NOZ
3YYEabONDffbK3e+EEvGeNSYFHRcZR86MwjeStkjm8jPhFzVXZwdVXpOtdxRxx2F9YrtHX/X8zeD
Okxv/Dnfs4UrLgPdE56XtnJkWLkj7qvG3RmZEVdQdlySRL2eEhi/XoHXbPUcY7xyFjLijBcd/4xR
Krom3U7EVzYXY5hAGkj2EBfXzCIpyvdNnG/EZ7lx7oXCrhL/cNc5ycYmeyHtzxMun8x6v7kjGr+S
yVtjKTn5CKkliH2oZmqA6MlqskqYM+6VaDDMNs+RSeWcZ1RlLpqEhmTzgYwfn8INMOv96HBXrK0W
lzmEAt7hGpkirAJLKdSwcDehe8pdSpRwaDnc0Vfsg08Yq50o/FVJ25/NaCeRQ0MXKwtIVQ6mty1a
09OlP6wVnpJylVFLYhP9fjPfYPVQmDsqYTVIN5s7Y00SntQKoroetpoL5V4XEEHoQULxWu8Zfr6e
g798WtYDw8rfUxnfJhTKqMbj3tPEZRq5HRa94nFVbCJ+w1uYjimY6RROttvmbuXZ4dLyzmXoGAKu
MdGQjnLX2uXjuHP+iOtlEWyTVAPbdOFxp4TEBBKD2kK8lW/EpTuFB4KNKOfswUsi0eKYg7ucp3e+
GKai8yoQMfl8L7fDf2v3xAfqpHm0B6aHvHBG1KyqMCRd2BWaumfLF8qx1/YDVQFNtFWKwKIL/o1J
5MO2jZHQoxU0mjs0FOuejaNK/GP6TCwbhO/gjUw7d8htqjZ3NOpBc4vknYBtWL21uDXAJLf6ATBQ
vF933LayI1m7AmHy0J+p6lqu9Kwj11SSYCSZ8MSa58tDUM8CUE5vMa5pjwK0WxlX7mdiKeEP7oz1
xDTwXmvdEighwBTSz/K2pDboKxl33B3WKrDO+/SjIQSo2YwyV8H7mAYUcpgGWvDwuFvjHIOYVO78
QSyeJutEvY71wVTO0DEXQSMFfBM19zjH4T6kAludIqB1nLbdZxD2cVVc9nqisMG2yGqnH44ssv46
PFIgjeAyZC/SFPtMpx1Zj7qHyhq3BZROQInNJJntR+VGtieWAVfHPkbmHM9xHvwu9UTLqWFwgiHm
cbVczIk13Mb+LQUm1lUIDu8L9QykTZR9U7c7GaJ4L179pQwqcU9p3FI8EGOZ5EWaL2qvzDGXOYbP
7D2je+Ipt7shuKD/hg4R103aGaPdCq40sm4pc20DGx0tIDqyR/AEwnGt97/DbxceGZxSsVmTJlJW
M8SX2whjSwWEuxIyqnZWusTCtNtBE2m+zHuwbtwZ3WdMCXuR8dG6gA0H6z5bsL2qL+TwGI2O1vBs
JyFST127eDJkVxY8BqzsdpCAMXUMFFVrBbWn1c8BfDKwWCCeowy1BVKlV3PdKTBxJysPjKmElLi8
LQ42ZIcgpO2Tk/vm/phXlmVI3U7d8pNTfrQ+m1vIPRE4sRiTAwNLmMclcf8bIMgAXASllheSzLej
aotNwUcm6qEt7usK4ae9LYKRVKYzMp+zQ/ZcCwOVLCdRmU3lAgrO2QqMlpSaTQOMPVmNE2A9nQYZ
KBks0GOi/2EzWsf4C5Rq8bitV8Hhk0dzv6lSl+9EDywyAlxiYJWorZqe0VVR55M4h14jvIpgPH+3
nan6+riNtMIIKDZZvuLGmYlroXRA4dyaNVbuEy3oGhAV3jbgOrKqCJY52ktM7IAtB95FhRH0lLuw
KZbjqNyA9DfP5NlAcljmURIQRivJEN2MPAzYBtv+UWEHA1/o1sDvru1wqIYTLzDVTXNsG4IKtPAA
HzvTQ/jCiIryGWRXSuYegqzYq7AhMmJ3O12j/2HXmp/bulZuzCWJVpGCKGXPJnF6EvWAXoTcZ2fB
UQ/gkkwuFqgkTQqcq4D1zaCfwDxgh2XZwvoT4jcPNIOSVbQsJ6RGPu40NSh6N4s8zHOlHliG3AX0
yATQcDvqbNAWOndHfyfcbdK9FT/0EQBwPxLZPF4POXe0Y6eByISPoZo+hC8QK5gx9ac5CNZuNh+L
yoPASsO9sf5AiFd3LhjEbSXRESs6yDugOyKeLcHtGJ71qEQPVPYi6CPi41K62vgHmsCt6kUqIYbq
Hh/BydsDtkom5UTfLdBkhcSeo36QRrAo0wR1s2NhMhUsWRD/pKRKVJ/RUnM0cn04WQa6uk4Z3TmM
zMphtVPEm8wjv8K0bz5HvO9uwifPzXjPR0XxM6R7Wr1n1jjJSzh9zYOQPebUzJbtLnhnVTvbU92t
B6xrUMbHGLC1Yc9w0eFJs+8FsJ9vZET4eqNz2Xl8MhUnzm3ayPkAmdVI0X/ZDMh2Zudk0vZYEgDK
a+KWpc+yGbQb2xJweti9NBj6zq/Hg8xHrV6feF3/xYKnBhIqN7Zun2DsXBZUnD7O3BBgB3aF0Lkr
6otiIMEUwL5cRyYMDMxwVLQdbdnC4oukziO3Fm7MzpR79YhS6Y5EDsMtlLcQjwvD8muM2Kz1NX9j
zbCluDIs0Qq/Jlfwa84xRlgOpigSA1SOmDQsTwFoRXc4H3kb5rL7ABCCgeK8Qz6Ttw/BRNyMv5w7
BZi1AjqtC2ZsSM6tCc4Y3xzeWQe3gS/jWzn7SJbxlDHEOWO3QBEoI9YNQ5xF2n4rMjCt/FUR0ZgD
ZvxsSRx2tOSk82SX6osAlkz73Pw9PgoXJAswIfmKlKQJQDjNyA6PrP4I5c5hz54hn5YrH49gAijJ
4Ilx98YXRv5KbpRgnXh1O75BnpD+BFmUO9oGM+g7UH97kBYkkzmcWzJMIR45/aOCZPrmbBXASVW1
tKFJwBJYCVmhRq8OSoNqFCuX50JbUi0aNT3l4zGwTbN2h6FtoCeLUjwkfXpYzTylU6g3DhoiaZGS
jm6RgeRcJjEJal29JfWsHCSoIQ9WIwEjSzdpC7XY07D2nva0URT9Ih8ygTUlNtkehTYK3QJNLYne
lp7QZtMhFI2RDsYwKuxJltlJkwJXjIgRny0SZ60uTYelzS51glI8xJCr303qHQEM+FLDzqCxYsZy
9ariwR3QqCaBVCRXnFZhdTBW7bstog/EpDiu4KXYxWsB46OX4tdAAFbuM0DT9tRbOerk0tNsKpWv
b3/5++fony1+mJmX35faTClwckSEd3hDUWQLHf14RFtbUCnP/aHo9P4woVcfmMN4SmQwldl/HuRo
BYj5+7yPDRCicm06UsPGbdW6OURZ/L8PShdoWsVRMi0N7ob4+M8bUj39Qm5t8JSypAi0PbTjktMN
+5/nvz+NHcuvKAvYE0BRJoYGivH3x1ys+FGo6jQoy/UoNCA7haxd3FmdW7qfDPYISmkAxELUJn6v
1hRAhLZN1ufA7Pjx98V//eH21yA7+c0/L9YIZ48tMVjfketpDZCQv9/8+5BuM5P9Xs7vj78vanXz
CrEZuSuFbqWoEBviSk66ehvY3we0twZAo//12u8vfl+DSXSnpHoSKMZ0Koxc8mGmbYC6NLU3pQRy
cYRIXta8tKLc2WkTG25PfUOOuskVR01zZB2UuXUaUlP3tNyogk6o7xOZmRWwGMQjpLdTMgPl/LeD
U4TIL/yMtCzHI2gOUOD03oT4u6usYNpSUmipMQIgGMvoUgoAZVBcI/TbGunijpxnbaa45Aj8FQY4
ftTa7GwZTFtYpmvdcyCPouYMZV6DaV4IifKHdt66CU1EMbrRXHfWbH4W3VOrkRDUWql8FimFJITr
YlJMfmQ2aaDJNYUQkiRqq98WWbo26OkGCqRH0DKGdj/jnixgDgOtRZLeokGLkID8HORaSpynKIxx
pKG1+diBq6zJWkEdGp7rYthrI5TRkkIRrm3ccB6oGprEWhYUc10+kYeqVc+iuc8rZkY6Wvyu7BGG
GkoAe8YpiyC2WtBamQeBAzrCDYKp0YtqiukoTFOt5xCi99BwqCrEaGQRFQpUZda8hmrZLBhUCL+n
kfyohRxfPYEIKSQijKJKXiqx34OnT/SJAm1K/FwZ6EFJKxgkeCISkwQhtAYhZaLhfawYtLaZVDKv
L4pF7FDCveeIlo4nNbtjQUfb/E5/4AA0cwTxj+qrEv9pllAgsIwjxxjQpMqr9NMiA6RJmbabFYHD
K8d5jNHTlAaSVXpIPWoltwO96QSmLY1oaRqgC23kJ3mLumiF2JukEIF60UFrgDyyLrM1sWtGwQjE
eHqrBq5YEDJAgYJ5GvpZQ4rCGYwhPpRoleLYA/as4+zN6PFGRe3TSi3thHyp6hQajab1xkSjExmC
Yx72grwch3icXWRyy6OljDRKoFQ5Glrl5tLm3ksV1LpTmZ9pB4MWYzx17aicS7m+rdMAQopCLy0o
61EytD+NrAAlGIWghhuBDWTCbxMg2hbdpvLS0dz/mmwpRAiXJsU8FjPUm0nVwyei2VlYV0dNgPTN
0KZd1vTvOkxW/jQ1YFU2WulGMG6DlHDuJUvi5pGZbIuIOAcpULI5xneJ9IW9TvS2par63aD4DM+z
4vc6/ogwlqUDFyFghqIr90MiHmND0vYTSNp0RV+8Miaa99LhLUsEqkBrn/mpxPm7qN9GZEy7qaWx
j7aPBzgx5YOSrQckzPD+l/BDU3TaOaDr68YI8ebnojH8UZWsU1s3J/pp+iN9K8c8lP4qS0cDTU3i
jCOAWgOApF5DJ0dKAyEdIWWi86iQmoO4PsL9uOWcW/lQAo6gzW9vjgYoNnkhSKqRe2hzvTvQITU4
Yqh9i0VVBEWlB6GELpHSdvepLd8nPaelbZCCVYHpkZVOp64lotOQyycjXj5NJKJcOYnRhaTlbaJF
pZG6YMb/Vq2doEi7KalpadZptSktsB7tOiXHlHPE6sfEXUOavSei4g20CAzEaOiAbTRjLwz4W5pc
ib4cGYeiHjlYjHBB6iZuHJqG95IorPtJKReEh+IdlLVHlkjxmYfy2SwBr/fVfJcK4riBNjd9orI2
daQN4/ZN7WZ42XrhuCbANIStQbJGB8hXzO6+iPm8VyDkaZgaUo6gv6PYcpZB+dEm4hs6riA8sfCK
JGl5mKnvTlFKIJSgZ6upymtrSR2ZD/Qz20TBJ6xIRLXoSiL+XNt6nYE3a8d5X0k6uMGYKjLMhqGk
uJVCm47Y6E8L/a+HJVKnIAmtGNmvsjysODJ6Xp2GpFZuQ5M+h5LV+BjjbC+nd/TtxIc+rE8WtEFH
mXqWniXycw9bw04BitW1gnScjPd5sb7nZUh2aKz8XeICqmwlvldu9D/Mndlu5EiWbf/lvluDRtI4
vMpnl1xTaAq9EFJIwXky4/z1vRhVfVGZjb6NRr/cAipRmZXhA500O3bO3mtjOT3VwbtIFwLbm/oS
EVh4yDAd4x6wPopVImFFzLOCRt9YTZPeQPJ4qTzgyBaTjLmQFykWlk0y9vYi95OdLJsX7tJN04rm
4pUdx/NhpG4OVbFLjWAKGKsfrtA7iEDeDkvpdwZqOjO2g5y2LDZLQ9lZj2l3Q+4UcgDGLq3LGIgY
HO+6j4anDg7ZKcahw+BhbZHgHY51ll7SfM3eLX8bX+IPkL8iTOqYQMfxZMhn2CnPfu1Ib9wlrpoO
49B4+xJaV6vAjo+u7YFi5Xjka3dfWsWLHBw0GmZ+EHBQMWMPEDfBm4WgSTA+koNsTw61LUtLDx19
P1p2f2M35f04Lj+nurvTpaFHkE/OcSHm3k2b+NClyUAPegR6OZu7jBSEQtYHYZfpVdnF/pb00YpW
54zERTg4o+3oZE9DwdFC6HMHhpOQQZoKYHnIThDJ3ThPN2LIb0XmhTt/KXFBUNC3Tduyo6Kdlxkd
lExUX1VW74pM7ajf3Y/IwvvMzf5YuZJWuR+cAMGZYxkj6/ASslnn8FFiQ44rHTIyCSoE3FtRm+zY
DOY59CRLu6CrKD0OW0sc/EoXqs066JHKePSpNBldnkVLM698derG3RzuCdqipzYgNekSlKZ1R28u
IMRMWbI/uH6NyjwbLrgeCRP+jXH/qudafDTLW6uHYEPsPVySge/v4XhZljC9zMldAJkM5dLP2Z0Q
s86cBuzrecmuAZtMN1pMFrrhr1h5FOax7l4S8Tgq9Oh5aNp9lA1f6exGP+D2w7FLgcwDvrjE8fAr
Nn50ECdHNceWyHiMgBNtgKU+tSUlPZjj60SX7oPKzS/ZDQdtU27AbyXEI1je0gghBiTluJlnHuN3
35idGy/dTsmBcbOM2IKAQcvpMjtpcgP1hkN65uxHGTIg9DnkcAzvasWBF8b1ZqrrBKuk/1On4Wm0
+59sOI/emuBSr0SJhiCgbto1UaRuGuIGJ7l0uM3XHpNV/5jCtD5l6OBAT/ElbQy+iga9E7qMB42D
/9lrd7q9Uam93Plp314AE9DWnylY6BAEyWB2cmruHNl5N3nI6HXCiJMnGU7SbIlYm/LPoI6yGx31
qIOy/OB5ipbrpCA8jFZ9hBqb2FvOSOpaTsLs/Vm+Ol5+t/Sjd5GFfsG2zj4ZoN7MMKTbNkvONNPc
m6vwHgBNdg0oAlWTTaQuke37yBqbrScf6Jh1BYjFtGtLMAHVpXJNRge8o1fnNWpXxOacDUP7YpAt
7hvm69AdHj1P075wgZ1pkuY5CTKlb2VFa1i7sPaK+keXAaA0CsMdji4C2Wz75IbhvWkJo+kzuFMU
33TOfDM8cTRtDgYbNnJg/rYMim5X5Op9DpG7Ja6+HjEZ07SU79pt78raIV57WbrN+vB4oH85PHJx
leeumlxKUlHuK2+a926nYZynlBErR7Do9Xas6YNEmftOfJrZOaX1XeqKmb01lkhCdHKdtkc/5CFt
7JhlzOEGjxjXFmMvT9FQBhunLvG7sUxWI06LFRm0i8yTYxXBpR3o7NZ2fazT1YaA4LOSSl5P0XJr
WYM82sAhjpynnXFZqwKk63ls7Sd3Qc6IIIwD9VnmOn/o0zA7JGTZEfng6WNd+yn6+dm5saL8IMvB
o2uWRhuiY0/eiP0o8HsOfdAQ8OUNCftVTk8qyq9cuTiUJ4fAKQAX2nP8EqgBvWle4R2r5Vv8Bnir
22QU9VvPX/IbE9JOaceKPc+2otvZz1e/AOOTSBXPlkVfxHOlvG8CzLAupc2VG5dQnEyAU96BBeH6
8R4ZYHZooqU6Jl19jY/xu5399BwudUrnxLz3XnNaiN6l5VCM+6WW50ij3A59U501bbQq5staASlv
Dj+uWVifrYWDoYKEOgYWMrIZbYYAOb8Ho/8mRDqz9Q4hNUumT3pGjs4pgpZTiuq/Wwhsx/9iulth
D/ElsLI72x3FE8ddh73z16JNC/j3evBSOjYBs8ZePNaVf4oqDgp+z1TTiti+i44peuXfchgCveX8
GvPEQ9ecWleZW1aMHRb0W90b2MIX2g6K41PAKqfMsfZ1i4EibG6i3hkZSBSnnMP9GXw/a0ubnA2T
fqGt6JC3+YAnkp8TS/NBLCVMqVGtp1ALaiFw+jaPmRn2lM5VgTJUOrhP5FieQFg69+44nAbaIyQa
gWyeBdL2sG1vuT9ZTjNnIY+TDCDqNMptT3zZOAuuA5m+TSnbqpXwNHK38EBTwmIfmqq9lvXeIHs1
kmV09mLvqondgH9B/6yd0dlBuHy3RqUZKqY8omDbiF1/k6n1nGSMCpeBsXwQjhHyf0b90TwvDKjb
9yRt5Y74aIaUaM1Ng/w/aZl+JMnAsavMb6fU+QFqcThAmPeZeyxXwecYI78mmASphvBKigdd7HTy
UCzzy7LMWMhCGsB9Xd5WxjwTdnAURRz/KNSrGYZfUxYiok04Sja0OYCrpc2VTe/WNtbZTCXuEBQk
sp7QKwTnIcgvib5xpPWuF5AMpRNe+9AGrkLlBWhvh0cTlsNDbo3fzoiNJFC4Qoi1B3fr5/kPlRZv
3vjS1LX6ghJbpflDOen21JPdQwjAtA6dmQSZkHZr7l4mNqQd3ajfQxsOxy5klge3ZmCnX8IDBKWc
ziKKRvgtH2JhsiC9cTfMeM8EGr6dzF9ZsIZ9n0UoJSvWd+ICf6V18dX4oLxjeBxaRv1NhZZyYFf1
l+ArNJbceSsaJO2Wl48+kNOt1YtdWHKR4FbUh9aJ0AHsdJHa91IPRz8vOdOM3b5iBd/0croZhtg5
2bFDwZ9clrIe6CX4jC6a5ThB19hM84ztoAcckXqn0l57LqsxcdQ0MeauoSHet9sEUDt1X3OHx5fR
RcuzSwzwWxWG304p6n3Wm8/K4xe3U1KT5sW7cwriH5fM3xtBVeRztmsCrDSuwA3YVy0WfQTjkwsJ
JMS3xa/O4+MmWzP5aD1yEOTTkNgs2FgFRD5Ht0PYfKWMKbuu/K2iMUYhjwdVI2BmpYlC60OUyIlk
vEApLZgjpwzjhOsxpdGflcQFFQX72bT1SbsgUXHO0/8ektfemDcwd8tdoe7DEqdx3oviAPOjQrsI
VEkIKmYS+jYhryEK89DlOtkno+n/Qej7J0rtL4iw/4tw+zvo7X/DcPsLGu6/Isb9/wh6CwMXyPB/
DXq7fKTV918ob//4E/+kvHlw2QARuJ5j80w7BDb8n/8Avfny3ywocuAgQX54oXIgRf4H6A02nGKz
D/zQsgPHtqCz/RP05jr/ZilaJBD6seW7duj/T0BvcuWE/oVE6Pt0r3khwig4HXh/IxF2fmaJboK+
0iNmWIe7GVS1bmuhfP4lz/q9fxInTHHZFa2U+L+hPsq/oTDdwA+kpxRhjiHfRsm/vXldqbr1rHA5
OhNajXSzdNfFeFvSje8OmL1Z4ALvW47/27f9W7xB70ZqoGZfjvqtZw0t73px2PUEbJK6Za5Vs2dX
+Jdb4p8Pz78mfaz4yr9e5b9+0f9Eaw11FAy8I2OifnnAvJ4agHhX9Lm67OX//V6u7/yntyOtMICm
adsWuV/yD37yX9h9phBNFg+tPsK2jM4JkBXfde6mLkSnXQXtJTU5qMg6YHMOYwoaJ88uYYnqOPGR
iNV2fvFLyrZMsChx54abinynzdg22C90iVk6cHqsd1a/X3zrNfIHSfdVWvu5JIkoc7/YgK4mfnhK
e3Jgqzgn38gpu0NecYXzNmKaON5FosUSko0X14Mxli4Gmfhkqq3XBvuB/2yNBbQWLYZb2499XLub
haHiNM0A4xaFYsErbyMO7eeo1tvK1a+cHXO64oR1Bw3r7uz/mBip/7j0qT1dkQ545PBvkfVG4FiM
NUgmRh49/WHmiTvP+UhmKtK6mp+V5dH377uNW6iz8QZ/A8b44uPrtJU6V/RUR7v75dThLUzl/Apm
2Lcq+0vatO+Ujs8g1LfGmItQ4+tsjz653lzZJZN0e7wIQYne9KMAdm0mutxq2BXeZ58asLMzk5Bl
QCwU9COOhqxBL01ZFOMtSJDvVKnYzzMdmrL2cRBMAUUG4rv8l6zsb0fw50aHX8LO05U5xlcGMQUH
v0ResDzU9DKakcpdE+7MoJeZZgthQJwh+eMo7BZv2zcbWWLlqIg4xQoGXM+t3320vRntGTp13/ky
PSees1VIT1NC0WdS2ND/N4jwUJDk/vLtOOVzDDqrNB+9aYvtHNBPCDMjYKEgw8vKnT827xGmJ+Ez
f6iYJTve8Kya8puexI4hVLFdX6d0pmdrVndzfe+1Ieda40qq903aqGAbUGEFXvIYg+2nCpu2Cxi0
LaDwnWvjj6cdsfHLYtz2okGx4TEAKRyHGabhqgUNZ17P+m1svuMJik1+VdZ49/zAZpi9KmaQjufi
PrJHJuhZ+tvkfIPSRATliO4mp5SjiuMgbxf6LWO6AqLKfIV1wHwt8SfMdPm5zPm3abp9A5kh/BFr
Z2QvSNVgUdBrb+hH8EFaEiM3S7Ug3hhiBGSZfSGE+NgCqNokK62EE8xDKPWju3CbFFKS3xTGoByp
yh2rxgQrklNXwLG0pbsfW+4fpnV4kJG61jNO5cjyABO1zF5m/sDQwmfkhw45zMxt9BGEwT2vRYne
scZHXIzR1odGuBbv3m1lMoIrsh84a/3j9iWYF8pJW/+SGQd80l8e4hnj0BAzoO7c4DHXUbGBt9ts
IoEDu14Q7BOOyinYy0/rfTPN1VNejrezDUvLKbp32VI1GzHs6hrDmuuTnyzoxl4NNhaPyW82leq/
C0HBOifWcehLJgXLtW/7AOks5gCN4+2GXN+n1SQPpjeXoOmeBSh8PKlcvj93noVNj3UXNXncvNs2
j2GRtuUhI0sw1VG8U+sTV/sWN8zBapN9OFgUdjPPbOva2XGAisTEdpfTeboKuoWnM6eo1oJjvuzg
m2W3uc2w3uVJletf/iTHGJCFvauxcnowAX2usVH63U8rqIco0DSnHxTCMxP2eA17S+bN8BINKIp7
NYIQ6dD4xS1SFdbPjYyBDdDAOa23U1CLYTvTiLmKV1lGkz4XzguTe3dvBU2+Zig9qFrsM48HMkEt
Avv8pWsayk+LXz6B/75ULPl/liPELrOR+WYuu0uv8IX1BeLJMlqhbZikPd4ki93vzrBQDTO/SBGw
+E8jEr7oMWi4FCQnP7uL/a0LpBZOGB4Xx3tMnPng8cG6iX9YhfVD6qYPehgPva6ehY3lRTPboSOv
//z5aen2yq9fQ3t8bof5WYclk5zozvK4na0U61mcTc99GQO4Sn/0S7tjUUW+Pbrfds3n7Md1jdFw
blL13OKJjBuGJ9r5rrMZyjV3I2vZyZqch9EtHiRJJ2XY/g4XfztgnY+JJMXfxS+6TFwug5DSHZg3
WAE0HNWuVmF/PriCbAOsKL3FpSgh1G96/CgJl3VaF/dJsAb5Kw2rSxj95HjqIGEC7mD/2eiZVJZC
sGuGGLVtbX+nvmDtzNKnorsbUOwu3cucH6dh1QCHfLU4WB3WAkVQqN/XSzK3bDG2O2RXMU9TSTAt
bZzlzxeUoqAdxVTwzw2vmu69Ndm5Cn0ORcvO8J6bWbKPpsgKfNP9ZEdG3mIj9Mv4wcNohlpk8KS5
5sLW/p448Ru8rFXy5B7+NHBmtvGeuZEMSWYLgSJtO9vZkVn7uUgPm9S6qoFxQkIo126/htoFcxdP
+5ji2Rg39TjmD8GoydxtjEFhHTFO8s1DNld02kPckoH2DjJRDNLAeMkEczgtiAewkkBOpvHerZPb
PkJ+VSlA5UC5inXnIzPj4mTdgyvqfkeM3w/26Gt+QtS6Q33Wq+sgGJ/pBZRk4NqYmDKGAt0U/u7i
6lBqdoCktJqtrGAEBXyFLknrbaKanVgYMgue2HOQVjBtuhnjD+BeLyVySboMPZsS0iNw2W06RxzX
rvX4tMQwlfz8rrNXDZvXMgmZgjdN7gprB07eROHs9YddKYcCtgpmpC42GOUVL8Wm+mUUHMTSvc8y
W7IBTjc5/607IH1z1B0be7BfR3T39NMPBZpIUmb7axrL/XXmtdylaj9UpQ0c2StQrkPUSlMX2YL6
6ZEtBjgU7ZU12e8jehpTo3NLMDHUeulPA/3lmlbS3aKnh2RJBGus+zFFiADzIiaUdyTFoShwegQO
XyqpAi5n4ZWQBvKnYcFzYyOQgW1QfIo6xz3scQT3h7i+SnosXHOC4bd1m2xTo4NkgufiZeQTDWN3
ytrKQTKHVyVm4utFn+6MrTTvxLvo6J4nYuZqzMMx9bFwtzg7yxE3qW0/CjScOkSoktkKyxdD5UpM
ez+jgOOrQEyBSoxZdwmOwtU39tLeOaNXXdP2e4kRvOyHCS2sw/y4cTcTyXNHombKvYdGv6kw4Ewg
GSnLIkAakqmPXFR6HIIRS2QDktDRYBYBeQwKG383PAUdRojAFlt2B1SbiYX5j57P7LCna7qCu8V8
sdqN194aiOUsckd8G53VsX/K6FBvwF5+1C0b0D8+RNomm2FWR3fGP4YhdErfmZCmjO1xabpOMfJ8
4IdIaqzrThpiMkjjfSasVxHTdU275kijzTouDYnAodWAEcATZWedPtQcQvG8u09MNR6dxC+3fjfE
Z227FUpFSQMtjIg3ryl/msHBEzIFty561yp1zpq9N2sjfMxZ0uwY/U61/xkFLjYBUdpYObZymb4G
n4cKtF9zSTMglNqhKOiibh90aYoMsLGOnV0/VgXKMzREvwyPJi6ar7TkhkiG5Jdr58hiFh85XWE1
KBeXbUjFi8G9i1Z9Xq6mL+Z0cjdV0DbItWXdhg6crktuK1BYFw4f/s8dxUKR+igHApCfae1l23Da
k7AwbHCYFzHEtLFhutuvYgHXro5cCVS6Xkl8sJwLzIFRejOJ6L5QX3HBj228eoXlVheVL8XO7bnT
DODSqVbpbg6idkcA5WfeDcVuKlNOIBmdz9CjA6aW4YrDLZVNsLZyqo6hUUvIoR8bdnppAIPY1nPq
CFhDDKoLTl+bcIV70un/KMthS7F1WgI93JfkEzY2GkYVow9mC99nhraqM3a/J81GPE75J6cixPk2
KtamdamFS9wwDhrZponZ0edlw22cbTunqTj6qH1l2S/KtgGNyiLYapQWSM9v/TTHwJYgX08jFJgo
TB4bC2NQhug9r/vkEMoWYWpP2WLTqdoPjHE2yNLDJGdVLIdsy2iMWWr+mVRoLNvl9CdluS+IS59c
99ajjdlzYN34bREeNEhrGGZs+q6Pldr+XblLftaK0rapM5gsNr8rgUC0LonE8pRBfG5lGS7h/rXw
hke/gXwma2S9KkpOcQCAorCj7kEn83bwJXNkP7sVcf9baUZuqqEnXc/ZM6OVZC9sps7UqLeqKugo
e0yrVg2gtIf22lBadHIvLGbH05Rn9Jk1QsbGSIA3PYcNsFoJ+dhbTgp7b07NIfajvaOnVfUfvHW5
VFvtYplr/Ee7QRibi9IcCmfxrkYGGm7SUDUDTCHbgSJ2bgx6cvgnikBYFf2ILkWl1KPJa2SoUZ6s
UOIsczeuVQNVoaU/xBkwo9pXW7V0+MCy5dNfcPVK4e0hYbu7OOzoh84Zq82A/Os1DMbuYyrCH54z
dycqK9Bpk4dTKUo83DjrWGhUpGNMaE8mnutwDO/GJeZETssg6cd5Q0A4g28nCPadZT8pm5ziYPp0
dTGDtaaJW8S3KOnGE4i9bVR4I6a46TNQKmRR5DmTBpzuGFWc3QMEXlxdbncGz3WWeVvfjUOm0CUn
OleDQPAmTnGmu5mI090B/h6PXg+ztgTzZ88LxIWIo30a5pAWY70ffSWwIa53WuEi+1Bw8uk28977
MeHEqGUIV4nVEtWCoqAUzrmfBgZG1PpJG8x7fqqkRgzjySMZo2jUfXoPhn4D9HAxICET6AC6ykKB
F+TX9dhcuqKgfe9hd4yo+dIGjTFp2Vsr2TfTZKF2d35WEtCcJFl3KItPXyTvY7bLyb6wFhLZkQs3
qv2oXcG5YJLnXLpgNaOb3i53SwBZZ2h9eiTlg7WAwZvnE6KBahOCOSXg3JpZ/1eXu+UcPVP9tGaC
JutKnua6eahT8dHEGNeps/FCWC3bibupBuaNhKTjcPHCx46x8fYOQCaiP62/wE3jkG4KegWVrA5+
2u6X3G+BLk0h8pjHXnGSjTrG3Hadf2YOVC2rwi8+E2i04W1+VC6dw3yZj1G0G4LAxVTkyJvID651
ZR0G9SImvzrAh11Rp+UtwRULIZrcnxG5Z2VFkgGYj7pPl73b9N+laR6HMvnhV9FLlaGv9wq8pkFS
eaB6WVR9sFCWEtuSGS5C9/q16RC2F5VX7yMUV/SjkDrSmoeESrhhsFw3C3yCmE/A1b2ZtPNgUpdk
QTCC2qpxqTZyD7x1gnzFpym84Ogq9yZc1HKs4+wiIjopyLiYci/OfSMKPmWMY9wFdahn4QIBmZCF
5OW+LNpnq6J/MiFYiCaMNbkhQSdGcOIZl5WZbtJubjjedQPAk57CHl0ii2BEbLvXDvedM+GF9FjE
e8t78SiS9rJiXqSxAPkuGbEOQ9H0Hr0H0vGkg+2V9b+9xGu32cGvINdVDZfLNjE1kt8ThLAE8ZWD
jJvDEQKhVoKhjHAI99G2KPPq6DEF3tB9fm7mNNyv57tctTAo21ebDgbUzGSTVCxvWYaZw0I27SZ8
g5YMQJ/HMZlhtxQZ5c/sCiJo7MdiNG9+xTDKReOxGcr5Nvd1yILCkMdJvQOz32WfKHfbk320GY2Z
tzNOcpXgX8gRCGBHyhm9TwNpexOewjTBTk5LEJDWTJIF8zTUavi2HP6uLhrntc/8m74dGfkiaD+4
7lJf1/m087KFtAirEadBZY9+LMpTbasHp3Wca2yuROuy1OeWf7agiIgpMzxzGRWrH8mNmen8OsjU
UIHE6gid22znxflMjH4aTXNn+2iISTrDeTLP14Uc9Z5sH5fHObyMJWGN/VicENHcFS2aigmnlRu3
46Ep2V3L2ULfmdBwaq9ZcDjYr3u114fEK3JMyxJOTWHIhq1MQqkb4RHP4chvx6V9rRGvlz2+gCBh
ZZ8WjvBS9wMCZgRPPpFaoVNvy9EArUBziruyuNGIw+tpme+mcXyNMgxPnm0Fm2JOzk0oKJZ9B7Iz
YSysi9nzsH74UNIp9jAWEVURH8YIWtlglwxGUWNdtavVeHEwZUYb7emvphQ/i5z7zORTcV5ydgWI
2OgLuYC20idpKCtkHewbgFRxDjByDNMQjSDeu4G1VyYMtU0VoiAwgFRdrmmVI8ZRQb4vA8BGk3su
Zn3tqfIhEXQNDco9Ch1C2bp8m9Fp48pU+9HzeXygFcgZjUIdGrinliBMATDSPPRm6673V9c7KRb8
YEYc3xaIw/2bQiB4mc0vL3Jp1yn7JYzp3xbVzsRpApgj5mj009NyvEFUUczTYdL6RC6rde5Gmo8M
R3lWZPG78rxhg+aGnHBFWR4RaLMzknuem3u6puP7pfqWpmDBJ9PCvRSOuBtIs/Cm6aaqJJojRIr3
biNAKQAXILnctpqPUFsDQ35dHNmK5Dl+98Rve2lQS6KduUL0BjyoTsKDymJ0ggNDBWAlpJAcinlO
LlKXx9pwz/FVqLL68SF1qhvhcoAIF4nhK8y/qon1fU3ZPVTP9TLtSr+JNoNi5tn6LYyriYotjwLE
pIoIRDmEG+OXNypMaM8p7r9AeLfKb5GE25V48isE2qkzqk1nJZh3SLW48jWCA+3RCQrrdQGKEStU
iB7WVwbC+2QCZH0TAKrczn+NWBDzcC4f0vmD2IbsQBfl4gnSNBKUV+suSjAuzmbS6oRZ5FVJ5PKV
7a9NwIXeeD22dyh6EM+PXrcpxxomC/iNWDMOiCS7hOzX2hoJoZbe3ShoQHfWqQgxYg/lk/gCaX29
LB1cvGLxMW6ph5Ys065xQOoKd6+GZN82zal3249WnXClQPlqOZIbFX2SUotcLbiluIJUo3dLqPAg
p8SkxF7w6kzOtVdAf/NRHADqvhEebWwghqXheR/5FkGtP9DkJXQEWU7pjYJI2tV6+AptWsqpRNWb
J7ifMHbC3pt39ePk3TjeLGjxTyQRqpISEWvFVacjcKTmJm6wEgW9fBKNxQpv4u2wHjIAFW4tlTzE
VXJSupZ0BoiGsHLnNcoRd7TtR2DPDG16gWK3+WggRc79/JrFwQ1zggeDht8eiXFMgT0utv6Y8hmv
JewSAqDIIp3qDxqDr+nkPC3CfRpRdqXdiCkRaVXuhMVV3GQN+qXyg1n1D1dUP13NP8iFvg5Nb21n
YhdogDU7TzSPRbMahtks80WJ3UyuNX2st67tAPel4U3JvXBVO/UvR1iS7816ph3+Mr+UUr63c8Bl
ccGTdux3du7S8KxZyXusUW2LKqfSPtoS1gUyGs4aCS5q86MVuewiLQ7KoES6FU/JZQijneRYWzAf
2paFH2+U+0jUbfjDiTqifDkECl6lilo8FybIDxo7aKcYs3iZBjHQ2cjXTzOPJLb9CAGKpQMkR6W/
abJsfKgHlGH+9G5n0BhS587QX0LWHribxpvuOUj69M+PVVTSa7K9S27q5TIb/xVR7pvlIc62S0qn
JAGM51a3STcCsE40PJRs9dzHPUVng8AqZ5tJvJ5ErPWQV8R0EdyBks7K9olIP3U+T7dGseynAu1q
SXJP5nL2W+bWbDvfJzYmrH8gtg2QVNLRm+Mp25J41Zxsu2n3XtSFD2N5sMrvcQg/q8C5FzaPuQrb
n+gjZn4dTjvBk9AT75fpFT8Khk/F5IdQGC10pouAUDDueieDI/jnYNs5RxWRziB5rAoH34lfPqDg
4yfMWCDJKDkHOXb9sKcs8aX/NMj4Ubc9DdRhTEjywVvG/9O2tIjkCIRTiQdTZcR1tP79lFX1zcjE
4cGzTgTPvJSjTPeG7LKzmtLXrG/js5CFIW/I2YvaSq5rZnVXlvaeFc6RY+He0xZIDzryYANRu+Di
gofS2Edd5o+DP7S3XtCf6tWYsZCDdHDlIQsWQWSU85TM05cRgBRRB8/XFHv6WjmQxKcy3FaCEUzE
ab6fFnYTAw2MKG42+Qgq93rNAr8OaQDqJ62eCSmGdOmq+CheW8KLZEerQAfnqKF/1a516p+9MBa8
QGY/ogBgN5i821ixZQd9fusIGsAlTdVdoS6tE6CAUxWG48Z/QicPIm6CTqfCcJ+SEsEmxRjR4sf7
s9CjWIAVMkYPnWqQfifp559bF4wPR3yrAIiQt2sFmtD2G8XvQmIVdglDs0o44JL4qTIfblMU/S0S
bMaBEQlIDfjPyb8NBouGwvqcc1757Wh+dzv71Kmkr9w2v/sYH0PEy4YmyTZZU4NPmhN8StwNA1lB
4foZ67XcavNl2wW0Ltp6rYjoI7YZabB1hcgQL6KpO8jwzSpAVC52vpqXbNjNkgxnMeq2fS8Db5NK
ZZ/tLPwgz0Kc08jdNUUwH7OcCiDzy+TKkihrayertpFLv6MYoofe/eHQWDz79UKDDo8CZ9ldWsDX
ozucoD/bhQu78mJ6Rt965MgufmfDOJ/JgQBgUeEP8qHhZw6A1BnLs0feGK2uETCMwNXZcnzi7EXl
aAnk4tbvFBA1FrPQPw/+WXbe12KSEE5kbAE9dJ1t4nfT7Z//1ZtBbrlRJQN9qERhlKL+W5WXBaVA
arFFdPEwHl0HkPpIdbxpnAC2xNw8qy7PTzI/+tODTczmVdaVpGJha4Mlt8brBKzWsXxFWXXNvLI4
y0HwJCe0KezQkneN5QB8HvH30GvYJlnMqYf98YgG/B6bnU/DokzvOqv4Llx2GcIfeloKAcRcu3hD
a4jLNTw4hfuzzpPpYUFrvI/S+4TOzJ4cpK/K8hmT2gFTG5wabh+9K3xUjPudYNOU7/MY97Sywa1l
/qVKgE30IezILrsNQ1x47YLwO07b1yqP6EZxmBJnCx/aNpHZ28wn55nss2ulOds1McT0nEMrm/YN
cUlgWVsH33zbpADsvF8jA3hlFzyzDdgqBQOhGrPip1+39+O6oQFZdvBOsOHhCUtw1e4Yg1VXMp1/
990A2w6nNLqI+4FzBDJI87Oq2gOt/6+oSS+iw01XOBattwQAVRky10hjnL9+HL3GnRDviMd99MWc
gJ7qduhXJfR3yFye8DVanfR7m87XVwzooZlkAwUyo9Wtm6XevvPVu43M/EySF7y1lON+Retcpu1N
U+F7m8vBnNomvyWd2T6g/+spSMy+xnh0kNHwIcaqesIWeEVp+e+Uncdy3NjWpd+l54iAN9O0SKR3
TJITBC2893j6/4O6o7uKpZCiB6XQlS6VBgcH++y91rfiNX2te0qe2qYLgEZQsc6J1lBQrTP/DNAk
u6iNuTztwYiG0NYUD0CSR3PItHqMGLnqQ9Vaprnq3mWOZ3lLBJvg+jdJRafLg8+kDByIEeC/rEwP
TMcdoo6AThmh5XipuR8kVERwP97iuqGDF8cSOnw/hEZDLedGSGszowXcBFliUNNop0TDt8xAZAFN
YnRkektrNUqfU59hpyUD4uWW6Fd+v2pdvdvKhQX7K3PXulZTHcnyup9sh+I4Obb1LGZiC3MoFBoR
tUkQsmgm7YQEN8agUUru+jXHlokLkEcohQ3OR2Z9Jq7Vi6Eu/abQEZ5ap06m0amPPYdwU7dTQYlW
ddgeI7WDpjoiG6fjukyxZ9kB5yGv0MyVFBtHhJoSxw4sp86vXzKe4o4ipb68RGnwf38riywwqVKB
4eW5qq9INQfiPf0o80P+6tf/t6jLUXn+9S8E4i10ZRyL43SygP9eq20wK7mO9OP5Z8OkDlZK6N4R
7QOpT/c3glbKY9wpHkM2T1lzsknmbitbKFBGIrW5A+ZKLg2z3s8tW8KAIhCF0ofe0fJL4e2iEwI3
qypr0oyzWFL5HTP6V3QePEHaBLgLVqCujnnVbSPfGk98hsAR84Z1rS0NM8AxJrbWUZRRESNBXw6e
HJzTgOlx3PhwlJovDRMmHTLVQNgWMd/n9a4SD/TRFK7A5pQotnZCp25SrUY7mucvkR/VdBK6lxCg
TNK77V7U/Rbgg5qgDkByGlvK3ivVejXEXEMlGO9k8TUr5vpQ95sAjmLSr62AbyTJEw4vidbuiwyq
CV56WIKc9WRKpiTE62Ap2xKnCpV1dEmSrMS2ld17GWFG6MLBR/fF3txzBZPmUWfuTo9y6D8CY1q5
PuklGlFs8mhOKoyeKZ6JZmxb8s5azSEVji1GitSNgu5vron9dMICAYOANzKyb1qLFOla/LAyIm8C
Y9VphCmHiVN6cKFQnmdSuBWT6U5XkedZSh9cUiU7tJ1hzHw6h3BmKsthir/BfAypESRcXVocfTAn
hAk4dk/UkfQNPIUtpGBd0JkrMqGrQzNSQXno6hVRBiE/WuXURrPWFWM1ug9aA/lXhQs4Dis/kPMN
DcDg6IuWDQ+g5kTqZMLwNaRm9EBQMTNTyWl9D6pOhfYj8Jk2FymoqkGbiEpt3S51S25WUcpiR601
I0Co2DYVzKYeE+BSd3WZQCfu/yjPP0dfMVY5qVR53tGZyJni4sk7qeEkQ2p9DW9Lr63ipNSJndYT
woS7bzns4G2SGmUxuzPG7DtUtCcsih/4I5EVBepOM7Qts7cFjSGakRKpk3SWHsjy/KXXpDcWsXZQ
BwnfdhmXZKYh/4ZiKgQNdg5cAjI8q0SUQlTmIwa+zIUWKnXGJk10BtgJGehMt5wSPSq3SmvsXQvP
ombENM04kNtlnZjbkHbRxq8Ey2lb19oUSuU7KPB1vK9xsvGILt5mYlZxBrFkqFHuuO4jWdmHbm6u
IqXVDpnLhD3091Whugf0UMi85VA8GZIL26hQUntk2oPCpQQskFXeRaIPudAkrb3QgQVnJ2jCRcFB
3AoUcKaX9NdaZbReCnUA0mFy95aFeGusYph7GAfvSHaAAxsZBbCP75XEMJCpLgcqlTtsrqdu+dRx
jJknYVQ+WWXJCteC/MlzqU17sUmf6oIhUt7r2AdNE0Jhx1xYnPI6aV+GT9X0j8pD6T/RC0U0J0Xe
kzswX6opUu99ioggDi3zzsZEQ77KjTvyqmwutWp5ciNrGQyZTIcbeZRZokj89T9JGpUJjMrEZR88
N7GO7aFjtu5aAqPFQjj54eRl0is4Pp7aHuo66A5dmiu7xmeOOf15XWDAzXEJMKcytH0l1dsyhOnc
6OZTHZl3VOmTjOw97rsA1PA0XhCkCDOk9xKOtTaPfYxVKra5BTp9iW8p7Fe4N8tl1RAvY7ZcCKHP
pAVatw/mlQSllSXJBy3mpyJjNlqK0rCXqUtojEQKHpjkTRjGnShK2QkwRbce80PXKdk6LiLjNPKO
8TvuUi90LGxjl0RjO2YCDHDStdjP2hRdFO/fjUqDQF4ZF0LFRFDNUUqoqTYJdnDKZH5JA1xYloE/
xWsZ7V5TW6YnnWs6iHaURVo2l9rDTVhm47qoSM0UtOhUBljBSoxL/aT5ckc2+bZlntwr8c7NzA5a
KbmTBvipKKCyo5ziIVC/pmI22gzZCJIc4Fq5IQ03SJHTru3FOWahBKdXkxJjm5cas9HpXMuUhPxV
FFrKVK2lbbUrSh4Nul8w9dPXo4cQCyFYjkAAbpLpK9YSFSVwm4yMNot8S1aVOe4UTdf3IcUmhyZr
ZSpDs5XUjhwOWsCEHIU7Jl/bqiwJQXGhXeYmOB82BLCyuQGZLTkKbU+ITTmuujageU7gLz8LckQ1
Rqq02NfsRofjrfbpQhyoQ/yx5eQQMlhUw3ulS8XJG3p8DDTF2LbHtZLBxOQoJHsBZph2vHi0EXYG
maSLVBHJRfQ7f64QsYHN3AILTK8+U4DV+jFbCcC2qCmMxdDTE+BDjpvYr8eTMUrQlUfsUlJ0qEx9
NXSNuouDljqPRHNHxS5FaCWm51gc1q0nTOcy+chUEKGqojyEMP8a4vLuI2RmZQ1HPWdY3muSshdG
dlwfXw5ZGFFsx55G0zKjV9uUIf62iqZAiJ8evsIRoUVvsB0Txp44PPvd5aCTdyEOEGR75iMDDqF5
0KQl8x2126ouRw/ZONZqAyXDZ2DT5HLiCH5L1ho+3B552cYc2m4WmlkBmFU6eKR4rxrWG6P1aK6I
fnbjWCehNtK3ZW/1DgyOkt59W61zFQ//QP4ZJ5PY0Qzs1t2AEi/zXgQRoplJyxiofXEa+oRHQymp
Ns/QZ1nmGOQr5tT8sUujPFiyALVqMlalhRmv3Qj0n0WWWVbrntOY5FcXeXmuFE7ALQUBOXYAnITU
VxZj3zOLdcUdlc3AYmxJK69XXR+XoMX146+DI9/krEzIpPOL0TZI2aNdgIIAeiaaVP0s6ICsCkxt
y4bPA/fS2GsGctw4bXWiyDlHF6KMMlzwDiNotl01crwQFFgMia7S1nEBiKPCN+Zdgm68DcMnxXNj
JxpTHMqyvrX0ejeEGjTkMDxp2UCXJAbYoBRqszGCjrNQ7eHi8bIGLnPLfDCfHv6//uzXL+30t+5o
IUvTyoFmdQIJMdENxS71yvY0Q9wiYzOJ1QDur7rkZCv9IG6D6S9+/U5OGfOnljZ1xAmEM/dmuVLP
bQ1rZT56C5QKhM3BoGJ4fQbOjdz95i3Ir1pIp/TZfG0/rJ3EuNB/SMJKoPG7pKwCFQUe6lywENRl
dzaHvfumkKbbnYHIWWgJga9MOF04TiBWZtKL167ydWiLdrxOl/oHf3DMrjo/ioxe4rwBWv5JPgfV
YXwxgBpFkOTm2onQ9JL29d3YgbTcC+JKsJ9wTGXwmSnwj0k4t26MCMV3YyMf4J0r1+hdN1ZqBqNw
Jq6hhWBJ/STkj0ZbsTfyY+sv9LP3pJJDULy3+Z4NAdQFZLeKUWa6lSpsTTgnF423InCjAaxIN3FG
25plZpmgvTkxwNbfYX9ECiNfivdMnDV2Eu9NA7v8Bx8dcd5KuUc1llK4erPus9ggLKkZRb4BG+oP
GN3zcp47+bqIbsmVqpuEz0FaisgV2TvOeEiaTfoUPgmvSAloJWF7WGbrRlsqT+p7LINfmCn9fPS/
6r1yt5yQpWo3Cdpj22OYOGu3xQ59GzT38LV9S6B8n0n3PPHhhjlBpevukfdO++zfmidpVSpzpLZ7
nJE5ZsIrTzUkRGtOnNISuUh7gKaTg/BAhTFL72K2QE0i3EIC08hwb0l/W7j1YTwCIwp3RL6Qc4i7
BqdLTORGOK+c8doRhTYn5ZyfIylynm0NEiHy2eCku+RJOmo30lRV/dzINilO7l51CEZqGwebsnUV
z8aN2A6ZhSOAstxQXj43Dt6Akd5wOBd2ydbc0zjmIHkLN3E/rQCPE8dgew8Gdu0q/Sr3xYtw7p0Y
hf462YxLdXtHOLn09wkf5hGQConHmDiAipL3rVzQ+ztInz3t/pmGmW0ByJ9n3Ct2iAcbcKJssnwp
BetOXaPEqHmoHqyNj/gaJO9mSGaisiFNE4A6J9neMWgyc6sumluxSg+cw9ESDDjpHP8pnnTVC64I
8d5euah28ix0vGt/JznzoK2DjXEv05MWbHQPBvHiIZ3lk7uhNo0A0z5Aikdf5RZMLbQGmiX0Vlce
OGOUoC9g7p7LLcQgXHcrYtkuwZS6wE9A5PRXqEn8Q/8WO+XeOOXrt96fVzs4gdBaCQaA8/KIXjGE
XI0zGpfsGcg5vWhvqUYroqBJrK+/w+8Yj243h7OMCPEgKqfalrYTHu+VrUx5Z843CepRgK/pfsfI
8giDR824ae30ar1DwCtes7swZ2SSr9VbvTWBgQMgf69e4eUyaLWWwr7YiA2omplFEKL5XGzMq+TP
uw8IEIty3RyT6+ToQYo7zkQ7usadLdzoFZGfSwsMgvVNXckf1XP45jKmWhpr7TwCen2AfTGvnBPH
b1y2dWwnO/GqnK2zD82R6KcNgcPCgW+Iw3roRCB53wV1Ua8pN3C+zzvd8Z3sqD93K+PV3ZVbYKR2
/l2tfHcevhN9OjRgQbcG0xP+8VmO6VIkrt5mTkc09SXGmTsj0leYxXf69s8iqa1Hwko1iiacNhCl
aSCzh6+6b0/cq+h14UUw9flExzkMGGAOHdIaBdrlrLzhWSh41rBoZORgs5yMeOiI1J4kECobvvlZ
/uS/CQZeo3n1wYm1x5qMg3bGMJYQh2VlSycf9TGE8wW4k11QcrFZTCmAfR5Nk/ZhZh7zM85y0qRd
HlnBVujWhjZHAI28Tl9WjntX87kKyKG8IIjsx5NwlZk7XsI7em6BVvAsTuCxL6X9YGO8U21mpvWc
XffDg0Oeh4t2IRJAKVz7k7UbjwJDVCqGvbXziKX9IuU13AkrTon4MJQbT0SJ2u1Zuxkn48W78kh4
MTbKp7CDB0uflkM9DYMEP9rct8un0kEMFKAUnYtHawm4eu6/6N/eFpm4x/B1Jr9INPo7vLGzlhmp
LR2mMJ01g1zLIU4ZWBECYFEBDro0r2WyKL9Fbyk44SuGafcibaRj0byFu+ThsrSpwdErA/qfc2pD
JgNqvePtHGO2sgHfMPuh2K3VTQUfaJMMq/Dbqp9Ip8V23fHIxPHMe5lsIwtPW3BnqahrF81Lsqly
m5ESmgqSD8WNsGcEi8p6WCiIZRiA2OPZhwEJ82jpLWoiuJYG0uyzMswgoDxZe0lc51tMkJpBMly/
09ewkm7SUXgmzMumdJdPwZe3D7OF+Sm2G5099TRIM7QLzcJI1uiEKYLUj9Sut8w4gbQFhM4Q0NhN
EYz9FpkviNZD+mI9U6NLu0KYGcacMaDwRp8fOa77qR2ibiafIuIbyd7jmFK/WyI6PQTG+9JlW1gI
Z/3qtWfSDUZiFas1nEYMQOuCkIT2PX3It+E5YYzyTuvHd8xtekgIbHrxn3KS7j+45UgsqLfKu3Dh
210BTfAXfGFGd+SLGAtIbIvgFvm2ZZ3h+sKqkBmjEfZGWAj/HsT1hxg4urnsN+TYS7PWBkCFSOO5
tgEBgeSGg6l/ukDuetKedHHrigtj337Xok0SqCzTC1qnTxWCwXl7F15AKuCCg+CWHM1toDBvWqbD
Jd7G6ZZkOM7+s2Ln2+q7ap2JmmDE0w9zIHMf7gZupwUt/RJqttCtqjvhA/gX618xEglf3haD4oDn
m/Gz3R21ZqeT8IKNb2d8Z6ztYKZpM2PPTF47NzzuhetAvRHMtafy3CGTfycbmcx0nB4naLVIalDW
GiiTSaRccmOm63xt2kltl9izYe+dknwjpQtfnDOwQv7QbOMaLNJsSB2yxhifTWEj0I2Xw6Vvt0a0
mrSVcDXwTEJo8VcKGT2aw5k90M9UCmF211Wg1IvKvHGQFBow7rP8q7zUFjAU26UMfQ2TjXRmg0L+
JAd3moLppToGxxRPJUzKpXdtHlGxjhi8aOxRGIcWxoZQ4VX+IRpzEDbek3YElFQOK07FKAN028sO
BXFM8kQCRoUUEDdlvsp7Non4Kzy3rwa9O7tdKq/Zrtj4TrOtX9RLHq8HJsJoSq9K5hOeMsMD5Y+2
nyzyZWHY1mudEAnN5rjNFAAyx5TsMHTcc9M9euM1+8xfcx/nxoyjX2BSmn95GsyAGbQhaZ2oX3jL
hme8i9iwYtKlUIBqWBjn1Iz1yjiWcNUc2qS3dB002+rKtNN9CMJs3I/f2U6/Zs+hOSez/uZRfjnp
Ex7UuVLPe7x5+1xb5FwsrCOQWLlZuUostnMhzUsUKPP4Th1Xp2+ELmW0Rvc9fb0H7xNzKOYBHl9O
NMGAZuaFiZubP7T2LJySK04Z0AGU40yvQ6Si74g9xy8ebAXGiK1HKTEz3a34QLdyrTh1OAIQHWbt
B9OuSLyjrwit9azt0dGHT8BIqVHfWfiC08YOdSuGH6LX5ulrUCzKr2ZXLSRuGR5PqOoQ5D+lbNWO
a1O3LJJztFXKBXQTcqhhSe3NXY4XzKQKnsNvP1I5eK/cM/G2zRz4CKgayXDKr/ro5OEE8SUoHcB9
ad2IlUFNJ2kOXHwIN0SvDfQpyD3FwZevIu4IUtaujH/JO2bDoqIiuYJ9dhsBCHxypcWYfb4Ir3n/
KmbnFo7cM11nT9i4KyqoYI1EASE15Vlf3nq1WJuXhqgvghjOEMoCah9xZn1yMXiqRpTxHGg28kzY
J7f+Dk2xfbWMRemo/owu++egzbQbhhamk5K6GE8lI79V8RBtLqN7cZEUdTzvtj6Fn7yiEWzKtn/n
Bp3imVaqk5zBy/srk/3TiTfxLntrzZm3jW/eIecIZVErgYoMv2gEXNR35jMcRClYzSU2GWuHYpnY
QcTiTnBKL7xt6SS+imflRjODl8UdxRnhBa9PiyIZOfs2W3BxhW38Su+Og0L8VblbBCTTlP3mfbIb
J4KDoqo+mA8Mu+/hd2mHU9Yy+X4f7o48ZrhVBKlYEDD31gUvI329fNcBpp0Ttrf0P4EecdwWQYLM
UMk8l04IP3DGemmeaRXwvG6eaX3UxbzE2LKA7X9UL8JLshI/xGGVEzjFrXqK2A8RfvKV128h/aWP
8punFuS+egqpXHQbv10oS/fD3VYPr9yGiHk38k5YGE6Czc1fFO2sMTfiqniBt5n23KF82d9I6AUo
JfDNZwZaCeiiK21tnctzfUfM+TAH0NMLur7c6RzLotWw89+oqsNvdj+J2Dwwke8DDT5v9tXmqCxX
lE3os3nK14/m7Cu7+FN7ZnVegjdYVjaA8j5YwGA5SPgLP5ktILqwxiefBubSUJDCz9RXYSfaBUb5
pTXMgsWENdsyOln4e5YVkKdwUzk+FviTdJ02m0kkxhnO2EinfDrEQphJ1/TziMe6S8/PhcRYfkHb
h6EtnnMejMUr8GZ53q/UAwuHi+Sf5a3/hf3VvMRQU77DW/vBQ0C4grR9SW8DWZQ8J87uut8YV/Yo
bgrjk6nbTtkNTohR+CUC3QCY78o/1r/AdmzGjQrsBWJ9OPc3VMTuF8pxjutob8MvlSMGlZGKcnLm
77FXiRd2eY+sohm9SDwwt+yQvSFHt3ZTf1Ng6rN0L97V536auY/4izXcPlNCDw56TPEcgHmDqzsT
sJzNGHdVD1BmL9WD7dG/iFuMBKdi1T04u6r7dCetjO0mOotL43nKKyeosswgwU+bpfZCbX1vXzub
acwjvyNQExYDOlKnpZReDc8c2N1gVu1ydJLFolqJjPwY9j1ZDqvpvTwXAm2ZeYQoLF10N/N56LfW
gvDfj65/hBWpR2tNXGcqZ8sZqn7bOES0/idw7JIdEKYqlm/xZbqB+kPRbfNvd6XJ9ghwkAqgWYlA
cNb8H7O1th0O+ZFdEM0hPEjeLCzui+b0a74BcacsAWjGdzzG/iyiH5Q+QaTK6AvxoJzykafyGS/h
e0pZ5i/7pfgJQzWqlmzgD4GNfBIuzHLb2Odv1TN2CpmDp3QW7tD6Pa1uuZUadW0ggu6s2HUERjPO
r99FvU4EYJRbBC6I4cIouaUR72NoIsPG5eIpUTfSaAikYItX1hcjYuunP48QYcGWKVgqVrStpJZE
k5LnOJ4ndxGEGKaUMX4WYgVKXD0hiPVKkB1RS/mtZ5IVqNI7K0LcJQG1FyplFKJdc4rEsCB5iffj
5y1W54GbAbq15ITIbuYNkw083iOhJEa1U6WecqnP/s8vvVnuGzXX15Hux07fETdVqxSUcRkXjvVl
fWWVBQ9TaMwG0m9GExZ9wjLJBU4qv37Rx3tsCN6a4QJNTATGBA2UoGlj33wgsixtP6cwR/eIBZHG
s4r3FCUHLdph/BS18CZEJ4+ORZd7JqIBcvz68gCF8lOOwPumIYc53Ty7fF4nKBj/FQnpPgVnLlfg
/G3h7i684QuA3t6tXdI0VK/BPPYc6jJBCp6I/5gL0aiyjV6ZrJpu5PFIwFDVROsRqwWdGQZnbv6k
Vo9BRb06/T4we0iKQfUphOHNivNr2VeXGmAhe6RKWHv8Bl+PFurwGHJBWdeqaNNZX0lEwURkL+WC
fFA4eFqte0kl9Wq4HI4MGS6vPnBiKRVbjt2zy3Bn2dXmU96M2iryUAO5/XjvRvnI5aCAyVSXPlH+
aU6x9UZLMKrYf5iyJjiW6+Po821XKXdV2leEA3IwNtQ43kDKYtPq7U4c/EMpYDrBjDEQ3NysIf0F
80CdppiVsTdjq9+2KUWm1dIMLBLaQcKori1L/hhoGi9NmViDAHHGwpNc/KOPsdG+1Q7ho+By10UT
IzGmXGjExsHAfggLn9OwZM7/1/9D/PyG5yKBAPo30MVEvGRouqXizuRFfwBd9D6WQV6apd2p8CEy
C0xBy/NCdoNNlUCVS4p1qYZETEDLysvh/ueX/y/fZXp1S1JEU2dCpP7g5hi9BlYYFpwtRt2326sL
sfJoHQCPIywXgZJb6nS7RLzSf35dCezQfz62JCsgCzWGW6o8vbF/gGXESs97uZdKJi2JOytxipX6
OjC606DjhR9F1PRJuceGt9ct9JyMkznZZgqkxs75y1uZPuO/kDpcAUk2ZEUF88g7+nEFwG+LA/LQ
0nZFsAhhIYCFEL78jFQp4egfvZz55ASEYfn2TM/au+aSGGBRCbfe8JflYPzmvcgSWlTFVDXZ+vle
tMCVZCELmJUX0B/TkAf8hBWIh/zNx4vmCqb6lyuh/G4Bylg8DCwmoq7qP65ExMRuzHOhtPWUdp/R
JXdD0dBJUmk14xRbwddvSPVrnrsAY9J1hRO16CntkQPgMokdJSZoUaGJJmKlBeVPra9q/JALF3sg
ot0ryyd42qt8QJlaJ1zevGEEXkCO4ECEOGwZmPX5zxf1d9dUVhQDi6w5Ua9+rGvIyjlPJY/wpIQH
oQ4eZgZT9i83z69F+nPlgE8WTU2Ev2UY8r8XcY/TeagtubTbUrvBpjm3iQGDmeZ3zR2T04I1uvQ8
5i04BovfdOamD7U9/g/S07uYPBBWVFzlp27nquaOa7/OTfXLqidmSf4aF+V+HABo5HqxFiv3JDb+
d1Ym5erPX5b8H3oWd4Ai65osWqZkSeq0RP5xM1qa2kuerHAcsChNPSODVgCxuWHUMiRc07EMEjsx
lE0P7Umc2srmKi3jJ0/qEDhGEEb0/suz5C8zKu/VxFxQPGgFY+ed3AQY3p/f7m/3DkVlcMfDy5D1
X3//j7erVJYOepS3y8qaQ/5DWMi8f5ywU1BI7xEj9cnT/9pr21Chd+khgKMnA2JWrP/2Xn539yhs
3KKKoh5h6I8l4CEskQRzKO1IY3piFNGwmGgjg09PqJCLtadxP9UtI3aPMUbnJ59//jJ+e/sqliar
Ipw3nYX449rhN/nfa7BHULQoJZkmcxsgEh3uZhOGM1nJZtV05+HLigCCTBenla+hSV9pwsn02OSw
sfdf7gREGRH7z+tQ+qqNiIart8/jHHZPzCmboArFGm6t777Didhio6RhGrbkcYxf9YSh+vMH++2D
UbFM3eBpLKvmf/YlNKgsILG0K2D/DS12XcEViGpt1YOaqUO0xKNkbWIa5yHklz+/+u+ei6ywiXgm
AtxTfjwT1N5VGzXhmTBMnB6B1kSHwY2bNlxDQb2HWkqDpKv/8pl/t2upIsQkFb4PJLsfOLmob9J2
iLvSHnuuJYKbV93MXv/8yf72Gj8+WaDVMj5RFiwiv/2ol2vVTP6y+f52TXIzSFw+VqXxnzVphbBa
5JqbopBWSscIYGAXscgmYMSdnvtfmCA1WGpFs8cvc8bUxDAe/XAc72K32AZlu29F/KGmLC26IWZK
RQYBXSn/Fb76qq5QALcKK7kRhrsPIJ8eI4gez7jkgfs+AcfI6+j/cnGk6Vb+926viKJmKiZ7j4Vk
/8czRdXyRhGABdnkkDC84jE+U+NkKSOCmocJt5lRxXfc3YwcwN14QsHUJKf0za108edraP3unRim
RbGqyZLxc9MpdEM0h1wp7CL9FjyG7T5IWMsgoFnVh3Nf1u5WAVjhK9s/v+5/qxNUkybCOgP4uGL+
+ob+sfFanlSPZRQX9jj6JMRxT1Z82fMsb/GjsemW7t/qoWnF//jO+XymZmCc1xT1Z3VsVUEwEhuH
O0w14UegzKaUfc7L8OnPn+y3r6PKosQFZjdXp0/+j0+mc4ZTrNLIbJPezejKUNMxMxTuX2pN879l
ryIZ/3idH8WWoMS6i3Aks0FS1IKlLtB8c8rXZ0KPLEDKVOaKlxigOxz+nn07f1HDjUEWBB+fXkPb
tCvBmjRXSrJU0GNJAIRXIZXQbPQJ2QvSweTvIB90KNhIU2CK5dEzUq0e+31OuCX8UJKSNBFFL3Sf
xjIRVbje1Uvwgckux/xQ2WhF5a3I6c0SP9l1KhM6qTWIpvNUBPAZKR7Z+IHPXNh0HCjxTHbII5nl
581Ha4rICyLf40CMXwygyBt0eI6njNq8vkavZr5IBkoJsI855qauXmQbZEjSDR+jY3r+S5foIsJV
6Dpar5693P8WYeIBO2eCbWgmPcxRMlalpj0TGRKOJw7Nxdqlw5pZDMBbHbtNGCEeMHv/KRjHmxcc
/7xSpN88mCgoDY3NQEQZpv2sluJ4FBSOaaQ2k8FET6W7tnF6Vjr5apbWO90IYu+H6Iyd5wEm/lRZ
Pvh3rcPqv8sCzRlS9Yp5/VmTiqXk5/dRiF8lXYl5UtdkUcfyehx8GjuFvghE76lsddLEfbeZY0pc
9674WVb4q43ojK2NKZXqP2Uto9MpN06x3uOuu2q1dRjr5iqTJVq17koNUwYiiXUoC3+pYiOsVX4g
jIO50jcQj/FyhudEVnd4Sc5y3V6xzHnlZzikG0WRPgdPWruCcYAHE82UUn4jj2md94weA75212WK
FUApZxpQlCPiCjwL8+l9AjQndMporr4uff76uVbfVVl1Rn1LVAiEChk5Xx1bTg/bWWMs2JTiWxUS
aQ99W5XUZ0UmYc0bnThI96MvnzxNPXoRbAi/vAtjtsftAnPH9+9+F72Ufj7uavDnsusJlzqt9mpj
fMLHpptvlo8MO+Ipai28W+kJa1x24QzKmnIxXP1lhfzmQSFb0FJpPmmoMo0fm4mbQC2Vyyl+CwxZ
5pWDU0MunesWfcik1FZBYn0GCNiRZJTIWUQue1T1DEFdpbP/8l6mx/mPDVSRDRXchAXLw/p5RKHL
0rZdnhAHS+OM9IUIMP1kVEuWJnq5RpdaB+G9OBfy7q036g8pE69VibLG9011mbU500RT8Eg/6v/y
EJP+e+pQOKGJui5LJlTMn3t7CbNe8Bs9tT0sA/S7chOpLIMXxOXe1u3LFzchTYQTQGxXBpwtX+g2
TSO6f3moTXDkn18RfFueZ6ap8d/Ps2INE79zhwa8rHmHCJCs8f8lwvIXN2TKW+zDftimMeJEBaj2
RNOoJ8+52lrIiuMQR6P+oZHahJ2Atnx/gvc37jOXqNgWY4msRnPZQjnrlvVi1IWT0hKE7gdE+VIL
EbKWjSu30WdYNuL//8OJwvlIAcmg0duQ5R9ngyqq8zjCUwWhtTnUssXovXyDQTVr4/JGnsItbgak
P8oILCZ7+/PK+28FrU5PU8kACW1YmvajzozaHHeTFGJHMRk34VdawF+/0a0jNK3YdXJyGQXEQ39+
0d+sKap2cNeGQWGkiPqPT5xXWdZ4bRMTdI/kEy1hHlVvo94A/QiPmotOOsUj178loXFGRf3555f/
VQL++25TRYWPLUuqpOvaz8LMC+I8VWMyt0eNYAZgqawOXUZ6J85prR7DWD+3mAMYbxPdmwqgLTq6
E0WrznrRfJSNcmumvzaD6DhUePnz3qRjkr0Nw0Vp9mD8nDDDom+Uf7ta/90meOMcOijaNY23P21p
/6h/Co2+td4kvHFM976CGxgof4gJHwTlX04Hv1sYCk0/na+JSkj78VI+UmHXrK3IjiK4BgYOD2Il
Eq3ZG+i8sYxxoqytx58vzH8LZj4exHQFyPm02fwsu9QcsKZgRiiB+Oet/C0bpBtIhoWYS/dfX3nk
JktVNv6yHv9bVqokbLIkpmKdF/5xE2gVTYzaNSJbaBpniFtbVaNjoIu7P3886XffqSbS7iI3gxL9
ZxuXsqsPAv5t20s1cnM4w2fcaDTceFRmL4Wg7CJVXk3ZJCZsAbVily0VnFbNsAkQBQKp0uDAjcZD
cP+2sn5TLvEdSCL1uymLOifCfy+tXpD7NAyx/Zb4gIhmuCpazx7g7uqg3jbti+SGiHxCGFHS35aa
Nj1pf96P09ZnaEDCeNL8eO3/Ie3MltvGsm37KxX5jrrY6HHiZD2wb0RKlKjGfkHIkoy+32i//g4w
61bassI6J25EBoKUnGKD3ay91lxjsoFIF8pRvHFN4BIGjX5kQGAtqHbOup53WwnTbUaDJrgGSCSZ
7rNLO6iKU/86oAl+1rV4BwMfPFyAt46gEdBhUuuC3uM+jSHWsBPgDMO0J2EmtAqPdMSIetFkK6/O
bhODJvJ+IshcoGOyMGigp5uEPrFk6mg7X1gGCjZ/Zge86PLPAeK5sJOAPtFETqoVHFzXfZW1uata
kAxjjul6EvirwNHLOexjkBzhN/J6KN964H5K3m4AcWE+LcpnAM+rYjoGfDLgpkn6yxfruFNqRjiu
8X7AjREM18BgoRs65Su2RVQczaU17DAt+kJzeT73TLzGM0gkNE290p2z1Iv65vdv4sPJheUA5QtX
g///biFJjZLgAf++DT2dSKr42Goszo4tPzm0fZBvZAS7FudeFnWLXN/PI5huNz0ryizZdDpFJ7SJ
TgOyg3W6LtsdIdQZ5gF6cO6N1M1T0GhYZbVXnTN+9kZ+jVSmDL2gTOSQ/OTb//mNjJFKGzFo1o2o
4V7g6IEwplrX/nOcDk/m1MpZ18m3qjSPUyN86nz733/hfAsGG7rhqOr7jBzTwGrjgNVsiL3X6fuu
0JellffJYq39ekgmCcbKSJ2B9L32ftb2dZwJDJiQkceUGFw4/7OkSFBn2ad4EFAeWLMiXW7C1nJn
nWSUAySftWhMtAqKeEzDAyeHzegS8k7lu9BwH1OYOZqH2UCPPLAWCJw+X4Y/Wm1wZzA44bsfpGUc
q3JA+LUxys5mp3RypxTFM18lbm/a1aB+uup/+D1pOqw7sBfOL5WbhC/Jtsh+bYb+WsEzdt7FxXND
2hQkpIOyJgm/Nck3A/BLp4Cr6ohIrXIXZghgfj8w7GkGvF8OuFEUeQ2hY07ybp9zGw3Ak1/GG5qM
6dIB9O8AfoBAWUKtDNF+0SSVy/omIJogJDi5Tr1WnS+2Y5xTtDX5W485+CzEzrwmXIrYIEFN4/I9
cmldgbK9Nw+m6x0GqZ2dnmRGwWBQ9eLZkPGDq8u7tMif3V69KgDVz2qUk0b1pXLMZekrqGuJl0hV
k4J0z6Mob3VoTYUbTuDhtzCn2B44qb7MNeuKHuPbVgcBU9jVPmh08Bb4CxbpwrNtgKfWYxZyzGXY
qyhOexWspXYVMBxmsRnC2vl6eWxb6fLyLRclGZUg/xapn+2qxof33ibDyvpHb9/70L7y6imlkLKz
ldUuA7bkxO2uo8i5mCZE1XXog4JhY4qm4gDzzeKbjlxxjqrsOfKrlyaot6NqnJWQKFN2LNhlVd7B
4rgZjQpbOrJf2P+8RN+EC3KkCRAlWMMNHV6bHBZZPHGm7MRCGa1Yry2DyynMet7q6B6ntVi3+ZUK
AR+8VEG3TksnQe7fypp6lq18sg18FGAI1eAYSYM3hlrvg7vEbvooBCCyUaSYiT679Xtvp0ZL4Zf3
eTU8qwVaHS85ufnwyRlH+2ALEiyGU9BMsVZ/H+9rglmNd1m+GT3xCq7tCdj/gy2CZelmd1HxtRH6
Rt8Mb9bUWGYi3Ame1Ny+yj392WnlXVYC1HMKqn7FlKla1z0CCs3LVuR7aKly5V1QJdvfz9WPVldy
WsIi3ice++XY3UJb7Ss/x7cxQtFmZ9sS118v7e6qONuORbxTO3ulB3RoodIcMt4cOpJZpzZ3iUQd
YQe0zgTXiT2+RL3xlDrq6wgLLnLuRTo8x7X6yZnqw9uLza471WI4073ffQ3FjcLKqfMN7XTH0upw
VqwffFlgPh2efIKtLOmXQ4SdsmN+6iv0QWDNa0+ZZ02YLmv1zzsuS14na6NkbGGeMtcYzaI3rpg1
a0yvTSW6o7N+F4zqa5Gor+SpVxDb1lnnHU2tuaM1fxZLBxkz8GldzQ6/v5MfHXZ5cxxndGIwTm7v
Vt3UqwyA89zJUeZP4MZWw2g+RSbLpR/YM86nV2pGbsk3zaPluzuj9x8+eQcfnKu4M6qrOxYHLOd9
GFjYRijTjOxSObR30/3pLHfjYz0n5ZPhtneqGj/kqXXVx84xpJ8MnUce6U9RPb5K2z8pmfE0OaEq
Bl2ztvhkdn6wHQsdVY2rG+xJv1TnW/iW2UgeGiV0w7k6fzPN8pzUDKDQL09Ok31WDP5osOjYbGmm
0JCUvF+IGBlertU4TJIdWFU+anh4JjPIq4vCCu6iYOCH/SfTebrH73Ze6vWqqetUoA3NnVaoHw7u
xdj1mDSSvKJj+XFEx9jTG27Lg59nnyW+7Y/u9o+v9W68uUoUY5c+Jcpc+Fh16NFgKiB1ccIR4XPZ
5wDYHGSNhr4O1PI4FrlNE46zdwaXSWstaFk/T0RfzOpXPvW8qhi2am48AqpPqeTjTgJuKRnXhWhC
MDzqtlaKMy2xAQh9XZKshSKxt/dFU50v5GMkminlR9h8xZuRic2gExeaLdiVaNzWgdjijLnM8vZ6
CF99zV66dYaSzt459GCTctH6fCPzYa2W7r6o2qObAn1RhnU11kelK88xAB888jg2cwJrD2k7bPWG
LrWy+R5F8tzWvEs/O/YZBJPUG+/MhEqJ5mJplNOkPQ9tEDZJP86Kb842iDme5YYL88VTn7Cy+RLX
1gZH3Zky6MMckLbbL1oVkxwdIs2qpB/tQrh0+SgrA5Uk3XjGzkITZEd+uUp7lNJq+lwgzSKzWOOD
JfejPySwUDP2EavEySdnBIIXWBv6qAFF8sMdM5hOUEot68jvEG7KDjYdoKhuiDCIaOLbJiVIxDkY
MEiiJvyJibqPLBFWgnkMejvA/hWdr0MGe4YJw5NXorOOXH2dYQvkKMUJjB49Ooz60clOoM4XekE8
Zqv9ts7YCk2ocTH9wi3eQW785tIeZIf12fGcvelUb22Yn/wqOym1REvhoXkyaGnPX2pHPGoJfYtZ
nD9E/RaW4cy2wN1SOHi0gSN5BU3eQIrdYBOY/K3YO6iYWjWAA/TAXEl8nhkSvVWeMO/cO9ZAEylv
cloHgKSv0beu9RjuoRdcdWHzlGMFvsiaYf375fLD+SNsW7A46MhW3h1YrbIu5WCxIGm1t6gsVuSg
uxkKHC9QCRmDtWxGd89H/GQd/ChIIf/B6RUxBVqldy9rBgMMFX+gi4zyj1DdYxan5POzT1aiD7cj
kwiTCicpZ8A3Py9FBuIg4PVutukGd9N0DT1RkOBTunXJpuTI6YBuBie30g4htjil+DxS+GjFZ1O1
Lb5jsrDvD45ukZZp0ZlUFOjhSEoUpw36906xrvjxEaEAhz5n5vnjLYv/MghRvIJEvFIrAMkOyccG
Qx4pq5tYw1LLsfZeqlHBMoElexjRdJAzZ6nImIK1t/GT7DX35W0T+Du44nsXB14N/C3024oOhYxs
vo9RiE8Dcdo1iyG3znoDBi5muWyGqUaYKHOtglYaDFOnkzo869m4yUYMdwJ7Llz7mAYqQv5XrY4R
5rQ04OPrNbP18LYsTpWDM6xn0DSgyvF5ups5ZDD6v/p44UTWA0epOLWANgzgs6JTBW8Jci+RyFdP
6RAuTBW7gHVDh6O3EH5IoqaNDg5BKl4FETgFslB1asuFFrU+WQYwjgKEcOKFayw/cCFAoC6T4o1G
KsCkKmxu/GERW8NB8g0sDaRxLvquXA1o/u1CYt/M0gllEw4FtUe7tXa1ShNlUvmzpqfHto0exriA
vpFOInF6PkOPF5iwgr+fgx/tl5bOEd1F78ZQneboD/tlqNZmmsVtBv2QGpN2n1oYp3fqOhbY1fx/
vdT7I1pbwBvOQT5uAhuSYgZfOCPHDiZx3knlk4/1YZRsca5Cl4IcjePcz59LLbUiL42KzxVv6gA3
PT9bBn2+muL2SAxfhI+9GJ3s4IY/+ZgfRT1kaUhJEWpxDnsXIlsVsoIsYXnpKftCQE9TWl6kPNqB
uxcF95fnv/9iP35Fk0z+ZGz6S7YBODXqFjiGmyqqaACrzlBlnoU3PGIC/SbZQ6A6LX//kpel432c
NeljyXWiVrbfi3/GuoDqj4PCJuqTYG5gctiicaTZ0sVoVK1mo7TuathMeMF1yZ3jnMsYimM1ECNU
3VTqozmikCeFjaqm2ZU+01QSkYbj2h2QNphKDnUC5xE7NfcxojcSXR5NcePWKmxrPlbj2vcKnL8d
5ltHVxpeA+S29y0c3QVzZR+G8KUo3tZz4d1VCY1xEiZc6uqbPNXue7e8yZRsmHlkYhE0LwIZQBN2
MVjX8E8gN9vRdTx1n5fYbucIADEJy+ecPnEHbuIvkQN1wgSO9/tv9cNRy5jVKQVRmkaD+vOo7XoP
r7TATTddWbwlw4MLbST2xi34uqNmLGWziOh3HD9LZH40gOABkcgkoWv8cjKoWwXTbs1KNxCq36KR
2+eO9fOQyOd00mD0VXGC+3P+/Yf9aPen8oTiXZ0ul+j6h5VHdasYQTLkw5gtJAdXM3fRaU1bf5Wb
u8gR10lenqf45Pev+9GK98Prvj8/R6ORtLmppjQ292snYYxFTn3sNPFY5e3x96/lfpChxoXYQiTG
sZRV4V2qXHYOhh6YMm30LLrt+7ZbhMjWfbKxWpVIbFyK7yZmblSfxvWgBvSyOzAzyBsKbrTn1fbM
rDe6/5rk0I8sq7+OfP0Eq7JPPQCneoLITxGvvkUvVm0Ay/PMLxEayaWmIcvrsd2rYQwGEeAcc7yX
DUiTMb5jbYTdC3lqFWRbYlraouk2qenWxrnt8dJcYjmRiu0TbXfuMc7pRionQ3cB/nrGyYuEcU6s
r2RnbDZqWkLIO3ti7bcmHneyxk0PY0ikVMvM7L60o9FhAsexR0hzjdzr6Fk+JOcO+CWeJmzBEsZE
PPc1GMKx3p+MJNhNcXNZ6Y8OEXFfMzawVFj6Qf9o+CM2WPIc5c0Ru4diacfKvo/NZQd+NlSC78pY
DUszkDs8ZuXRxHh94jBQQg0+2WI+mjTuZEBN4YHZ+l7UmSRFje6yIK9ecLrK9ccWHIVUjUezMPcU
fB8lFmWfrPTaR4PXRZNBN4RNqfj9eOJ86eNbyAJhJfZRA3iP7NbTFqKel5Bww8kdSkwluDp0N5YX
YWmYesc+jKKNH6V3VUNZs9Ao+6a4dmjR98wrntDbY27VjhNaIt7D4oWX0ABUB5u1TFpagIUJDeL3
8+KDTgGDHgt0HhrLDbnKd/PCV4YETWUC88hLV+in6HBXyXj3lTgaKZ8K/61iFtLUpwzw12MlwGzP
dRFmDzkZcp9GRMWV67ZhFZbZHa566LdodVrjWkAnLvx2LD2Sh1ZfeZYOPL6AeCkVDCgSdbKGVvF9
Ddtg8/sP9avjN+hHRANiCqYc0j/TiPlhRXOtwUmlpiebXouWJUl1UGrOWeZYWVRavxKuVyzyFHR4
qolzAF+BM3xGe6+PN4jM4nUYcwyAWukEzifr0EdCDETblI6mKMH+JTHr9+ZYeC2LbeEEV02YPCtJ
eQpyGqNNg0ZkicdJBce7Nvsz8MfroJcHk9LXrPU4ecrafuhWaZC9yZgbBaUemVv6NuBWYHf8iSZz
9pjWoPYxlO+ffKfqByso2gikAgjcKOy8r2qqkedbpI1S9NkVRkox/X7NwLLhqTucn9GI8O32Yx5u
u2DndqAH8igeD64Ku6ELXtWh1K4poFHdTiAG6d7kz9mUqN7E8OyPTJch+YY/ZLbsMnkNHRXuCc6K
bkGOI7OYLWbYKosIriq+nUy2Aeq46YS3LFYAKrPc3iSxa+C2m3GWcvRdruGQowfkhafKF9yUYAdA
DUhfQoKibSeuqfdGn+LtY13qAVpDV1mqZYHyVNFvHTN8zJAhzfTGELOuIFZyFOcqdl/sjiXYippX
31QXnkk0k7UbhGyL0voKsfTN9/xd78N+8iNz4ev5adpPWvseG8yvU1AoE/2xrqqzaJpXjVofdfPH
NtQE1X/+sK7Kc0DM33Xt1i0kBfJgD7W+Xfhh9/3gqfrRZTfwjSheky2kJb0qsUxx7RN2yBwfIQKy
xLYwvwq5GZOJOzqoX7N8ePlkLHw0FBCk6SqiFQ6176tqA8WEpJZ6uumjPAELqc/A+96mft2vOc/x
/YTuqTUUTDyn9Ys+mzgVnyhLPghaaBB00Jmb047+PsGL3XVZplOA5ubcvi4pHiwbxHDrlnw3yEk3
7lAuR/pIZyGs5c9m8QerP6kSajqkcYkQ32ffM2rsTZeG2SZuMJEssmhj5DDMbED3C72kvSqnGenK
Me9M5sAq9QLgofXGK3J8nwPprLUsOnpNqW31YbIAbF0ghPhyqea2bXrvAC1zgWHSOXQwDiW2WBPV
EBNW1V+72P956f/Lf8tv/jom1P/6b56/5AXGq34g3z391zlP+e+/p//nP//m5//jXwec2/I6/y5/
+6/Wb/nxOX2r3/+jn/4yr/7vd7d4ls8/PVlm6GqGU/NWDbdvdZPIy7vgc0z/8n/6y3+8Xf7KeSje
/vzj+ZVbAI2YtucX+ce/f7V9/fMPzUDk9cOYn17h37+ePsKff1xXb+ShP/hf3p5r+ecfCiWNf7JZ
uir5e7rTaND84x/d21+/0ox/siKbZLSI4VUx6QuzvJLBn38Y1j8521vmVI/T0GlPQWqdN5dfiX/S
NMEWPBUs2IdV94//9/F/uo1/39Z/ZE16k4eZrP/8Q/yluPjhWIiukuIrWkM0cyQv1ffxSVw3Y0wk
BqDD++qoQNKzEo65lYAzrbthMyT+ysubh0CnlWB0AdcYVXzv9OSj1WDKoxoAgEWa7f6+OHmb7VDh
X/XsR4uk129CM853l0ulx3tZ5sk6ss0AFeHo5bteFvZK9KCpUM3vLpfchoEyphEIorxaum2F6yV+
8UsZkC5Cg2itLcy/ZilVolUdA0/F0jLeNHoLs854iRJcS0sGzkrq7kPmwOiYCnyWZ99YLhaf3XDT
lGV4ip1060njKHrHudLq9EBXT7XNWv1baOEO5o3K3jc6UlBQ/VcluzRJLDKCu0ops93lUVODgMd9
6KHA1GFR5ta13mbF2kygVrUwBZSAI2xb1/DXvBc10K1dj28GkBjqkWFqdei6e/aNNrTmZNJXmejM
fTFd3LbXaUt97lIAIqXnq/howpPw+TRKtAPlnO/06VJjMvzX08sjMbkPxDLmlnEPMt/CLMOmU7P0
/X08QvkbGxAh+CAusk4AUJ8+jYtiaDOMBiBfxx+B8PPhVF5tpoCDXradDJdIlM6dHl1FgUquadCm
ZKCj4eMRU4poIIA0qnYdGvB28BWIRdXvhDJAIvI18mh1kEzSlharttZiK4L+2fh5tQultfU9ZBQZ
PkQg3CVUIbNh5+07lAveCEDTjkk5pWAHULPhSm+3Ykvfwg9f/bs78ffdycPYWCpV813HzEilIAFa
n01POD1+lDJrdpcLMoxq6eTmG2o6GE9NV+98HIvWTWlWO2uaDJdHf19oPqx3WoLngTGY2EYq5e5y
uXygd09D+t13FQ5ghJJ4YAUkTkaYwEAb/nqI39nNhLzFXEX7YrhhsRs5tu8uj/5+KqafjXZl0AeM
Y9N0z3PKPn/d88vTvwfD5dE49CVnx7qdXWbkZTLaY+YCOHH0f0/Ty+iYiud6GtK7Mw3iy1f39+Xv
n2GSrG7jCFrFmO38aSIn4wCrTk+cbIdlbvbXb5KxgwpbdGyjRFq7+D+Xvpa822mepyFi8xlcd1hj
dhAutdYodpUeQWEVdlvsfnieTHay8mTUdTdOidR0F+A3PMLBevZjpEmyBV0SYr06g9UxUhUS486c
Lpenl4vmRvXM8GHIppywBdGo8NZFm6EwLaBmOz35LA4FGN/0Qyx3DmBpaPbZkK2zHq545z2Sn142
uQavLWyUnaPr58EZ01UnNUBmlzdFfocs9E6dJtvlB2JaCS8X/T+PLk9d3OvWbqWuqTxku2H6HzSv
1tZpFB7YIBZJiXNpLP18j/9yPlNUBVSgno98bi6qogw7F5PC1Wj0T2FauTsOzsHOGO/5ZgEskbBu
d57OpQ1cdLpM+JUXII6opb+vbOPsRHq6urzFcrrbmL4jabK0dNFPS8DlF20YpeUTYvhyO3SlJY6i
i87DIDHwFGq9iMdT7ZZUMDujWDZtfYzG/huOYwZYHNIhansV+sQd0043pw/rNXRFsh1LbEXLlBy8
V93RvBzSKdE8qEaJhyxNlVrmPqcFJsFjl57cVeNimROm6hURUwLFmX9RhnJDHm9cNF1EwW6AUubY
2RoB1Ze+G2F9xV98I3e3eh/pizqFONQXI/4m01Do+2sdRchcNOoXj2TkMhcpsKGmOYZa7q/yCFwL
WGNrFraTczGfDmByYSyrgSxzpuExEmRXCR4jLBFteGVQuhzBt5p+CpwaYBU5GQDJyqKPjXCLrOsg
yv7OCTBHxisimakpzDgCW205NOxvptNvSrPbj1HX7Aonx4asD+q9Gw8P1Cay+RAp1QJ/19cYMQB1
iOYFwYaxGwthL3UHTlJf19i2tSfPUYKl5rb3uHjE6yIarhX8F7Y+x+5V2GeCkwt4RUsJrnU90vc2
5YJtFjsgC3WsY2GdZWlqLU2P8HdyrYo0Q+6GId8rFdz5PCvbudnX5Rr+SjrXa6yAwNYDwuqu8YEl
DWyUcq7TEUKqlwpTP1mcmgRXjd6AiCMHyBqeczQ1dH2lUy6aO2n8hg+Nuvbd4dwkFHMqqzsnyHIB
kSormes2FuJSX9FhOxss7FdBXTQbvOAKrAb5oyDcb+SIPpUb3++1LFaO/YC1Ijk2zFeto5Mo9HZ7
RbPGIQ6rEdkvYzsSK1oRv+YRzbbdqNAhBPk6sKR/Qy/uXpeOuhoxA1CUSjk2VgyprXNIi6W0ubdm
3N91UVWvTKMZFj5NibbTiAMCMcRhYkJHESd9SyxO4ZhIYqqhQ1qhiU6bcxJ6hDkaNPvcJfs3Zto2
hwWGzOc19gPwPBTZMVhVDk2rzcUA2bplP9/IngnUZsGXOm2LhTrScNgWpdgqWTewzrpLLbYUesGG
V3tqZWw17ACEPsc07lVk+o2deqessA9xwndqqflX6dZfHBhOXu8eujzdGTbzNtaQ2VEqOyIBduDb
2BuCS4F7DrMzCFDbmB70vFSY96PtKVS9vBkWjMrWyop73Im2DVibpurFyjKUZpFgmqdFUbnogg7T
4qmFz3JfEi1iO1F9scBAWqGDb9mkeAvbg8WcFLgOcmZNSPX1c7UZmht3pEmypb+NyKB78ek7obaI
A/g4Fcrllqa7x47+g0WhGF96i42GLM7M6u9lmIyLXjG+Y5xgnrLqXA3BVYFsYWn7Mt5WUHwWxKXa
DuUEbzfyNrWOU7lnxumycDYVev4bLQYN7YubEMM9kgFdeYjwnwsHH2aN9RYN+tNY+NrcKmFY0e2x
NNS2mvvIA8PAODaC2JIkgUtrS6NwJFOh73kdqKck3Kt6+b3I2SKqFifsHMrALBI4lul0d8J+L5dV
ZX/rTe86Utxy1avlAYv5iEY1/B36WFzJpj/qA15zTRafNDu+rdQEv/dWno1modcI12SIspPkbmUj
N/HNvN92MUDrWNQjQwU0VuV04O4kIDPPKcWyLIAot3392MVjsyiuw5y0lWVlAZ7Fg9hYdYJ2oFEO
jqk/m+ZXfaAaU3llNjPp4lRUZr0sIemkcXzT2YQyquHLOT2sdVZ/axv8Le1ReR4zIMZN9hTg8rRp
RgMcHVBNEm+PgVMCeArp+RwNb1EEXbNpCnWv9BNAlM6HZayUr9noyi1fREL35XVBJ6UL0OVmRIxD
kTmwYY4kOKNYZG5xSArtmRKXMHXAny70BGVYC7FN0wtgM+zY+wHLe5an5she6sNquakcjLqEFyoL
LcOlPaNbv7NEheVFmG+QX3DMUdtlTLWRVg4CtE4HCWhO8cnl+eWRH/Oby1McUuY1ptcbZwprLhdi
0+KvR5enbIlY8tbQzoyC8DvNoiUXc6Z2OORFUxB1uXRTbPTuKX7j5taHzYnj8FxnN1mU43Cn6xWI
xajASLarw73d2M6iKNH/0iuR7eC0JJySQDPXVlOtA8PHoyW513ME5YqLVSo5VoIbapl4fAcvvtDr
XThdRqX59yXqeyJghzBok3GXkCHUO9swo4VWhxoFUE2yhtK9lUwXfGvIfQbhVWUU5S4b2ueY/PBS
19Jt2LXt+vLjStAoYmvtJqVP9OKlYfnjQIs0l1A1Ad3qwOSweKBt2tFeh2Ssl05mNESDId5Zrbpr
RFf9cJFTVK7h6j4d6w7WFApfLsUUD6cFrDjXcoG/lBaHoymelkB8aMWenkOHG1Zxal+TICmIEjnR
zC4P9UTF1mmKyi9PxeQrRb/xFNl3sQwBHE8PWbtQCKgEhk23Bs02HocalG9oiDtTzx+8JG6R+mPB
2vaqf/Db8jAaqXE2fLCounOjpDmDOxfKdWSHr02gx+uyy+39UDc5/UzgLT0Z9UdnuniBfBsTK1kl
pj2gwU/Vpag4H41B43aLpBVYUHjq1zAjfBLWS+gPwC+HifiIXGtuTkMESWW5HuhDvxYtdvQZ8QJ1
++cmN8yrsvV2SRD6x8wtOJqmujaLlYTij9XVq5rW6J4jl41Q5BY3jLS4U7D1SZXqUcjIP1uOgqSh
wK2c0zhuDmZm3mMFF3MEpuhgtN+HxMsPUkhtVieFv4yn86IKG2VpmFCfSRJW6M396rqzcNLu1bxZ
VxH+4AMeh2HAkmmFAtORNKc4HVomfnNK0B80dzj1SX0orPzIjXA3eWJGN4Z40+sqPhrlNspg+XdB
gT4Pc1NsrBJ8rHBDwVrYRgNCgg8VSThcR2PQrQTCmDYWDU5RfX9KG2pjWl8eWqToB5MBMzM7XHcK
yDfzxgZIqI7pXvHTatvj3eRlBkYjAw4TDUa6uGkiuQko1hxqK3BWale9mQNJA9f31lAVyxHKS62P
m34wburQyfd60qWgoznJpDVv3aRby3BZgn2XsUx8Py9qddyzKmxrOuLOgw2J1Uw0bWvl9WupjUj5
tBgpb+etYM7R3YznKO7xE1JBDDedaz+RAb0Jml5sB4hBSmeaJxqdALjG/XPl+l+poMPaR7xzzODf
ZXamHCjjeGscl19DOSYgIVWs7DljnXS1Zz80MfwlalkTPhxbkSX7zGyJ5+gIUWW+HGxa+zsdOY6I
WakiJtecCmF5jZOkZdPBE8orc2hgz2nKXm3iYWP0KeQF3VoOqN04kkYRPlEJAN8m6U9x6Weblk26
48Kpebiye+CKRBTLlvwWIgIh8Px5GhxUmwJDPjwiMOENGoQKTUdVLaixLZZ8opkT1TaDq2jXtIG7
s7Tk3YQTkIxlZg1aCKJL7PFJKzdfxhxYNZIOm6aMHnOLg+xI7y3+VErsnQxS/yVZmg1/NqMZo4HM
lGSMzMpeZzmNPdy3pYj7+FoLIcyGHhxar9eXQ2pQE61Psdp3V1Vmd1eXRxxRNKpjkbqwLKojaF4R
1RCmcu6hxDXpzjj1HZTATxZDcosRDNomT432ABLUhZJTY2YzErt8gM6bh80BZyl0TYi8IZUtvahr
KU64mD1P2ry0tO7iuAluhd/PHssYnKzMXxInQSw0nXEUP7pu3OtedupBFe19APMAaO4XJGfRTZ5j
9d2m6rG1cm/J6op2sfom1LEG0YIlVUaPVTDX0nHb1WgptbYhJutEcl3Dw7t2iiA+JvW3TvWTeS/1
ahsglz4XI57CSelsy4o/kUT5ayeuKFlCL8yQjKWVbFeJX+VHoDzrqIUkH1Sl3OdSPtuJ0K/cJkJ0
0FRQRxC7z9LEQ5tn1s3GzJXXprCHVWPYCbxg6yFGG7AxjeiukW51FAEWRdRozpeFth7r28nzZqv4
ZncUEVRhZ4jXve2NgA6quZqnw85QEwZCE0z2ueLGCDv/0JjaCglwehPo6pHd6EvtCXpXHHCVMFkO
Yc4IlChim4KuHxNQHFxoshAVFW/4Pn2xwn74noUm2YpB23IEfinMKjkMPtJZadn9ykukvd6OblYu
I7twFnmn7TQnwFAIGhjRCihMjTWSEfMUGxx2q1YewloT12Hs4q4ct/qCrDEOF6kiVooVpxDaceor
tOq6Hzt8wsim9pukiewXCU1V1taSOVVvQqtE9paH0xjO1372zehUlenQwkAP0C6Ib4QY3SbO6FFR
TXOWRugQRssJ0ZjW+JJgutArYb+mHWTjJvZbRNh+bxDdNyWnyEBRrAO07KBIy82QDc+RjbeLZzGV
rBYvQgP7TLYVzbuPD6lrbjFiTY5tnJsnwut23lVxtAw7cKqKikIbEtz3esQ3NrPQIdCwFs5ty7SR
VXiUtnIC7EZkZ/Sis2EcFEqz+ACZveasJFZL6JsmuxaNAHa0iOatKRwoYWauwD0dL6GYKoGB4nYJ
zCOvH2TiWIugysXONfV7+kJ3hmywycgbm1SDD3ug8eMFW9lV64f+ldn1+zgcSMYQrCPELLcmZmUL
azQPI6J7kj7KIg7HdO03yUtf4eOUDu2tLbWHxNJwIVCMvRs1chckwDLTEeGxnRRbx4y8M32APeXH
Z6Mbg32HtSb8QtGyjIXpdTsWSCBd4+DiAELVzSHmDKoFJmPjzkaRq+bVQdTHos3hVFtYc5koyO98
3Ya1G3UbUlGIyV27XeY1vcVBmATHhErSzDbGeOVyfJ14rpUIlHlTpN8rNYLA7rjds1kVt2EMN8Us
45YCmofVR++dxyHWSWtiCBQbUXBwbVh8dDdTxh69pWorwXYk/JmHocupVbvjJPW9HdX+yq6RNHNi
hK+daxhcaKRNNH3bjdlSHZRwgXeqwZ6BIFOXJDoazdSX9CP3+6ZRaM1AqUefSXZfqWp/3ejetWX8
X/bOYjtyNGHTtzI3oBoxbAXBYIbc6NhpW8ysq/8fKasrs7Jmuk/v/42OIowRIX3w4lsbx92z2sXM
bHNao8dsvpNvFdLPYrUXoQ1BotBPH/Nm2uBP6G+rmnjotQE8llR/qyW14KplDcjZSHc5E11QZdYp
6MPnKbVYI1YaQn+Bg+EX1THDMdZAaFLUms7imc0R8+GYFl4okyhUdKlwgg/ubdI4610mDbtSUkG6
lgtWqWU3UYk8Jlb0rFqNsE3y8kWsTDJ3hjg8IjRduN+CxJNMdhElSyiD/LcMj/XjxI0Y9SaDrGaN
d0K1NBEKwX3so2RuNK6xHP5DirHVzI1JZjMxrZGFNG3IBhXHNlufTAyoImKi8UK/HqEsSMZOhl7Z
DVbeH8MadyrTvEBTk4L4efkrDcitjcuVibRgMU9fn51kFDnXrSY9KBCMlCw2g2MuRY9ZWOFhje8K
Pbe8nD+KBb0haD5ihUpv5MUMLmNa0wKa1LR8VqTktkl6KwnRsLEGPgDDajV3CAS2QN2iOmOL7ZiT
0O0jmSCSIEzPABP0KVnCrq/k5qggDUBIRUtNH44xVJAh7Vu9+C5rLIqk3mxJA9L8i07Ln5NWUrBj
VUTKW8A7MjeRF+G7sVW5L/daQfF3XNQ1if1z7xqDQI84MsTt+kZLIdV2kjRdhMq3dcUXjwZ5kyRK
Gz0z0ZxH5BZV5g7NyMmPjPoWDaEzYInfRegfJ/2boFJvl5vFg5jG804LFMphAsvuJ7klYRMdVjpL
jLKY88m1BVHMqIbdsFYGIG2SF3z1Mxncs3Lys8zaVlP23mZJbYuTZeysXkzBI3OYEyU/RTqLCx94
1VXHOj4WQ7GRhJKCiRHGcp8YpbjXREinIr4yJwdHs/XTs05NCvLK4tKK7UbhlZGYFLEx1II7H2zz
jGmEUfklyqPhZCYtYjefxj28hPohRWoAsifcaXFsHNeDWfcxvw61hqio2VUrS6RuQ8ZwHrCEJNy4
3kZU557lSCcpSdqbXSRc1Vh/pfDW2vvLo9aIX2kvrI9s6ikWHRkLBkV/zgwhv1SdWNDcJd+VwUji
ftT2BFjKLVqz0SvlabjLl8NokSyed3dWz041H+P6WqlPpWF1R1UrKpfNAzH9Rkt+fFVgfEvjirgH
Kd4XVjJQuCfdyKEw3oszzp9kmmNyMmdli1WKQmg+ONTopbEXOho2IlHdlBqEZU/w6JZw2IaK1kxF
Qu5Tk5HNCFy4f4tifFf7KtrJfKiXHHuekE3R2Qo601FDSeK3duS1a+ptzGVoMSXf935ph6l4waEs
0UHOJEzO16nSaaboZxbn6V4ttOaKtSvd1KUh2nnTkc5OIuEQRBP4tpoc9ZxlowZwm04WRSq1S7oG
kwFbU0zqVN0lWr0vMwbhLBXaszWyYwFxujFbLiKlrxOWmaeuzqnCAzqMtEFGRqI8DJqMB4n0diEO
on1gUmokVy3kCU3o12Tqr7MR9IcUOLBJrIE8NwRAWZaD0+BlGlQMBDH8aiPRpAGBadFsQjTbmEHx
tHIceVKRK56mFz3jh8V93etfUVx/ijHBslZuvoeTcRiaPrsULebwIW46B+ty52n1fKkpYnFmS6Hd
CHAay1cqbKdxbLcqHlA7Ztu0GTJlAdyqchMJqCgqg6pKOeieMq0+dYKu7BUDvnmejHI7ZVKE9WFA
cZO2d6LZYZgoWv7XkWV6aXYPpW+ZJwDch0BiLkl9osuiSLI8vTP2hkDNW1Xu9UlT9uy5uTiWQLxJ
6wiQAduVZsxGHZWW7B7N25aYq92gJaEtCES9TA320LwDUaqk5lMJxuKYV4YXiBrW0jj3qNkkLq1r
nnO9eKVavXX8aXjrCFIfzTH21tfRmZW2XXJShjDnAo4CMiGk7jE0+45UPEeAdrvO/hMFuQE1Y9XM
EKgDEFswtwbE06FosUUkRxx94wvZYRHSIjWjuKL7wfGtbN9K/v3k/X4+F/jdQ1jl+QY0F7A3W7Ck
cmFju6bwOh8Qpgip8DX70IF8yl3B6lJGAnq/hJ5QSrSumZMaiwZhfbxEz0NaBXvAQ/EwYVSwFcJq
8H6HLN9VdTzErZV6kUrYvSkGt0GHcaNdtLUrb98uTDdrKHrj6tAVl47bFkdappgdsKyws+or0f/p
NoA6PgwLUiYu9hU/KC0H6e1wQBScuZXiS8Q6tsNhPYQpgh26i7cCUM2hmSiJUkcubhK1iiNNv+yU
NfmWm4XiCL160uZBZs8ShZR6oPo5xqkUOJD+mUvQMTCGTl7LceIOMcJk2qdKNwJCo2uP5bg+GIJY
H6yZmVem2dMGB32UYgy+CEcbGsmZ/vyKUMIoDFSHLYhvr69kPVjLj6YLyPfzOUGR400yFY+/8dC+
wiopYTeijf5wWF/5elaU+fjLw/ULRjnFbo3n32Z7yCq4TobDemb+dbY+DJc3rJDlh7mtLiHiVicr
Cf9gYE+9SQtpcVgOVk4tSKoImturNaWNywHxdbGf6e80SVs6EKaLW19fTssU5nM9rA9nktf5XArL
VrPx1JvJdGyCWWQdwJux/G/E8XH1uasMI1lFCgmjM6g6pDFsBQveWKnZ95nhtinFF2lSBC9cQFNB
5JCseClrkOZgGdpTZ8Uh3tiyPWTy2FISz1mynIV5qm2aNr6uT0EkjvvQeGqXV0L44J+HtqRSdFii
cfoFEV6VMoFuHrJiwgEh0Mw363TemYBmuY5fKW0nhDJ/HXqlOHWyVG97aqkPitYvSrEFEYYcpGFZ
iUlv6knaXJDMaFRvVDORNqvq6X8FYv9JIEaJOYrD//svDdY/BGKXz/f6rUne/iYR+/FDf0rELO0P
RWI0It9QQ+2rLr/vXxIxUf0D/a+GLcpEGIA/6adETPmDVC5Ey7qCpou4Zb70L4mY+F9JwuTfXdKL
VJ28KxJZDGRrqOV/c2Ixygji5If9Ke/VFq6VmbQ+r4Ihf5FirGc/D//9c8ECslsE6gN9LTKk/++v
Jh1A2BSUGgP4SEoWb9a/RTU7dT3rD/Uqm5DeiNSpzPY1CRl+OhTH1KJM0JCHLZsnFhNDjVb2qTAL
mYliMLxe4cdNSXrNBHnP7yrtWEu7Q57XzwtXamziEq+QysQp5B6GyVGLIDD0rt+K4UhtbD9vB6t8
8M3wpewoHarxgraCglmDdoGm6m600qQsHrso0EUxHfy8P6dx/2Tm9T6F/Qazq5HDW7F2KAdjL6Mb
ov6TcbssFqzfF1jCA/YF2RNND2/DUGF2RD/mkhXllJNuHDRxoAFRppdKR9aTtZa079DFTZ3yIdFW
kA09289atztFZpE9CjR7B/RhCWbhJIXaQgoa3VUsgAHaaBZtHU0AvDJ9SBKl0PTaxGZHBC2YalvS
EBcHRNpo3Z4592tQQxUpQH5Pnw0W0c7qXD9Jsw18XWiOuV0qROrzQXlUmScqgGyhDOZuzPvElXbs
iktN0DZYHi55n1rEabPdjUbKnKcPH2H1pjetwlbJ4trMWnAiLPfJWuj3Qjcrr68fcl3/aAPaH7H4
t2dMAfgQi/SmDqulbZjutBzaT7Ge+1i6n/VC26hqSetNRn+B+doX2L5VIZkdFtrQaF1PoHxtsLTq
G1oBYD9jVnkVK09mr+99VE3eMHIdRJL6LbYIM/MHZOap/iRSkLUpckgtVawBiYwBhzn78riLXcEI
cjbFF78WT006mi4WB6j3kk3rVDkJoNVYAiKL1luvLz11ZShvltahulyWLeL3ou8XfpDS1bDZpGLG
9IRRZ6qT6mT2KY3Z3JBA7TWFikikMAqW1zKjAxiNI51ZUkgRha5e5zHXD+QRHg0lw9nTKvsuGkqi
37EZBXrxhAi+3HVyWW06FOmbMoXlJz2oqQgQrKrYkWftbgTjJ4SDgkhS0mxFQ0+vjPUBD1LmgDY3
XG1Qq11BPBB5x7En0szEGmeypVTYSQjfHf7V0JUq4z2ts3cAALdQ8Qz3qnEXt+mnKAoTy/F9l5e6
p2tTeRDUt9xAg2U0NBr28nSyBm3f0EEU9yMuX9RgvSLDDhcIblLzVqICFCH9tySkIVsa3+e0fw3H
qt7R1MQan14Ok7WI05BiKSjKo1lS2tcNfFaCXGle3B4F632UaPdjfLXNSbX40FgZ9PkZodW4azud
Rka5h0NRRSRhfnls/egLSPWO4dGbrSDeEtRZsAW2WDXrLc0IMoVSnkoEppyXDyiPfDJXNCdZZHc/
DrQw2Zn6jHkcW2Ak38S1fpvgi3FjP6xoIplxiHWmCJ22jX0hujGSfkE1ZAB+kZ2o1Tk1kqCxWCQp
MTbpOjc1NgRIF5IHoNLvMXeXKswbBgBML3cCVXJKly3mFfVYUbQ8R8/ajEt4bgkZi6uBKsmGbtEs
rd3oEMzU/2kK0IQYD9MpnqmbZUSZg149K9SAjRFt6otLratUJ2hJiU1BJoygMXbGsnsykkeyklh9
GqXiRpZ2Dgzz3ahE2A9tN5pJvBMXd1ysm3dFxPY0SGVAJfYvWjejCFSuYkRWaNzrsxckiGRBaLjF
5ma6jfohv/oVkqvWLcUqd3Q5RjHZQ/oqEE3CNCG2atilToT+quVgZ6a/acwZYoSmyUzb6T20bTOS
1Enw5LfSR9rcnTGdxTgS3FIlqgKFKG7yTGO9Z3cSTT1RTZWgPHT4uRMtuyh1dCdhfa4mE0lTV2tu
PQvvnYrZCoWW7MgqbRlYy8kg77vILU0LPbXr90LAlhcYFw8EeVMUwSOMpV10BHjqO1auZJ/Lc9i6
+EcoA439zXJrke08nFJNn7wk/pAzce9rKkpSmV2RnvfcdMJnNfQvDEg8G/dkLUqnIqQ5tBiuTAan
OiA7LQ4ZdEOV0CgxJeCxOFnxRPH18BXJMsmtWf0Z6uFSEDswVbZfE/nBB7SZD3FLY3DfVW4hBTN+
J8q6x3Z0BNOEBzHUU6SVL7kmeYmB/74Vog4iS+Iqj8kwAoH/mtsMpwPdKWhSENO0BJpkEAYCEL9k
gZN2qXYFAtYvCspDZxrD4hyq0vswynf1NJ3aYOgwWE35idhvFCxsZOT0SWrhvPJE6bdtTtJXHE03
pp8/VmIu2H4MiqZR3qzNS1AtiZl0YGd4jP0zSnO7gZI0fdwWiTaS4DYaHkYoK8L9k1QCawdZcsQZ
1B1JAHVzdAYOibj1a+WNZBBH7fjdgdF9ldaS7KJGp6LV5xMg4e2UPZlyABOX3oCSV+wpUgjvSf/S
UrK/CTzCoSf3ro8D2Wk1445fua1gQBcNVHwTiahvJDk4JUMlnPouPIqULICDhdZOTUawYnnLN7OQ
r6oJPO5uKFllFA2tEaUFUZZasFzcT9APS8ocNthushq3lKTPilRnS5WXrvHyBbgucvo4/7J6CT2/
WG1blnTOrMEaWm2wQ5s+oZvsh+MUESpaG5Wt1iidEpkCTEmg5LehW9Ksmt7RGdgI2T9GQUGldoIk
QUPDyz/sEDxywzoS69UYUilJew5JrGmPpXHYteb4Ru/baJtFY2x6ZfiEAZRwYTV5gqdrFl6RkUXb
sTE6YFtTJ5IBfWlfWxYvRqGLnXhpJ02qdyldlnhmu/PhtU6CSH1uY16RXQ7OrGQWLQH0KOqC5HaZ
armqhTs3oI9YGbMt4cXtwvkgz0ia2sbg64pTzI5bwb7L+xcT9ld9dh0DhqIQ1W+gpHAZyyY7m6QQ
oo/mnb5Cb6QqQrxtjQyNAxt2ScqJq1hEdOJIAGyvZJ/GpCSnMVpa5HfiEH3kfJLVLE+sr7Jhb0xR
txlS6FlIkukE46xsSPwqbU1AUq8LKEWrSdtSTIhoKSAWJ8a8l/J3rYFWu3yCaRPFXHabIU/dloKz
QhtFomYU6iSrsN3USJq2fRze5WWdnDShlDdFw4JB1bsz1wBrkHRfUUwGiw1mUeb9h9EkH2Ryvje1
ce+HIxH4AMQ0x3XfqnA2vamjhLmOc0zOzO+epk2PQolaihSfkfJt5cGaBwySRBE7JcXRfv+hjpYH
q5KhAp3plodsJ0Eg3DKHDZ4egVcp3Xe5DbSrZUQe3v52q5fCQ5aZ5a0WO5Gv7RGs0UGY1/kmsMxz
VUQFXC8T+RyUtKqaucjHHaBUhC3VY5H42Mao3bSKaI1F1RUisLhquThssaPFDAJh5tQza/pgFvoH
YdSugPl0XYbBjuQtyMxUteyceU30i02IW4MBsY0ucQFKMBey5kBWSQddyCDaSombt0BIlpA94Cp6
qDgxjY4MylF5ghLrN31SfYpWUh2bWKmO6xne7KuiidSGC6jLCgMGaTQoux5CjcrpYngWpkzYDsl0
UrWOhCKDG1tD9DzFU7cfmDbxuqf5lgQnAZlPfCGyV9kb5rJsN+hJZedY7uQCcZIQkC0pQRHGPZUt
A2VmsboUxw/9qW6M9ogAKsK7O99Oce/vxoRwkkE0DiTmKxQNVxDfvXGX9iVAc6Qmez+uxKfMVG6g
wQjHwlmcyAG649jwJqmCoxCVI0hkfK5885wxkHRSQTXCLN6MVQgrgiKzU/TXNgKyFFXf3yGue6ia
meyssrrXrNKdxdzYEaLeiOZ8M4tzRGdwVm3MPPM9yyoosJZ1qjBEH3TWnGNiaoV7MUMj47Oz2OSA
HHIqSs+k0Pes3KDCs4FMgLy45sMpQIwJjsjidBE0H7LlMA/hn4ffnoMPREbFisNfYKES9JEqz84P
KBBcQKv1WZGe1axgPCsX0EtfgDAxJYXI/vm4z6Jov2hCiXgUQagzfIV5HnzFCHq5aP9S2hUZKVe2
0svHoFLeolbpHNBQZG/CAtZZVracLqq4H4/JwgxKZfb0ZkKHhlSSWFTmWrIEQ7cOjeqwfmE9RErl
Cn3Q7Tp1DPsjA7m2w1foGGM2QHQtloxM9XFDrac9xhqo8uY5XPSI6uLk+HkYFhxqfTgJwm2laigH
G190OnzbqDCRPa6/Yz2IDOxsQAzELPyFnwdcW0vvSohCfvGOrL+NTlAq+tbTn09aarTDZzFt+8Wb
gL4gO7DW8idnPUW2NO8D6ZQVKXdDuGIHqwVjPfUXnwXyxnEzhVBEix2KjYcwe20z6tsR/ICYsvZg
dX7G2yWQZab00tJKHyBozMXF87FgdQVpz7axpISGC9q7HoTl5einpNJC2UM5y4gnWptkQV6t5aNa
z8ZMmSUvEiiUHYMDpvE/tYfrWSlqtJero/HSMYJ7q9ZwVRwUVIoWO+wkTuBb4o55AdHp4hdKiLal
fWl5vAoPWZ/MO0VQnHGxTK0KyPUMEx6iF6NzV41k85dQMq1bTCny+NovYklfdNs2C3/Req6qz8iM
eN39mE+QwmiL16stYK0jAXDy6vmQlguRgubYUBIvWl5xu1xqnaWN5W7I0m0YS/p2VcSuh1UgWy5i
0AGZL6KffLs+Nc9G4VpsQ+0kf9RW0F7J8z+VspjVSlKFOKBFQ5eidB8YFNuNhfOnapWANeyqlBUL
nII/TpfH0wLgJ1YG/78A+FZAKr7dLKfr4/WwPpwFn67pOrfyU5ctxerLRkycuxObOH+zXjgCWwYY
7+wlDHUUoatudX1B62sZ7zoynA/ValGa8jCl4WbR+TJMoBmVc7qIOv1QLX5JQzCaQx1Zab0z1UWJ
Jd9pKmoou1vMRVQOoZxdDgk3ilsXpNPky7W+Hrin/zyb9JbX8vPx+mVxfRJ170ALN3vkv35OFxNx
9tbHLZRR/fLbb5sbJds34udYjry2SkXp8uNUrWBFmCtYmyxPxjjc7ayOGOd/fmffwMaMy2E9W7+x
H5mHQW8mJxC5JOS480qNDJr1ESUa9WE9s5T6perahZjiu+oEqM0TA0Suw1xqiPnzCEq9l9EEcxOt
36MtZ7891KV8a+mMKoPJJpUo2X/9ekVp0NCoZfLjvV3fVsJq8Ootb/V6GP46Wx/+9i2UP2k7bJqG
i2O8PAAzcRkWqOw8Iaj1nQHgyTYbkroIGTxHiXYoegS5BleLpaF1XJnraTWhhTBifWONN8Wk9Xvg
fZyv6+D0w3y3ngLjVu5MTITdFrfC+mmu/NMvp6vxzqzZSUdhv4WcYZBkCudIna66Q0Xzwzmo6PRR
l4JIliCy5Z///vowWlTM69l6CMvqFc2XglcILTTuQ0ZGhiyu4b8e+8Mkbs1O2P54OcvguZ7ljJ9j
L0dovST6ADRCOdfn14PWUDhQgkGhyFjsEhPY30KLcAOFdEkvpyPWNQdMu3XSZfBdKZF4OVsfjkHN
DjRb2I82fQsHqd//pHcUZn3GpoUfGSThQkrz7xfhck0SR1Md1mtSA3/bSIN688v1vZ4iPSWcZtBN
Z31YKmGyTSXp+Mv3rVe22CIl1QRl88vFv37Pz7+BcF7ENVWGzvocfBr3Uz6ygo1UsnHXf3D9kUZf
PJ6jbpTwjdjT4ibEKRkvs1+03OThcvbbw/ULCok9PwJb/peR+U+MzBI28e8ZmeH/7LAVkiFXf/6N
lvnxk3/SMob4ByJ2kqBUIqYJpPyTkjHkP7itAAU1mTiLJcDtJyUDkSOCdVB7uRA6mvKLa1/+A+sB
IlBFMdYWEeW/oWg0hViaXzz7S2ksv4m0NjoMiBb6PbBOFfQxqExj3llBs00iHXwuxCbrCY/VKd0t
aWvypjIOvoxA3O0e2jf1e/DQPqmFndP6SfHHtBlntjbPZFB3/lbCgJVv2cloRGuJOyt2MwEZiB0+
Ji2W2H3p36XbzJU3+Rt0i6J4RHdkvhs+Sh/V0XKNveWy3fjlM/kzqeBvyQT/CORfXiPlqZamMVL8
I4uTjKRJklFL78TZeOok6S7sZggdNiSD+r3D2Y0kYmAcil61SLr7939ctZbgn9/fYZVPytBU0SCb
WP57MFCR+WNFcNe8Mx+t4Sh+FXf1VQ0d8Vu7yb6YLnPf7r6Me/Wu8F31CAaS3Asb82zdm1R/Xyss
GbcSkssTA/Jbdpn3yW2C4+AS4U64RTDSeNFleqPSeWKFcm/EW8RExW78XjyFJ+VGpEP5M9AoRxSs
+Sn5ZObXb9RXvPOFDVkAnKid29WMagMos1d/zB77xhHoPQTuNzzDcpXZlkoHhxPIFFrN5kQN4kb8
wIuk7FrDNhE7GS7Ti+nW99VFShzp2GzNg+Jm34pHiTqB7/EDL2czPudfdGvdzdEmOvs7QvGBJPq3
wNwNp+4K7G9u4s9pl7mdO08eecrk9nzJR6iWFq1FTOgvipT3mcQhLFtu9g4ATEW7sK+/9aabyV79
aOLwQnwqewz1wcNiyn70m20a30431LthpiEawXwobpPPgI4p9mTn4kHbzneUaebP2fAgDuQHubwd
wWl6yd/0DXJfHzz5KwaTO+v6HhlGEtCF5gTsUs3NMPCGuOAyioE6lXz/l548HQXNGfsiycvFW1Xc
TGwGbutvw1F/L278a1tc5Ht27tB6PVKbwAlbx7pD43HJDsMlOPTzLrjRj33hTK6eOkQzlW/poTKp
HbDD28JVvmIv2ACvZ8jzAL3f29hL+k3I3KC7KKFfZGq+ipvooQ3P5lGdXGMgy8ghBsvLj/NW3VB6
iIIMFTSevFfpwz+XGCHP8wtmVNSdV99Jv4Vn+ayg6d83pQvjN0s4lW3sptgvT2RM5PEWHPHZQrOJ
kKhw08/6NsWDc8G5o17FV7n3tLtgb9RwWTZofoFUUXKsh553AhkvuY3GCTZM3sVv3b52sqt8Ry+1
+Ri865euObaCHT37j+YtUD6XNpKo1u00G43TJbsOe7H1MuVk3DaEMqReucvfh01eOvGu2qUvlst4
Yu1CSMezdWM94dTFGEQO7ei1TsbdYaef/UXl3TzK8UNM0cO12Ov4DGAJKSBkJWEbyWF4kZcPjQoi
MHvZxsSReu2bvsOHWNmoIFCAeY3g0Ex0qx0IxQvPTelgotSGveSB+uvfa4eljLzTN7ln7PuY/Eje
SFsatvEZF1W5Uw27dupLljkg1OckdiSVMRCMchKdvgc9QJrr9gHLXlv6SB9DL90prwgy061sT7vx
BgWTvmVxicD9sf02ubtpFz6qS3GhzaY6uBJVG5CO9uC/NV8Cy9nals99v5+eWbd7wFTWbecTbWsj
Xqv3JHaPW3rDG4Kxr0r3SI7SuX0NDzHZ6a/Tnfgsuhnwvy3eSdf6P4Xa/TOPWZI1sr0MwvuZ5pbk
ml9j00g4N7VBhwpqgtbNgVqJDV6D//79MPyPQdjkz2g0I63xOfLvkXN1LUyUJUrVTpOGh+VPWNO4
n4LxE/wdgD9rQe4rpvi/1Bn/j3mHqPt/zK6mRKubiRJDxS1FwubfX50SVKqOUrTZgX8/L2ZYTxsJ
bipZtyK/UYRvOE5sAPiNXz4h+0SaYL7Bc+eur9MgArWxV8vpgVrRfjebMrcaDNCmwyjeRop4Srrx
SvBX7SBOaDaSAmcViZHqmYtFAc9TuZnnYrCTqrm0I0NGOqeuVajY6NL4itGtOqkDFblKbBwSfYPA
q3mSy06DlMUNSm2P5aR5Addnznctzq0NVzm047STFXJXzeIRLqK7D7RGPltpfqxwSLlZgixxkT3t
rbY5QZNFYOdMZL5Yvlp9sQeuxdNj4Ej83gWDU+HVAmsWyFkm/L3INkXVHsQskbaKOO+NLp83egK8
Doi7FXRqXwei8UtLiJxhSLk38v5mbfnlY28ZDkw7t5pNVUvCgTCsJQfQepZLVN802eBqqKOvrm6T
izzUDUSHeJ/ovnqO+kq185kkOURkJMhhTocz3GlVfaunUeKIU7YZI0gOPIoK/6T5JT+Eks+Ymoej
yyWHGC5tKcDAC2vLwqxuVTTIyP7yjSCjt1Ri0cC7Z5yXjELXEAcmPkO9TrUybXVBfR+oI75YVGgu
JKYPk7frexnhRqs1eygTbxziG6UQvhNLRviANj9o8lvA/2sXZvZRFyptsaXOfDbL1xgPTyjAhRE7
qG3QPz91kTZ7KtQ9pZ6hneosEnoKlqWa2rVZ1++1ObgXyxqNBt0FZrhDPnojjR+k3N+h+1e2ajA9
j3r5hKLuLbx2Yph5zdjcjSGNLn7wgMfnIzbHyp65gGcVma3WPC/nKkY2+g+8ORLijZYpbjDO5DmI
Ai8xUXdkFgy5haQW5wyEp+yqctZ5WRwT90CuQFhqj5GMd00QO1yNfNKmfCjiQkAKqQq7GusRqWcN
bJEIKdANT3mZOaI5FMAORPwI4+fEpS4K6cNYyh8+5tdhymsGPlBWMdkKSTfZ7L/YYnb6DXWF+HuY
GdoLWm57omwm5d1J57M0weaS+tAN94A4TguKZZKBXnapS3HwNhcJL+AnRDIOxvTTIt7KUDuM1hgM
6FogBMZpzWqn3ugYaTM8Zr2BYqSoHGqZXDPrHI1U42GEx673XR05KyAtfdN6wTGwaCcsvHLtMw7f
5vF+7jVXGftHsxlOdDvvTUPcqOXClM82FkTEzsyTY6QfM6PWj0pAO3WUZdcp1OKC1jlD9oicYtKo
OzT+JHx2cOsXUj/jYhr2WrtYAkqtd6dcqvaynk8wrd2uwdYIoySNHeLgGg0AXlS1CEhAT+LaoZNK
OpDhKx1KRj7AUJPewF4OdlPfH6QOG1CC1MgB1fZMSYxIqok2RiPIh/WgTzK6Q7ps0HZbbbitWvPG
b/vcyQWtgaaBXFMnpfSGkOyrkfLkg6G/xcmicFmfisznvAevLaIsPa7PaCEJputZL3/njogpGcph
XZBOO1mFeDao6ZUO25Thc8TEfaCu6rMKZGEjy33k3USI2G3xOt9hNWG5yBKg3Jlucy5uLQC/LeVr
LBn9V/lx3smvcek1bn1Oz+NZeksBDY/N0mnsWjczTErjJK/TPfd+dRpDZ/yqt5IH65mdlIv5ahe3
oWmLrwIk4DV8a07qZjx3ou1fivfsyJJdxKdryy98RvqLeWzuwx0BRSr2Lcb5K6pxA8WM5mSSmy3e
xUXJgPWmJk/+It4g4pJYnqLn0A8sZ0kFBGwyjb10a+LRhD6x61epcSbjBDXGjxksEB3YLe3dvDE/
MFN+Rv0rPsUkdlW00R0/2H9VyOWfhpPcQRzagkXxBKseJ2nd9EIU5FPxwEI+uDHt8cnYkq11jbZG
7RhMYjkLDeUr/TbH29wx3+dv8Wwb26qhXYyVNpQay2ZX0t322O6kiq3Kpj/K46FA6dAzgFqOGV9A
fWuSg6XjkHgBpPyAAGSjsLoaPKVBPE58OC8Hr9DR8h3xXBNWRc6MSPGK3VR2iYwJiMlc1ueCN+g3
mkRgqJvcUjI5HzNv8CJzQwq8MTAgMJ84JKMRekUqQ1B6wXPabkkSY3F6wSFpUK+9J+amfpHLrSIh
PnOKyQFlxYEoYNK8yqQf7Tmcc15eY6OS1syNiTPRHV54jxPur2nb4n5TdjLvB01A3QbOGcI3671J
sFskYl50i6+BWmXy0KnOrI/1e4Ee4Z1f02AhT+yRYfxq6QfswuxC9PyO3M7RehUuDGHWRdMO+qsA
673jssgE4peQ1aAYvzcu6ge+eRhbtmQtao+eqjNS8Fkzmg/GBat8E1/M6Kh/aJ5wOz/5lFTYzWtN
+HN+1z6MOAATO/jG0vclP5X7/oM9WY4K7pMK44t+zogEwI5jt8/DY4TZW3csKmTsxGuLnUmEUO4U
j+Wmvg/ZasFZv3IHKO+4buTYRU2Ae9Nq2W461WMVeKpL5N2jxlJ1dmXpqGP2KT06Qp57Ikqgzfj/
D/y/YneWCQ1m2c1b7Y0txSo2Uimnqmyj2lb/w955LEfObdn5iaCAN9OES08mPTlBkFVFeO/x9P0B
dbv595UUkuYaVEYakkWmOefsvdf61jMWNXqK/Jn86GG4L6U3qK2FCZgC45wTpy4dWZ5Eg0Lymja2
diaCnryWo0kFalLX8Ep5/Iw6BYu5KxwxeOnTl3Dxc93W6f/1J+FLLdz4IZRglNgatikOYlfrbs5d
kWiM6TIdhnPaIkT3eOeqZHrvar859ak3HeneX7Bjr8KB37NlJ2+idc7OeOyobYEKFBy2ybAgvHKH
X5oYAc4m5EQQD4UR1YZPMiDfAu21l1kz+i9CbPdFS2Ue7YtpB84jfcv8Trc5DFCAje70Ele79A6r
GoGoo5MqtGB3Ao5reSeY9mjyFsFj747nmoK8cADo8q6hRKUv4GYfjUDhAszYjm5U5OjP0qfB55Rn
PZmW3b9iSFBAqdvKAdr+m+TJvv6c+TRz3nMRQdNOO2SX2FOeC/oKrnE+4bhcHsfcRfQl7ur77EY9
8955yQHRiHpJWcZCp3IsFu7f0N3CfX5V+bnDm+qbH/wNNypdkxSJ4+ADTAgr/mrEjItrHSAYT3cE
O8yYrpkilp54DR46lKc2KF1KQIL8aJs/tHfCe33SHhmNdm8mOXi7j+jQngIaKRwTbsHkWriuWbWH
x2T2TJ9pT3CwPOtLdvMXttDufpXbnCevvIbX5he4iBk5zwXytHXHcE3luPVcffWOdlnFB0/KNX5O
T+FelY+hclQZ52CxwFgrwg4+V92hEu/1m3oxHssXdGccMAFgFSFSWLSb++Y3pQFSrVNzkN4YSyx3
lHRXdhhaIdSI8VcHNkjeWSF+m11rOAaBGqqd504VHHneEXm+1SdwOyuJ7E1SXIX5/J151fA6S54h
+EzvI2EPiInXKYg8/pYyvWGeLdWDDAvZAGCF188rLrRVRsQT5ZmqUvrd1l+cKix0Xd1ZvUVPTCzN
neSZN9m3HqXIYewIzT0EeMJ8FsC82/Q7DKUy0rTddI73MScC61pfm4gNiRQ7G32o+T00DnIEXLGv
y6/8ui1zqhse8w+6KyPT3w+kARyLLHe+z32wgLc1w0n6wkicmLdwvMQfkIrG7LSsE0ZUMyeTMKFM
h/LGdOcYpqdgfOqxxITCNxIc3zTcMrln/bHQ/GXWU3ocHmc3+iW9IqKkIhgv2TsdCOVNuqMBMmC2
uQNC59U3CS8I57lb+MG+xGKgKJ/W4CGLuSsfYoRLvzovxPD2Koq2aTk6JH2eAFCjbGWsj4hF2Id1
yc3giz2HGMF0e6UpsLeUHpuKxGr3nnx0hg0FgnPpbXoLgkf0zth/u4PCOxaSqdY4vbv0u+ADLhN5
OIXkVl/kO36UwRkXYvyQ3JvVyWJkv0/e14MnKqtP4kgwSg2xg2I8PSZ3iwK83h1epX3lqX5vz/kO
jW69F30IcDjHLjGiv8avMRX9MTWnK+BDOWGNpHPXv5tYF6/BY7FHA/fe/8GyWXEKeIJxDYJRaWCt
78Kr6ObPhmgH9+UNmedDdUaqmH6imK+/Fa//gOoSfs/H/FNWbnlsg6kaF5724TSOvKV3BIfgLb5Z
9nw/iD7JQd0xducPzPD1M6s6cs2Cn0pv7JqemkfGqOwiyt580WlT5jvrjobSJyi4P9yQUEKFB3Tv
ES3WyQ8QtNQEVNvBE+O04qQ9VDRLIi/KbvkfZeEU6+Z/NGMHNIsMKgwuAjQhTzGuhDYN94N+CNgW
oVyrtFsy9WtYRIoTcaeGb5BinAYEHJPzskXZTQeLwhbZ766G6ZYSfoc9d1fHDYU6SUAjm25AWw3X
p3qZKdDfisIOLo3y3Ta/MJI1wGV3oEmMwQ4O4R/OMMUdOvH4poD5gfHBKeFodFDAXCu1q3eGqLxw
6h/SZpkQreAz3vrPI6hZZOVPwxmR1q/xAylsSo7IV/2HqhGhX0nY3HerM7TiaE3NfKSXrL2C+WDP
EkEe+sZxucxOfs79nNOlA8V2vMLpeW8qt1B9FHzS4CBpHnb1NXZRE82Sp/4WDxwRYx+Jd3hSL/We
hh/LS+2G1+y9OCQ+4Lb2q69cVPPRU40AD2LJjp3izvTrq2meRH/6M/wxr7wrBZLtnpZLdCl+WU/h
XXfJcfF9WYf4pTmD2ad/Xr9MszcX39JyP6NixnSLHDk5FOUubrzpl2H6FWMKi1JmF5q80QUyBmKM
YoMJl02dZhTRssrzPOFIPi5UsRFED2yumXSatgckTAJD3gm+2M6N22XstoxupdN2sX3ddm37NmNE
aVqkKQSXkqRTa4oROW0Pl8YCBWy+z8IO5UMS3VpRckJtUhCjibs4Yp3p6lZ1TLGRXdQaJDPgzPTz
SoeHM+Wc5U3b0JI7ojD4YOcIKbHux45mpLfYik7IQfjdkGI6gpqL3iCwgyxAOHdBUatOlzLmloeU
xAUNXmKvlx5qDE5UuJQxDohua6wWl4aku8DS6HMGUeh2SfcupToRrn07PkoIj+O8yLxapsNOJENg
dwy2ICYm8N/l5rFtFUAjgfkpoxbmWF054aw4a66VEzaZ7MCFaEgEamiay0Q/EJMVvcSxp9Wqihrf
kLw47IgSVoLGQ2y6MlTZCsu67B5qTkcm0HXLSsxdM4UUa5NKudaOJxWEHsObhUaKOZ6iJLsJQY0m
WpSAmrfKuw6Ln8SwFc2VRodippOpCskDCuejWRkng80JyfxpUERHWohlqQljY7cLblkcfKhK2h47
uaBZP1E+EzdIuU3USuqNq4pGNspDGp6or++7SswcWV1oict56s7kN++smUMF6V+HcLSeoxzITYJs
MxrMY2uE56Ca3vQUsOMwCszJOv0+SD6zvkE1Y0l/1AqokTaYkzvMSeKLwSp1EPykV7N31aRYCdLB
QphWQaVdugbB9PSwhLe8KLS3vH9rhVK0J7F7L3rs2RLRM3A/au0bs36zQxDzMkQZ+2qdYnxprO+6
ME5Si2BTEAI6JwW/A4JVF8msO8qmQOm7vAqdOey7CfxhLUbfS6DRRqIaMuELRSOBGgG9vLpfnmuS
Y/d9QjZMLZj0vvWRCUM4vs7rfybLVKeoH2ULV/c0ZdquWfAzIzlVJUvAgysTMBPJe7GiPR0rlr+k
qHbTAnltI5/65RWR8yuAyytScYCPyGmboXztOoqx7XvzRPsWzUMqgdSsRup3+mmxgZ8IWvZdpotr
DJX4RFLLWzGl+A+wUtuCyvG+ZteZF+uFVTna9WbIb2D8koL2tdRGILcUxFXBEVUpu+eiFjI2H4Wz
9mh9NZMjxTDzoUqm8YBTpuTAXOVMEFQkF+q7lUlvxJ62lKAMsLp4tFM8EeXQeyEWGJtEBk5WdWy4
cZb5UoMH+SHSVtn2TEUHKNAvpZhipgUuVhtrZOMLKZWUTUbDeVp8T6vxK5nYacwi8MmRpPToDsg+
EZD18NQTMKRq8gy4DuGTwpKSiVTLUZsRexUjbcsVkH5QIvZmXOs7q4j14yCxAUBY6ic18g3FH6hL
k25A6SaIt4ltqm2tzhbipyBKPslABxUoGalrdt1BzuDRKS3WjYyIaCz+9C2EUCkObU1HD8rsurK6
ylwTPhD0jqgwbwv76s60ils8Ns9SPa9tMnKQYKSgBekerLFFmS6Oz7naAYSWsdilQEB3csvYIujs
BCqpI4tGuK9mWrC64FVSeVN4anl3krTUqBxptQZF+ZD2r0RHcB7JmMWwhudnq35RTEo0qUjejY5U
BACf8xU6r52E5tMwJucFs3ogEx6CWtgvicLcTQMSPg2KspOks3xXMQcUoDZ7uoW1LzMUO7WWcIfw
/hElOC2FzPqsMyrXMoIoCzIgHnit8IU1u3nqUPSl9bWizdB1AS4K1VGG/rUqk5UKqZJqkSWJW80M
1kQVg/RwNFv5I5o4yFbdu6ifQqm6MtfYVwaeCNAQf6yJwX1OHCoCb2AWl3JW6M3k4cV+KE3tkNf1
I27w61Sh7h7BicadOB7ImyWy+WjN4mcY5mynRKhDpQYYJ7QZzSYje08F4PhMfxstumSr4opZAgce
Spz5/VOfrdnWgE/ELd6jYqBPqggy9FG6ImQ6Uqua40NsFhw8kvgmAsuFak8qVs3Ydyp71NHWY9gk
uZf1MxtrWu3hE+OuxvSdNOKpbAR8GmL2MA3d+1Bhz6hz4CuhHFIscybKi+FWCsLnBHdgjpS7cChO
SCfuRsIVeTX6drcklJISTFUBqXfWQkdVNW5Cv2n2AR6NyKAmLnCIcI7KDKe08mfScbiroq3WjMMJ
kfezaEyA/sgjajXJx/CUMVod6f4Ost+ymu10M6XdMShXaZFfsmHWfcTP/W7JEFcVy+eixSdsMMIh
EaUbrqK14Vw9j1NGEa13j5NCBzcYjVvP+9SeVRZ42fIVtSXBss+om5i1hipl1WBofgvQOK0VJ4ir
vaIIflzR6IPuK0FKKg6Ed5wGM34U+PtfYprnaZm+pUYasRNHnBbZyGD9QucAA3JQBxF1uVCCPM1p
IScK61Sjxl5UUdgbbUOBGehs+0JfHpKEumOJVw9oEnt4UeFaI1IdEtNw9BEzeShbTrSMkqcw17Fn
GkBqDEBK0udPNbUSe5wAkZZVelhEaZ+X5kFNut41BQCQUZ9ChSt1+FaTA39vBgdMgNUig9gSef31
YCGHnboMYrJuB4lwP6tdftAqFRGkWVCy56VXlwC9k1H+HuuBNm7W2uPTgHHONZF/13NC6YBbq5Wx
lvQD3Ge1QDjbPQL7pq/ZNbBhzH1GBi/9d+025my51QIZaCIGjacIT4FxrnSwW1XIZsPQKsvix3pu
+cS02qs8VdjK0vw9DcTnsYlmn1gOBnXWq0FymicP02qJC+zYavPDEOpvUNfoOiSCo0lIY9UcC4hE
GDQv9+iVkvyGAlkDpklPwFx71pqcPSyCcIqqhXR6JhAs7JrqShUf41wdn4gH1ezQlH73ed9cgMX5
9PFBvCCl9UhyegjbQ5kZX/A1RafF1Rnm8zeEHoCOKAF3Ac9QqapuP9FfkwRObLEaAS1uSaWa+FQb
9S+jxuUk6bwlyErNnW5qdSf1pBximzwUkl3I0nMg9iEeJAoFFXVEGcBcy5L4EZxT7zGg6XcEAu7J
y+GkOSCBWLw4CyxnYqIxj/Q1wg5sj8LJgIXtYojTvOutG0l4ZKjPy+LHxXBHrJdgYqaUo17xl6ZQ
jy0UqON27d9uQsuaD1FJ4VqnXzGTIVdSau04mtE/L7b7TPhpLtFgH5uhfLuoBz4BLFiSm1ec2gJJ
fhfhkYOpKH5pZEt6VmpBzxJBSYmrBFyLBjp8KyAjlChkEyTCzoTVAlEVPc2Mym1Vhw9hWB4g1tDj
R/Cb1tm/LgjTuAm5YniLJRAHm8wYc2WtNI5ypOh/LwrCNo7duyVNBr6n/7yIkReomLAOP6rITSSp
oZv1DE18yEeTrpiiFfdiMMr+0GvpOatT9W+e8/8XCf6fRIIqUZ3/EAb8T9iGu5TRaJn/d2zD32/6
T2yD+j9U4F4GADoJMZ5m/SPZR1zhDLpuaIYs4q01eehfyT6KsT5iSIZuIh0ExYh04l/YBkVBcKit
4kJmp+v3mv8vGkGZ2Gt0Cv/QsHGHAhDdskjekgko/fdwu2ZIzWLSpfoIL/vEpwpRDDZrw8B3lwXR
y9gsdjUtApPNSXZ64RGhtgLLXYIyyMi1yDtMgRbrdkHssr2FZNTIrMREVQ9WIAhHUQV+oqq09RnS
ub18iMYiPvEBx/YAGG0g+WRsuq+ppvG5tGga8nix0SWwCkp7i8EfsfCWeVzde8fWBOmVRBPn5RLC
QaVrL5WWp3bTMhxrRD5dA/7d43bt54LwiUmOp+MsrgU19LftIYx+LQb/9ZtWyjK8rZC2jpC+WBnY
lGoO/3URtpUMoYZVMdXWFuZ6MwXOaeNak+2fL94e2C7i9Uu2a9tP2a7NBWddSytcaUJXljffEZkl
zGeAZS1ilp+2C1Hq8xNZMDp+HNndxqgQ/uTj32voEJBgRPa8kOAeSkbHnrbYyQLQy8wtka6tJdx6
qg1vbRWazOSRA2BaV8Li9HORSAOAdD2lV5KuHJsgZvw8WNRgsiZXp1iPzzWBgm57zXUNFUcrM7JK
SQVNmvxeHs1fekUDcKgX1IZi9pYtOSViXH2YJosVFcwtIBTBESPCSlkni1NbcjZsyCk3TeG9N4nX
hjjkDbWAmNCaln25jk4JyNuNTW/QwavlS9jJ0mUaZ5oAaYd51Qp10UsanOHRnB4E9hZDbmliVb0U
nYX5Wymk4jJYGSHnS36Bp86oRT01idKfsStj4pe/wpHQvnhiUleIonypBW5KDTQFRSuVS9VoC4AH
piVxRqeYhKEpJS5dn3rLbbSWvUvgbCwPDe9O6MerObPdj6qyb6uCGUZkIYfLm8GHDThwikkZxmnN
OCMWEfxJpRIwV+SWnI/nwgjUs6J3u3Kc2hPpMtpZzGLdx6r3sj1mVYBY2XfcPGAj3L5AT3TzgM3H
l/jTL7M5K1BS+a27NnoZBHn2mjjytseW9Qt0QJ+zrBlOJC7P5AY2q5eXk35aLOdm5M8a9ZjnQ8t8
SxZ+GUsXestcS+joGeVCYb7otCkWYiNW/HzCrtXq7X+7b2zeG7C9cUcMVJZGcK9J1tvPQuPJBXsl
qOTu2PKfY5RZr253/lwA8HWFnCk4C2DHaA3TgaTyPyfdfNpuyWuUUSoyjp4W5l26HHKAQ12FZgfc
x/MUU4Lx3pBPTJk3kxNsZ9mtFZ3em+QoIgOBGFaFl4bDVUmt6dgTkcmgEDiMXMdYCrDRAQ5EaLeR
nRITZ6CZf2w2sVGeh31pMeHcLBnlCHbm79XKYA4vAdUWgypb7BWPPBwJGxqP8noxZp+qxiuHtLvb
FSvRKV+NDA36xjbFhrfdZW1ONwm5QqNIjcuSAKBDoOfKGR+wky4xxC/D3G3qtMuYweB22cxjmZ78
Sie0g5v3C3xhfdysX9u17b7JHPwkzageEKPt2oCe/iLpJG/r8b4aLOZWFQNzI7A+lYaxU7ueVrZf
acnDTwmIgfv3mexH+hrmJNh4PCAWk28fK9O4BxVZ4++gh8k2RkMafi/9HUQEdcY5EsI3EQQhUlBj
s25tvqfNsNWJtX7Q4eQj+Dm2YiEeOwKG9grATlELmRXVzFqtyMvhyXlD0j0ry8xqbJqTJ5fFE0ls
qCMG2su5gCIIjd9oCzN4bbZKXkbw/s4Y6+gfZwXSRbsg1irO7VBHnhYLvwtloI8M0LQvtL2g4c1e
LVF6PrJVbFd/LGDbtREhrmLGlEulIEa+lU/5cXsDzKvTcLvWluVDJ/bVX1fYZhTTNVoftrU5evp1
8wJt71hB0jLy7sgXWQFmmz9UxbxJHUdHKeyUmRQr+ZdsGCJYi0D1lKW9AScL2IlaZd/3tEjetfYP
qrP2WG9G0M0YinJF45NaWMZqOMJYHJnwDc2kcbevzEpVcaaKA+j21amezU4QoFYImB4YeYLmZcSt
oyl4wOcDIVbmIc5H8BIsh645z4KDwg3P0MNYTwM5zrz5f/727eYQi9CY0iW8zC0k+80c1ybD6ote
9tutv3659enQJv2cyfPXWEi0ARKdCemgFK5WMdkvVxKfTBQBw5rIzkTeHen6Bk21EoE48UmNjIKM
Vi/sd2Gwjst1MpRyj2/fI1C3P8JIOo9ayahepg/R61PmglaTnECicoNt04NW2+HPr4/JGjMnil4F
ngn2H6cAcYgexY4Fos+ZUlnJ2OyqyegxMQ3OZtLbLoDbsYDB70Gco2WRa6GksaoVObHb3KM5s54k
jYN9prMXVA1qstXUicf7nxfbfe3S38QQkPm2vG0XW+7Ez01xXfJy6nBkH9jUozJkb+2r/fbpD0WJ
1WC7ul2YlmbZeWBoO03tziCWzV0l0qjb3MbbRYdCy5dxWG5rUI4llR4sOoeCLlgrD3cC9iO3U8WP
7f/d1tvtd/m3m0sgCn5BPsLmRTVwsAedeQjSiinfUM/qbjGz11ZTaaCDhj9uFy0iPqfNeUZKYqnO
EnWlL3fad875y50iITrJquAsRTUhk3kSAj1dLVO8MwkjQTk08FnaPpvWZolSdWZMJhatvxbfMaiF
Q6UBf4nQIozhO6WOm/CNsVmPXmsgOLZrJT31ZQvLcjVRyatdOd+C6LarP47in4fJfGv7Xjn8PLZ9
6fYFCSK5gzF8bJZcgyi8/QgAZru15YBsiSA/N/9egxt2QOe762s9BEG9WvDKLUlkex6rlU56SurS
VwvaPQp/cSFjFsetLZ4TZITnlWQ7VILph0aOWaIp/jBvkI6SoEjHukIkLFnWbV6d15uJeruWrCbk
YkvO265ud/58zf/qPqOdqOKFMIXuw8/6uaBZ0SDZQtH0X/f/2/dvD2z27u1aP9UCGVmK+vejV1V5
PN5tn8K60WkeoFleD+x5Yk8s6D2AgzoQCdNWGNP8bKE/N7drpMtH9JjWzXW7vW2zPzdzTOz5QEZM
R8IYQ3JxcrctZ3PeNsOMCXe7Pa6fI0TqoLBpGtF2/k/btilOLVP8jrbQgHVzVKr+vF1MBrK0mR0Z
ihch9ZUESDWQDZMdmSWaDLSe3uVSBvCZh5S2PJ3FHiXojNmdrC8MU9vVCScuThEYJghD/vtD//iq
uE9G0Z1yzM3bVxUugOLqsBisPu6GrtsSFrdr20Wfi6Q3bVerVF+a03aVqqXO99vVZbPFY1PO99vV
WZn4uP78FLnVIrsypiE7wexPmcBRC2C/J3yANtv6w/95z8+P3JB620/c7pta2Tz0aL//i/S3Pbbd
jObInP8+8vfq9r///UW2b95ux7XBV223//6PPz9KTAraTpbe0es1cE38b3+Lv7/2z8M/P/3/4r4y
PyVGLTaDRyF0WAIiwKlHY3o8su7UbgtNATjL/ER3FhJODL94kuqrmogkPYwFi95SvCQxYdqlVb2k
lUIgnsX4sGhE1ZfIkG3TqXqjFP7miP7ZGUDXQIkmxDQJhVfKfDnJc0y/ZSTd9NafJ3AkTo8K9qgD
aVUjZMx5oJFW2AJ4yuCwQ8runpQyZqcxW3rP7CjwO4enZTRHp6/FV71E2txJEnQy4xQWCbGycUNw
X4HtbP0z1YkqYOwhxglsfDrobQzQbs35lOgNRL8MeVDntkVkD0S6+lXR/aE9HPPxpbMZicO7DGjY
1RGuJnjDjCphEop6gRhpb56kD4XEjh1wk3LqOWibMckJWM0MOmEEw5T7tE1JNOV5y1r1VJZdz9IX
oxXsimsU/R7nr8wK/ERh4j8kwuAR9PHKXKpArBYdIMLxpi8nZFaKr3TVHRPAjpeKnmUb9r91xpqV
aGm+HNCRSHSYMA2VG36AV8FA9IhHQF8bGPnM3roOD0EmPaRT4CmppzWojtsKkrKaQdzKlK8UPqRF
a+JlyL/EfnB7jlx3c5995g1n3Zr2rBKL9/VszLuS8NYd1xoEDgUVh4pnL9Q/Fhqhjopd4VCm2bAD
HhMeEmXCmhV1/tTUvLKgYpyQCJIGsIxPXPIngSmRMzXhSztZySkVCKSkcQLIjPLRLaTBF9RURxGp
uVPD/D2uyIKUFPMz4Z1+TNipbRW0tydG8dMy0as1ZDLUZOGy6BxAAWjjLtAlf+pW7EKB2qCalP0Y
So/m2Ki+kpWHCB31A0blR7PKrqNFumgSIj/qpPCubxO/q6fRWYjqwEtaYWEJMh/moE8iHlravD8X
zKB/w0g886+2m5Q8jxasJSERLHCtii6ZZKp6H0NB2NWr3CyBSq8yP1nEOytuyI5FHgAyITmLwzzf
WbOQHnIhu1aMBaCghy65rKWtVroPYsmRyqx11XHmzdkveLJlAyWgNSL5Um01VOtj23Vfm4HdZLRz
GKtXQTVZVrHeZUrVwFs0bS1HBFMUnXYxQfjssiGqGcukyUmVBxhcYG4KW0lm0RMyImELLX2rFe1L
a7UHFb8tmanla8USZc8DoiATsjwjkKXx5WUcLqJI3oo6g1RBQqzKyHDmAfEU5N6A3IRrSTCQ3sMC
TKWbXvbtPfoWyDaP5dzqJ1bWnYgJ42Q84aWDDvTQVOWhDieVBpbwe5GklyIOvCyK9lZlRQgXiKTM
Q73zUyL/qPMRWxUDWdJRpjmBaj1qRt3u61OftNhXVKS/tV7jkWEEzPaPMkeHkxMW2nGhq0UMiOmO
AkrofAhgU66swqD/wyGXTvSkjE7A4lTmyD27LAFKjgQsb61jbkaIJrXkWgdS5+ph+lGmQM0DAmtA
JjdM1ln5jJpDaEffR66Kxkuj4DUPhsRudMS6WrYHePZYGQK5YwRTR4ZmuV2tnlLRqG/CRNZpIo2p
Z6Tt75HgSj9gjVrtO70bd9S46kQV3bXXIhnvw0HRvV73x9J8GvuUrpRekDwhi79jXT5pTE0h9sWf
C1xDfPnMjCEWMeaWoAVZwyWQmxel0RAMiHPhkZ9EifsyDNl3FcPuM2GB7kvAqZrA27f6pE3B3zSg
m1Ol9N0Kpj1E0ScpMhicl+nvnqmyXS4RQeYqKuZIVfLHXDc9stsdeBf9fWacWyXX/bbMHsgxKpgD
kj4zhh2uxCrGhYjGpkqqDuIKgr54+sRZ9TGZtQ1S67lDIUf/inyGNnu04uFZmNnFczl1pzY6zcJ0
V8j611B4XcZSA4LiaA264tZ4tiFMmcTRfBOHJjqgFb5Nqdin0SoEsIzBKxbefnFl7GhlLlcAdFQP
ZpQSuoSQcEJ0bQJXcgUJwiQj3cKpFHhjGN4zZ+rjr2p0zawkmwgW7pj2wNNqJBIhpafJVpX5ELgv
mSKarmKBhqxitSaKSfo9F0h+k/hNVes1OUddGfjDV98iZRetis8Fpos4kloHvoQjfwxGLdtBlRok
/9oVw1tCDdVrSDBHAMeW98aqNMAA0TGTtnKiDxYhelcJ2MkDZuTmGpJTxr4a9O8IgY4l1bDXEKne
k3N+lYro0ojrdMlSBw+O6JV+Mx7mvGM2HVrk2NIe3sXMdeqMZMxhqF2rUz2yEeBoJAvC6YRsuaTT
3UGXCyfi0Lgbh7LaxWN6A3CmkVEMTSSaPlVZFZ2EV6Rts5cmYvadCfIfubwPNdpQKhYeBzEUS+GL
nsqn9rOKkmeVHE0UDYBXgr6xpWVg6Do11zlAQ76EBPoO0kWN8Opr1V1eSPfm0qz+y4RZoTDBJO1K
wJwh2W8qi3EUrHxX5bmr0Rn3EfsyDYQHFVCxEbBApnEl3qqwIIKvwMGlhMKDWkoE0/WIOQaGpX2H
vjMq1WE3JROTO0v04Ybepw03YD/yhljOsZjfT6VIs5qXLDcM3Jkzq4OaMeI0jJNQhBES70rbqw0K
tcS2SEq84+TXAVU0noGInPoiuse52J7KQUWaj0q7ImRARbQTwzd3J0buU5SYKH4YTwaSWOzjLvgl
RdNTv/A8CkldE7GArp59DOECY1rHIl+MgN0HrKtHLUyuCyEPsqB0rhgZEGvaNVItiWDpFl/ZGoWC
aZBkCHjGNH9XcKr5GSRDTBOVI6BitXfijHJ0qlAekpeUoDMlcjX8Q82BGUolU+C1EYoHq2KULqkx
3hKxusc5NRalj6MsA5OzGTNFC4Ka4lX9+ECVy0bNp66RBFY4zaTtieOHyAXU19L8REz6Yym36Xlk
jjlmRCIJWAR01bpEaxmy5A8aBBInFQdHMlN0nkp1g1cvnQT0nFUhgJ9DYy41VY+oHjn3stTVzRoa
es0mQv6QIAxoepPd1OWJlnhUBymnW4NKUXgTDDpwLbWXnapzaZep6dFtKu7D2DLu5tibutL6YDlC
tsth3qs6gi0y8gavBIOcCF6CG8UOHpM4x05bEKCexUxgRtdYAy9KeX6o1Hm6NxQRw4UAXIYeOMEb
cYWqlc7kXtWTxJP6vRzS+iry8jS36behoYXt2ZMcsS9+lQlRhQJnrcwg9SnkaLXDVjqhHBnddHwq
OBL6crlShbP+UI1iBANOAqLF0sCCaIm3sZvItqzlO1zMB12lt5uNlssxSbDJNcUPgko/19prqsKz
Kfixu3KgQWkZaG0FscVV1iHri9XmMKKl8xV9JXxm5OOgNdEzRbU7OdY9IL2oi6Uv4pqw9GasyrHc
kqHQBueEGTUHreg7bi9JIXk5+yvHSDyhefWg6I+GJRFU16DaDQnlhG1UYZp0tLp+bwca5z1pYarM
4R4OyS0PtddKaR0aeDfJRMlc1kXnTtKC4a+1Akcsl4dSFgbEgMjuRJ5xOGmk9wa41JOq32fTiaCV
Hu0YLCkV4pU+4i4qx9wxpiNANBwFOTpJBp12J06/tMKcncGEwpf13CUE+KXEZnkxjbUuADhCci6K
rADpzii0H0A5Y0eqls4xKqRfJGuZMWmyPQa7Yma3Gbvsac4JnCJb5LdSkLqS54ZOPYYtUYoZ0pe1
fKzrP3KUd6hLA2LyUpKkSEksGx0Gr0HLN43Kai8FdWYTmVe5GZgEqhx1l/QJ5oic3GD+56zUKttq
yYocAQ2jLuLUlboVcini2DAMIfH86Fn7bYWMMj9KEUp3Sc+CZ7pBiadCavpPfeqeUqQNKpHKABPp
MUhNZAeL27Qkwijz9DkXOX+dDIE8T1B/4W1aKgR6/YJ8M4mwJEv9iONZPRkmYdCMmGjp0wDKTetA
ztj6V6L7Qisc4BdEPk+w4nAsT0Mcf2mxgYqowVWhyS9jMn43C7uSNmmeHg5/1Hm55isMTNWrA68Z
ZZta2FnezN5olc9mvXqQcus1XSS/MoY/fT49E0h2KHGccqz/DNJoPpBBKmPF1h/EtsCQPD2lyNx1
IoCOnUa2eqnNDs5uLQVgoZl8IMuJjOf/4O7MdttGljD8KsHcS2CzuR5gBjhW4tjJeMniZJwbgZZl
kpJISly0Pf35uCgRacczSQcY4hC5CGKnxG511/rXX2u5vUh8RnmM4Vrc2p6+Bwey3Pjuq/2STojQ
p9DsRzTJkCcTfxYatLSWtdq+zY1LSkM+wCGGFgf76IZpnOwTPRp8ZZLRl7srYhcyQebgbY5PihZ2
SddoefFpH8vkkihFn48hZ2aiNnPwxpuTODWgAMwn1G0fggL0cLYn8ejrHG3LuEFL3IOYNE+XkXwt
1v6KixHoJ5CUrJkL7gCA2gKBGawxoj6s7VTWgbVQWnDNNVOrVp8sX1ufvpwNfOc9t2djLsH+bKCX
2zkU9BbhPTOh6DWMzFuaC+Esh611TmuPG94BSiLpx5nMbHpHt5SrARPa5Ef24cuBIJmYpclDsF8B
Xw/ggwh3dyLO9dFqPTsfj8sX0NbxmQjAO9PkCGPxX4VPcwLG9RIf4bPM5YdUX1/LePDOEeEVMwUA
/c+AIM2izUTCzLDKsU8E8qtC0uEXBje+XXK/Ju6phGUbRioAmtYgIEIO/GtXT8TrIArw+wIoKYCw
lXDdiBH3OQwZGVoNTp7RlknL4Nagetfx3ottzIaUzRVG2dSa0Ke09andBDsa07QdFOShY4g/52QY
QhPGmYW98eQqu4V2bBTtLfDCMDWdLDazTzvhBbq49ekoP8kzGjjjHdY5N0bhmtmFtBvZiwGFkq0F
2sg23y5DrLIBJQZwCiZham/JPs1pvHAXZ4tMY1rtgsmSRXHDDFu6MzZvGORIGkPX75LCKDluwfIO
COP52+b9bmmfilzTXq3n8wc3pT49WGlvxnbsn2YSSH1gM6KWAVKA13dMBo9yQSZxZ79cDJIEaP77
bTK4KTYPbkDW2xI3G3A8o4XjfBmYN8w+xMpJeh4MWI/HkK1zsih0F2gA2+fzU7BWI4pf58HSvjTh
NwdaCd0lU7X5JTzV1czAc6BVbZvQOy4yNAgjKkeRk10zWJNWz7mBephduwHI/UK7E/44ZfqzScs6
Hdy4FieBhPh/Rc1c4I6mrnZRxqhww4zpFxArLiRL2mrbz0VB26ClidPZoER8+ybut7WiocG5BnIK
vdRm8bJw6bEVe/dmnqUPeZQ8lJgSMwqv1nFCx9UNFgGXdxV+Yp6D81IPnRGjx/HOB3/JMHBPiszc
XdjhxFhE18yuM+Ejhrs1wu9cV3OMVvJCywY32U5QJbZgq1qPQbZ9imCRoNUFkpUEOgaRBxN4TsPT
1fwMZO9qlEfLjxjNC7ncv2MCgzOKgCuzKDGfuaPNmmmB1oINZDYghEg+p0ULtJOBHeqvfHic15r7
Xm7EbTJb0DII/EVadAxbs1Eg7Q8BCWgYoy/mJhADZnm9YbLhNfm4zYm5mV/bJuVTYBarbPPR2s0+
Mg/6/XYb0uW2Ow/z5WWeRafwDZtz/RZY3Wi89ktM3jIg2NgMrjNzz/EaQBi9BG+zt0/LwHQP3JiL
i0Priys59z19LG/2eiHg1C5eF7PVwyywaRgiSqC5xTk1BzeOuztbmuW4SVecME9tfZKMWa65sr7Q
RvGO4VA3cszoU9zBwPjg7PcfV8Z2diZu6daQCxxEotKRPVtHp3nEiUmNmLF8tKvlgPxDLf2yt+0v
VrQihSCYExw9FJn7RRbFXRzfQfdJyxUFjkgb31BGercalAMh4gedl13slw9+MP+wMJOP8VruR2Qs
6euK7TuX88wcuOI2xsGm0wmVNFvt5icyT7wFzAopfNRxSInIWJAo2J4bu5heleUH05y9TTPtsy2y
Dxs7Og22lIoTZ/zO2QJTB8fxMHfm70DQboziSs8Gfwb57LzQFpOlRlUptSGJHkDBvYcXQPMD4zRd
ryLYL2Aj1sXqMxMXlvvwdg4kO/IvmS4OlGkJsbWfOxeJvoWVKLgaCwALA3lhr80HU0TZyDfKZJUu
LyEAoedhaZFFwtMOlq9yO4QM8jNw4LPA/4v+l8F5lO9odCEUtDUQaCG0Wv9ngL4GmVji7V7F1Pd2
74ppuns/zYpFnh0PUbpOwjj/COX+z/zS84JeTCuhfwMRBLUruhDB6qWqN35OxsLjnYv76e+/GcZQ
Oswz0w0qd+UDw9Eiif3mxwMhjKFl4kxoBgRz0BQdbc/3NuD5tdU7+fzvPPfu9dac3//+m4AUr8uj
+MPr14eabVimbRha9bChx+t35dDk3y2hNT8HDdmvXZBSK8kfvzJIlQf3R3dBmkMH6KhrWM6Tp8Cx
htKQEGppbr1LvTsLunzMqfmju2AAb3UoRbiw3T91FmwxNPGFQJT1dRcA8jr1VzPZ/sefJj91Ftyh
iy6A2qo+Ci6g3eMbwVnQQQZr0F7WuwR0uGc3wsRdV7wRhj00hJCceKteJQKPd0HoGiyrjLVztN6t
H0K67sC/H70KgMC57ZbFSXh6+cIFCm7rnBKjPiZ9OwS6MDXlq6APyRqRGGJDD6s8PgQOm2BaOqZR
r3epd8bBhgFY8SZIZ4hXYJqs8umjoJlDExpCadW+SJ8cBAFxueLydWdouqYpdNnVg/oQlmNp6I6s
96V/y3dNVTUojSEegaPBoFlfgI576LIJkvYNekLqTag9kR6dAQnRtbJ7JIaGJeGyFuLJK+C6Qykl
LAM2PlT5sEv9MokkmCT01UpOoqFhEqG6Nhi6Wj0dV9lBW9LQYzp6E0rURqhHZ0EXDLpX3YXSFXYF
p7458R3HwDWGwkUlSL3+pB4tH7ry+mD+vHNolC6wSVny4CJ3Vg/3fDUEWDQhSY9WLy3Y6FW/fIJh
6bqmtA7OcdsrxCGw0QM4YP21CdgrxV2Q2tCFWhP+4Y4GcAXWQjg6M59rPdg71xivUFkD4BDBPoPB
MxprwEU/9gpLm2jbuENmE0z3ziukH1QoJ060oZDEiKZ8ehdsrgqOs64djEHvzoLkGqsqBOIkDpSr
Oe7T6SPbYaoGKQOD5tfqqR2yHqlFUgaaslXgLJBANAgS6nvf8RJRi3xMeSEOgVSlgXq0C9wI5UgB
X5mvmekpRpMy6GhHoVlDoTlcGuffOgWTpIjzMpnth0ncGixj/MOb0JHwLZEsXRKlEgxGSbXfUofu
UBMOycODUajNT4++fK6msknE77EsmuIPqcHOd0/SzDE0YgStiRB65xsTJgnVCAF+AFeTTO49xEnd
XdDwDwyOv2iMQg8tI7pa0T0qU4eEiywTV7F62heC40Y46RIgHExj37ShcNVDZmMIfwWeIEWa6sHf
ONYKHIEhFwYgqVlry39LJXr3EdS3YZan4SQ/VonCEnr9Uj8fLuEqQq1BVoBu2oP5P94FF1fSQTui
OL/uUr8SB2XdS/E+WETEzBorM0j1JnT8ZWHqQxLJxMwN4UmPTIM0LF05gUp2CLgP6YJvX/LxIaiu
gk3UxLDgvmkCLrClWksocwY6lWpKZ09+/2TPiCbL1Flfc4hCoqUUb0FVMKGWYGlP543IrJXbZLiW
rA1Qn24Bs+2U40WdMoLLbfpOJpkTQEGtVBRaE0T07i7gtaieAuAWjm3Yru00tr8bKZkkkKhkQ4lU
G4T+aYTSz1W8C2gES3fIkzUJki7opCy0Qwallf5B9fQuZHCFcjq9rKtpJIqg56oX2fGQbHi4BNvk
0G5WPb0rreiS8aOKRwHkiQkrqW1y6qunuwukDphzJhhj+tV49MtDchypvAmEyKVp0A9uYKfUaJsE
DI4FmVtzYXp3FJhB66j6iWUuTSd9zlLbsYJjgjjBgyaqqs9I7wwkxTWpXGTETQRQQm2pqR1wqtpu
ogXagMuClTzEEv26CTpYCNVECkVGxwV30tx2rRxteLwLaEVHOsx1pNRYPXXusk/OEomU+qV+Pm7E
TTBQrgZws3qVHa1YphA4c5yVxhb3af0AYlTXj20kmQa/JLn16ums3yknX0ubVGp9FZr8XY92QTcA
EiraRvCIrnRQ/LLRex2zUGPQyKY1BqhHy+fVGlzcz18CyURywykdoO8cAkmezZA2CcXaNeidl0jZ
5xGH6w8j8XCQHInpa9CWXYXoYjUpKmjaQVX0LrOsC6bKq14FnGEwBxAAPF1ng0mWw0IprofRM/hA
ZZh6GSyUzpHZUQG2BeYGJUnSvVaUvbsDgGGUM4iGCeamzBYf/OOOObDcoU661gDJX+9CDx1E3k/1
DpBBkS6VyvI0tXwik3AafetwPw7WsmeeoWYayp6hPgRwLAFd42m3lk82QUM7oh/q5ffPJQSKrIw7
M2hUMeFB7oJugFxZpNVci8py9fxAcPgPPIavLU/QJS3uq2ancJo91RP1vV84tPo8/nnT5lP28ugU
oFu/WPY+1Z/9rRfqj1axpmpFOvrhoTWp+pzmvzcLfPzRrc86rOrwj2fhNPXSSbCrfrBrXvPSi2iY
+u/Cu/ParOv4oBzub2/y+2+t9zy69n8jOJt7BzlVf1NVe1GWm4b7JG4Lrup76oLnXpx5WeuVK8ix
quSRtwgfkjQOW29dtzUoy04WSerdJ8dvXaPk1SXH8XSSh5MibwmvUJeqwl9OF97GS6fHkuvMk7Lk
pvb5Inl4MUoWRXTX3vY61an6Kafsenjf+j4BCZSYG1XJr6dJ6rdfuYk+VCWfseNheHjD6kbWhSBV
wef3TG5oya07OZXlMhgmTsL2jazxXcqi4/vQ62iRutlMWXKyaR+LuqtTVezbx7qpLugrC0ZAMZnv
Wt9fnf5UFf1nUkDk1t1mWJx+gXm58MK4pT0ax1z1nS+8dLfw4vvj7WgiHnXRWeZNgiKbwv7Zll+5
k8ryw0kQ+l4bCFcX+dRFYwuyJG+d7Kb9QF02NCH8WS5buqlpePsV0pMi7YouUdPKopM47xzuJjeg
Kvlyepd6He+pgS6oi157bbvVJPvVBW9enHkR1DFh26wj3yXC+xXy30zTbNrSVA30+1cIv5huw0nL
jDUo2l8h/DZJ54c9qOIDWQXQyqKTNA9ejLw0wVK2L2ddzPw1H/DSm3fvvqyAharir4KwveN1X5ey
2GdmSX2fiYIcQ53dfS6suUqnfhdrXKXGVd/5ehrH2W6x9jphQlOFUhX/Pkjupy/Os0e2rcY/qIr/
kBTfOYgNEPfXfMDjg1iKJ0GiKv4juz/NsmnLpWioKNRlb9tRZdPDqSr3JveCw8pLndKA+1TFfpqm
EZatJblO+ChLDolsOse76VpRFf3Zw+4wEql9NenQKJkTlIVPs/zFp6devq4NKssPs0kSMzLn8KrV
t1n39ynL3iUAgv225Ar+9rzkpzJNX9lyHuefDiw4T/23dnKt/I3JYuqlf/wPAAD//w==</cx:binary>
              </cx:geoCache>
            </cx:geography>
          </cx:layoutPr>
        </cx:series>
      </cx:plotAreaRegion>
    </cx:plotArea>
    <cx:legend pos="r" align="min" overlay="0"/>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olorStr">
        <cx:f>_xlchart.v5.7</cx:f>
        <cx:nf>_xlchart.v5.6</cx:nf>
      </cx:strDim>
      <cx:strDim type="cat">
        <cx:f>_xlchart.v5.5</cx:f>
        <cx:nf>_xlchart.v5.4</cx:nf>
      </cx:strDim>
    </cx:data>
  </cx:chartData>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Average Per Capita Funding for Crisis Services, 2021 - 2022</a:t>
            </a:r>
          </a:p>
          <a:p>
            <a:pPr algn="ctr" rtl="0">
              <a:defRPr/>
            </a:pPr>
            <a:r>
              <a:rPr lang="en-US" sz="1400" b="0" i="0" u="none" strike="noStrike" baseline="0">
                <a:solidFill>
                  <a:sysClr val="windowText" lastClr="000000">
                    <a:lumMod val="65000"/>
                    <a:lumOff val="35000"/>
                  </a:sysClr>
                </a:solidFill>
                <a:latin typeface="Calibri" panose="020F0502020204030204"/>
              </a:rPr>
              <a:t>by Percentile</a:t>
            </a:r>
          </a:p>
        </cx:rich>
      </cx:tx>
    </cx:title>
    <cx:plotArea>
      <cx:plotAreaRegion>
        <cx:series layoutId="regionMap" uniqueId="{F4F54E94-EE6A-475C-8D13-94E4C7379F77}">
          <cx:tx>
            <cx:txData>
              <cx:f>_xlchart.v5.6</cx:f>
              <cx:v>Percentile</cx:v>
            </cx:txData>
          </cx:tx>
          <cx:dataLabels>
            <cx:visibility seriesName="0" categoryName="0" value="0"/>
            <cx:separator>, </cx:separator>
          </cx:dataLabels>
          <cx:dataId val="0"/>
          <cx:layoutPr>
            <cx:geography cultureLanguage="en-US" cultureRegion="US" attribution="Powered by Bing">
              <cx:geoCache provider="{E9337A44-BEBE-4D9F-B70C-5C5E7DAFC167}">
                <cx:binary>1H1pc9vIku1fcfjzQF0blrpxeyK6AIIkqMWWZHn5gqBlGSgshX399ZMgRVtCa3SvNJr3hmwHWgaU
BLJO5XYqUf7nbf+P2+RuW77r00RV/7jt/3wf1nX+jz/+qG7Du3RbnaTytsyq7Gd9cpulf2Q/f8rb
uz9+lNtOquAPgjD74zbclvVd//4//wnfFtxlp9nttpaZ+tjclcPlXdUkdfXMtScvvbvNGlVP4gF8
05/vPylZ3/14d1Vv67vq/bs7Vct6uB7yuz/fP/rN9+/+mH/f3+79LoHHq5sfIEv5iY6obiLdeP8u
yVRwf17j/ARhixLdQnz3oYebnm9TEPy3n2f3NNsfP8q7qnp3//+/iT9S4W9XZZXZ+9Gws+mhP13t
tPzj8Wj/5z9nJ0Dv2ZkHgMwH6V9dgkdPpXJkVZfytsZ/vl87hwHZo/Do+gtRYOyEWhyZhOH9YFuP
wcCYnRg6pyZi5HDXPQzrH9swO5x66kGeHv57sUfPvFfpCJG4Pn9uAF5oD/qJxQjnzLCeRMIyTigD
q2CIo91nhsf1nVIw0e/unnukpzF5IDrDZVLwCHE5Xz03CC/DhdETw9INzKm+H3dwRw/dlYlPdNM0
CP9vcDm/696ttmlehbJ8BTYz8Rk+k6JHiM9fm7fDx2AnmDEd6/y3XTzEB+vkhJjcoojPAslfybaK
t889ydPmcpCbYTEpdYRYXLylraAThnWdMm4+aSsWOTEBBt0i99GGH0Z/H1MuQvmKkLKXmqExqXWE
aHz+ehiRp0LqCz0XOYFIYhBjso3pYz32XBiZJ7o+GQ+6z7QO996j8XnIIPEIDiefeqCnDeSX4AyT
SbkjxMT+67kheBkm1DyBEG4YHN97KzzDBPMTA5vgsBDbg3a49x4Te5vIn1mp5Cv81kPZGTKTikeI
zOc3RIaZ4LswhfzK2PuuOTIEgbUYzLIQe4zJ5y3EdhXUmTqcf4GpPJCdYTIpd4SYrN8yJ+YnYCgc
jGFvCxzixcPYDjkxsbCFDH6fm82QWasfcqu2L4fll+AMk0m5I8Tk+stzQ/BCD4ZPmEEtZmH8pJ1A
+U4pJdw0oZiZPhB19pzB3oNd3/Xb6nDq3zeUe7EZHpNiR4jHGdAID3mUR1q9sILXwC9B+ssgYOzx
QDPHpUMFjw0MBYz1C7CHgJxt6+zdEoimKnv3I3t31STPPdzTEf+p73ik1J/vJ51nUIlyO0q425xl
EZdPsyyPWZeHXBLklQRZpnWf6PzNT0BQ1Q0CHAbZDwFQTo+GQFbV9CfP5eHCvz8zzx4K/2ulZ/TV
XPf/EwzT1dsyTIwamEGRvPcH5mMfDl7khFDIdrAx895XWVOH75xtnNWvcOGPpWe4TArOJuMx4OKe
Pjc9X+bHiXWic0j/CZ0HVXLCLJMyAiXz7jMrm90kK+WPVyDyS3AGxqTVEYJxtn47MICGtUxmctN6
moa19BMTCAywoPvrf3Ngt6EMtq9IQM/kQXKGyqTeEaLy+ebtUKHWicGIDqDcpzIz12UhiKzUpBzd
p0IzS/l8V9XvbmQZyFfVazPxGT6TokeIz9kblgdsosQ5ZpT/zmwelgccqMGJ+KNkxpWfyYkrf1VY
eSA6A2TS7AgB+fDX2xkMQycWB3LjHg40T0VN88SilgW1wX1BN6sNPsAaRjUk7fZV9vJYeobOpOYR
onNuvx06VD/RKSzl6RBJdp+ZOzP5CbZ0hk2oqHefmdWcZyXkY/a2zBL5mqJ6Lj9DaFL1CBG6eUP7
AXYQEjKOLH5fy0FAeejQTAhIHNaaGPldez+sY14fa35LzlCZ1DtCVNZviAojJ8hkhm6yp1HhFDoZ
EDLwoQKfJWfrrNs+Z8VPl9R7qRkak1pHiMbqDVPlHUEOtb6Bng76sP50ohOTcYPO6snVtttK+XIk
DnIzLCaljhCL5RtaBiWQIFvEsg5c3yyiWPSEMUZNdsBqliAv7zJIjl9hHL8EZ5hMyh0hJmfXz83K
l9X1sI6BKNUxh1HffWYxBCMgw4AwJH+zj7NM1a9iy38JztCY1DpCNP769nZoUHZCONQfFhC0T+Vc
GOMTA+DgwE/u0MKHe+/Z8r9KOWavSbZ+Cc4wmZQ7Qkw2Xw/j8hQx+zILmbIsYlICnVaP0ytgWYgF
tQljxh6sWQDZQK7V3MbDc4/ydDD/LTmDY9LrCOG4hNi3Tzz/53AwsABiEa7f973N2xSmBisMq66T
lew+syByGUJr5rt1lWzVj+ee6mlkHkvP0JnUPEJ07LcMJ1N7G3RXQUjZhxNwUI9KElh6oZACYKIf
Bv++UyEDjuW2lrdNfbjw1Fx5GhX7ofAMlEm7IwTlyn5uGF7owegJR5RDGfibeHwIChCTUwkJS7RP
08VXu5WV11fyc/kZQpOqb4PQf7vipxFw4rC2zNChuYk/npcMljcYtggCtuOQBj0sla+2kOwAmVFv
y1eRGXP5fz0EL13tnHWQ/+/2lP/1hitLUBWYkNMQ49ARO8tAoWsDcIMeAXRPqwN0D6GB/srv2/QV
VcEvwRkYk3JvMx//n2Jy7hzG5SnH+TKPMXU3QdsGuAS6D6Izc5lWYSHrgUz13mPMMNlzd69di30s
PUNnUvMI0TmDUvPNUiByAj1/FNrLIIg+dOSQ+xgIAi9E3z1sM8L8bFtV29uwqe7qunrueZ4OszPx
GTCThkcIzLn33EC80GzQCRgM4jq9D7RAiT/CB3proOsE3sW6typ2uPc+CZq69727srobDuefMuWn
wXkoO0NmUvEIkTm7eG4UXoYMrM1Sw4R3xNjTyHDoYjBNakCz+R6aGSk7de1kTSmfe6KncfktOUNl
Uu8IUfkLuq3eypEB3QHDbSF6yMpmFfaECuVA0QJwu8+saPirjLeqek1/4G/JGSqTekeIyukbhheK
TrgFZmLps0yMY4ALkmRyeNVy5r5Os0ZWr+ugfSA6A2TS7AgBOV+8nZkA5QEMFLSOwCrG7jMLK9BD
C3hNpPrTZnJ+97183btLvyVnqEzqHSMqZ2+HCjgvqKipidk9KjNrwcg4wciCfMDCh7v+DvNnd728
fcXbS1OYP8jOMQHljhCTzdVhdJ5Kdl4c5pnFwBKAlt19YOQfJmAc0gALXheHN8n3YR5WoB7WkptX
hpOD3AyRSbUjRGT9htU99PhgeFuc6frvHp6HiFjQRcKsKe+6R2RWSa4T6B7JZHXA6ak58nTi9Vty
hsqk3hGiYr9tOgzBAjBh9x3uMzvBCFbFmWlBQnwY+ANNC+282x+vcFx2dpCcwTHpdYRwnL9l5yi8
BAPvikFz4j37OIcDG/BGAnRjQQP2wa09dFvnd+32NS3WB7kZIpNqR4jIxRtWJvAaP7wAY4Bjul/b
A7f00G3h3et9wJjTWWy/KO+C17zZd5CbQTHpdIRQnH89uI2n/PXLYjr0U3HKCcXWrF3E1GElECFm
QffC7jML5lOq9DUr4+ce5enQ8VtyBsek1xHC8Xn93Bi8EA7gsIAU1inw9fvPY8uAgA6L5eCp+NMr
KZ9ldZupSr7i5YMHojNcJgWPEJeLN9zYYmrXtSiw9vcLr/Nmag4rYFCNIHR4sYof5sQ+sl/ECezQ
85p1lN+SM1Qm9Y4QlU/Xh5H5nzsv2LaKEmpCXf674HgUR6aGHhMoFWLMGMdP9TZ87jme9lx7qRkO
k0JHiIPzhhQK4ACEFvRCHwo/mP0PcYBYAv09BoMos3dqM6bRuUugHfQ1O/L8lpyhMql3hKicvSEq
TIc3cqZ+tgMqswhv8BMC7yIz6KfeozIjHM+2Ut293EjuxWZ4TIodIx7OcwPwstgOqyR86nXT59Zh
wEY88KYB9JDscZhVhWfbcnhdP9VvyTkaoNYRonEDrvatVkfgLU9k6gT+g+F+5Kygjxr26eEGkIu7
j3646T6U39yVKTTnHk4+FcWejh6/BGdgTFodIRiO/dwQvNw0ECwRAiD7MZ+5KnhXDWFoTLTM+0A/
w+SwIeO77Oc7oEKa9PtrGtmf/pYZWpPa/z/QmnW7PNio8tfGng40UC12O4L+21d3MxX2Kp2JPmdl
ewNc/4BdQymaGg1/7TQ6fckjwvfBXoZ/k7rbVvWf7zULMjTYjQDWV+DVUR12YwLn2MGrunCJoxNY
uqSQVlh439b4/p2aXnuDOwNjA4syBmzSOK0542nb0mrqo4NLDNbXJl4BtpmDlB260n5tyPohSwag
D36N1/3f36km/ZBJVVd/vp/aoN6/y/e/OOmowysVsG8Xhg4+vCvKLFhFzW+3l7DJEPw+/g9zKKkW
drpah9jU7LEvcw9Ph47Rel2jm6bQSy+jJEf2iKzO1oossavp5O7K7qClQ5uIGnf3J3strB5c3l3Y
nVNNG9t9k/jCNGuhyzzzqjbIPBQEYbL/+/5Hi5ZrkvB6qQzfWCXMF6rDqWfiVHm7n3aHRiIzFk0T
Da5W0IvIosrDVaXFYvdj52d8XOx+LKa7xCxKRxvTnIhM10rXKGTjhZ22LpgR2KQP4gWz4hs9UYUo
0rwXuhGKetx0NF70adl4sI6WtGL0u070ROGFaaiNHHEh0qoYHMkLETFO3DgMtrivlRj6/FOJaSfq
2LzVLihDX9PBCM8HEnl62GtuzEZ/FWost9OGVW6eJxc1aj90LIwXydBl9oD9Rgxa6cimFEkTUDts
A7RoymiJSCBXOis9GfRyU9emy7vGd5AKv+Ql3Qx9ELnMoliwbDwzg0RuNNp87JNqKVmt22zZF+Po
ku5THLahm+q5aLqeCdTlLknZZ2Qk11VXjwvD50LKhNip6k0bp+nHoZKxXZlGaDMt112LX1kBbt1o
JI09YuuLGonI87Jf6H5EnQHx06FFSODU0lZoyKIF9EvkdtZw7HZlGgitiBZ1vYwyNH7Swsuujr4m
vVooOY6CJZUofISdmLbY5WPTOSZndhSOhegsDYvG7E5JoF+lsNa2QrIUxJIXsd8w18SJJmArYCfB
SeUQiysRhdYZq/J+xRj+qSnNcJQk3CuS/AONy+IjiT29Lc3FkGi1PRi5CCC7dK20K0UwEOYojBs7
18ZLk1elG1ZqoQ2WtpQJ3wS16Yu+lKloaP+VyDyw40xit8dW4Sjf+N5N32IMZ3HUf1F+Ua9y2baC
WuM36RPpYmu0d4YyXlVJljoD6T8glSsh9YA5oeyozUJ2G9TGIFpqxk5iwrTxo3ytpCLLIS2XVeMn
dk0MD7N4WaYJtzXUXXJU9qIv/MrtCisXKhgWaUXdPqy5Y8RWvApaurBqo/RQK1297Naj0dl5afSn
UrNSx//ISbzWrdZRVtvaRqlfEdl+TxotcoYx+1jXSNl47IXWELAfjNy8JMM6pKODY7TAfl7YVCPS
NmV1qcqucYZe2lkfl0LTdSfSKjDEeqUMVYmoSfCiz3Q7zgu80YL4ukRULaSGN2hcFYz9kKQp7DRO
9ZWRoVNcB0pUDIWil+0gLJp9h9mhRNB0coGkQQV4zNBRxRAJjQtCBy5gFjtSll9avQk2LFlquZF5
OM2FHyu2wagTTT10Lq4bLLKsF5Y+NrYiLISZFS8qLVjKka8SKoWWVeXSQAl3YQJ9zMpB5MPwpep4
KkrYXncxTA9WqIzZDQ1qZwyDap2y6xQb32LTz13sSh05XZF+MyqObYXDTnC/tQR1uzNKzbtGN+sV
VJ4jwOErhxGWOWVcfU5gmq1M2lZ20I3goZpEaAptfB52iyqVIudnUBcBPKngbd0LrqtlhLJ8GXJe
ORrpoyUvu0SYHf5RDOsgLb/EQaPbOKfRChzIMmFgGmGYiiJUF8Z0k6xIl2PbacvQNGrHR2cIa6lN
+1L/0CD2I9HBpwaN28j+Q9/K+nxI2GC3ZRmsK37l9zy4qUzdhwGS/WrEal3CHEPNYLhjMuQiJFoh
BhkMyzYyxVgqofOYO12LbkkMf0tRsA00u5QssPtYOn6pbCtNWscPL4fA15YkBM/ZIsPOdVM6dbII
qhxmY0gH8B7Shp2Qb2iPwA6kpkQfBIndW4o4QZkIK2hSW1Nm4JrKzBZjV6yNmlj24CdSyKLzNyER
repMoXeDsWg764714F5aY0hWAwc7z9fN0MbfEkOtcx8ilVWmX3T2U0uL2saa3tp1Itd+JgM7y39a
mSJe7LcrrcTNKuiS6z71I9FrZblUcZs4URIaH/QwtSNVOVWs+esRg99sfuRFMK78kd7wwWydPsaa
iKtOOZniZAGzunUJuKmc4UWQDGvTvIys0C41v7FhKaKyOz1WMIW1bq2GOhMpTtvTMfo+5hS+h9b6
xo/s1CDf2rb4RsuICoabyikaOtgoDjXBI/W95922H9w8landaP1F2uaNA1sAeFFYVBvKL5CJMzGo
OFmbxP9aZqhbW2EDUSbEaz8Nl7pOmM1qZdoJHZOVlgz+skzCVQd7Jdo8GNMPWq5ZAulM+Ij4i9TM
qnU4GI0T1qXH+02FwSRpb/hOGUYfhz5q7eqmTNvA1SAHcfKxbkVHh2XP+97z9SIVlc5XNEozmMJ2
PNLyQoUdElkcXhcpxKKRdP4yQWllxwqcRhf/1INWLdKOJvZQDaYdoYasq88ty1e8Hc7yJgdHMwxL
Y0w+Q8ugbudF4yTMnPIX9VNxQ7O5XpYLFRaWoyCoBNVwMcTjdWlUtRsb0XDaar6AtKGwJabsMsBy
EWmjvonDcQN++lwaeeDqtLgpeW4sB2Sca5HbVkm/1Cp0IaMytOu2GBc0A5uogC5fGsy41DR9xfUi
Fioj7pS+eNngO0aQbiKMzk2lX4HlfEFWMnhFnvfLMg49DvnM/hBDIhFXkbUwyWWuW47G4sLRww7S
h1bvwQ9klRMVRKRFl63TkSMvmw40JN9SCOkOsqyzvlHmQo/BqY9x8jHMc5h5If/Whmm6yONs1Qc6
XfoB6sHXscISMtWvUauUCP3hK7LaaNEx7mhWqCciRylZBJba5jJqvIZB9tXGGoUsM00vURy17lBF
dhAZwVrm+qqwajGaWeH6/Ic/VMVCx34lJMfS7jvLEpBPrDpN+w4+v3K5VlwEdau7QQGu39AYtY2O
h3ZsMIhZPBlEWViZzYYIpulgN0QOy0ivPioZO36qJetalEhvRxtN/jvqslyUpM88otrCLaryknIJ
CXRMokSkbVsLX5rU6Shk1TG9NCI9cDTDpBAk8sJDoR+sFdyzQgp5aZ11qdDA8paG3l1IVDkmTfAq
nlJbpNQ1jbBhg/8/67jsPVhMaZd9FXmBEepu14cXPc06b2CktPFQF3YYJWSVFbldh2bhsSYpXJJY
l6qqxzWVV0N4E5SRdFDTZvbucQxeTx42XJs8lW7S+oXARe+EvR97UUlsZRDiqSGUdqphyAk5SVyt
zq8jHoO2A2TSbtNrZyOP9XXakA78HhPZlLsHeRgKNKTxAkf4rtC1ehGnRrguDGUXZhE5RoF9kfhc
F7VsCwfJynRCv8khMDSFF1JSeKn/jVX+p2iEZLliaeCAkSBqXaY1LVddiG4oMSq3DkQbkszrqsR3
mqFJRWyyehXhZjG2dejWpfHFCirkVcrsnJCzVpRJMHoZbLywMK30WyrLajkmyhu1pvJMyKPqFKZU
oL4V7VUaWXedBH8RouxcRVhbZiTxeEE/9UEu4iK+loVG7DanrddUNBY0MrZcaqMY9dD3OOyHBsPg
F47scsjNwZxwkNyMvMHw4MwOUv4F8sDQ5SQ6zZQh3ThDbkLauzb2tcWoPD+IO3tA4c+6Tza4yaiX
o+vcInQd1HTw2FREsExzQ6PS7cTKS7vJhhayUWTaimeFgGmksyZYKAQ5GMpz01F9/FEr9GKpp+0C
+mmLlYZ46flJVtmQ9OV2DnvprFN+WQ6G6eXToQtuE9Ma1qM/pi4p1A2lmKYCjZgvwzhYSY1mthaE
pW0VerWkULixLqSumeRfIaPgQk/B2ZjMqWtWiiJHoyjT0XKCXn0qwNm6BnXCfGg3UhZXbRcmy6wx
241m9fYwWng9NCtzTDSvkvUWsoebpMgkmFW10Xlv8yZibhq7qAsHD8gwJGKeF04T6sxrBn0pi6Rf
VXrTL5TZRCJPE+JpcWauzeyz1Ix+kYAv3xs169KPpCDK5j1PRDTNQlJqhWewLF72iTkIP8iwa7bf
zKiA6Z6n1E6RVtpBk5wmfQ2uw9A4uBWSiSDtwbqtSGlQEQYrvyaQ8A3SWpU8cNImlUuorM6k30lv
+JDqSWN3NXydSYPrbAgMt47qcNOko7Guxynli5DnG1Hq8tC8CUyK7dAcweENMEn0YmOoMfIKZatE
wr2bnIm6GaJ14EPNnFX8ppAY8gVMq/00H0KkBDieeMGNr6Yk38I4z+x2yE8jgjcGpc2CluMmCXRI
hHQsZD6WTjSOulciSKlNvS9F3p0WcdKuQ/YtVbwSJEtbp7B+pk2jebsDQiFkYL5OP3bpCHN0ql1Z
kN0fkry5abOqdztNvz9VGCgVNGzzxe7gG2YpVBI0pwiRXZK+GCn+CIG08nAR1B6NG7zQ6mKr05EL
LqVh91rfwsTUaydVRetJgzVeMoZWImIjW3VASRgpq90wKXo70YrWrT9LcEaePyLmySLV9z/FnWEH
cQHeGuKQErFelYtAISmU1mSQk4SaUwdds6oKtqi7EspKVnzgKgiXyCjM1VgYjllw7rXTtd+H3bkk
ShIRaH2+4NOvFFnqe0YUXSpsmG4/ZLFH5UfC0gHu6A+3DGgXe2gs3YuyGAJoZvDzQguCZQjtpl7G
Td+pC5IKVda1x0rLWrA4+9LhuIbYwCPRZWFsY4nu8lXu0695A1xBGluhEkkZwmS2rI9QihUeUFD5
/uBPURKHkO1GRT16uwOK2nGlGuLQykjBbWSQxpr+6O0O2vixoJqx3oW136dJDSk62NCQ6shD02Fs
8mtVM76IraZwBsm2fhUHLvZJtxlNmFTRCM53BFe8CtJsPY5xt1FGm2ZuoyK1yPukgFI9cblq14Gm
2T7hLvgABNElNGDmpOzD7pBq6Dtqsiu9Niu75vhTwWkDgdNfyJKLIY7kJiv1VLSkzpdlRbwektJl
FSVLUyvGsxBmns1woBwaY3aKIrMSSXQTDzT42qtLLRKqqY0p+wqc0MRyy9oGiSrRq40/+h9DVZpX
eQ6pAbLsPMzB1JWvf/C5BL8aJj/qUlv6vLU8mTe9XbAxc4w+GhZGHGd2DVnEdRPSjW4GvogZFAY9
yYJNSb6NKF1bMW++qipqRQZ/8oh+rvKICEZ8JHoqs02MChisILa7qOrsxkL9Wmf6Xd0k1yFK+Upv
0OD21FyGHZRnfpj1l6OU61GprZ+m+FYVmQekwOeBpPSyTIzA0SPFHBKQ0OusVkDx1J/nsviBuDU6
coTSMquZCVxh1G66jK/1mphnLaozl6dDL1Kr46cy/467hG7yiz5J2SVUIMQps7RzS8kdFoJHzIYx
X0cEKt8gx6k9Bk27CALIJwZDEbfszGYJ1a1TFqpYxX5ZnnZ+758GLLrUu+3Qh/E3wnpRo9pYRD29
hjWRrfU5CTA/h6gYOGWt4+tQ10Rac7LucwWFc6iG0zoZK3fUuL40h4qfhlnMRFTV2C5T6vAgNZdt
2Ht5rmOnzeNhadKfZajGtaFH3XKEdAQKEEtbJJV/nY0DZLEIEozIZP1ZUVXDgtZG64RW9z3RZHWh
q+pzmFnMDvEUcDUEFCoPTAdYS8gDpyCsQUbpDTJOVwGqXJ822PY57mw+uf+4NUbPKpvazbToencK
cqHB+1AkvAFeCw7D0LRe1NFCJGRETjOxtO3E39bTQcssh1c6GB+vXDqMsZ1hmIAJRpkbseBTPHnu
suXdKqChq2Wt8vh0GEj5Aar6bn+K7EjXnBif6r4IXGK2ubc7oOknyyjcrC4SW04Rpwg/VDIb1rvr
FCK9V0F5lggVQq6Qoj63DVJBcm2MfuYlAeRxuwPpK2fwYfoi1FaiMcIyFTowCN4u6fErUHr3U4Kj
xI0VvtlVOhmUNWYa4mXfY7XqYaLA7tU/cGGFy1ym67Q1+Eozcr4hQWVnWQuEIQdaxccE6JZBRas8
APDaPjEgy+XNCtQDUqRZgsEoYfgh+A/tQ49jard+jZ0R+ALBeuOuHXq8GZi1sawIA/035onomkWS
XYZB5IW4az349kZEfnxtjDSC4gXYY0nSSFAfx06eFRdRAfdqC4bhoH8ISOAvWt+obH3o/DOYrbmT
DBm4yIw44UKL5aK0xvDCqhd5p9plRotNYCWZbQHJDvRR5/B8cjXBh4aaH6KWxYsmDpykIGRtRuZl
HEQ/gdSKl4B33PduHqJykYwytIe8/RRH6QpqtmAxWE0sYFlDEyVAIEptiBdyUGRhVXhwy+hTIuld
MygFxVGciS4It1DHXzRBv4x5DExP5dduySObALkI7rF1+wJCtFn1vgCUYkxXXEORAHaxXVDd7wVr
+s7jsMcQcKWDcnIJg22OReqYVcxFTWXjUl2wzjqN4d9bcJrR/K5ivq55cpoWQwdLGqA+Hz/rnelF
8aIgfXxR8AQ4OvjHTBz4t5QKgTInB5LXgTtDchMbIN1MPmwcN82A46XZjFc99mMByWu0iCSw1xUN
RFLQ/JTEKVCbWoQvsgE7KdFgglrylMLgQHMCuHKDdC4sZ4gg5sWZAVxpokV3PQJOt+PFaQ/rATYt
02+y4/qKpP4gUJI4Yz2e40rbDNSioqi1KyD6rxaFD+svOf7SVkD7Tmms6rYIqmsREVRdpqP8EkBW
dFnloHZVRMCe1ykQzpAOyiS4gkIgomf1kHbAiodX1ZhrNvMh4o26bqs8vTZIcGZCTtxWdXjWT0AX
AytOzcjus8AQzCC3ZmGNrlnfKJ4YIknNT7D0c6OzCi/ChrGlWSdnnQlUCDf8GBK//LwILB8WFrQU
QgaOoJ4z11WIyUr5+CyJIJopLfbtBrlW2X9uImmuNTxcW1biYmPgTg4+C6JaeVq0utMPTbeKaV8D
mY9zt8GhHWqRv0p045IQWBCQLfcXKOgWIzbODKDiqgrBskmal15adUKlif8x9s+aQWvESEq8QLBq
gvyudQaDKWfQCiACOn2h6XFrI1zbLIClnhRaGxxC7zRe/6AkPCcqy+1AyxJIjL8G4YewCfz1ELQC
WMNAIEgPBBAnQGDpJpDHxmDDvU9xSomNq25hpp0U/0XZmTW5qmtb+hcRIVqJl3qgce909t0LkSvX
Wkh0AoQQ4tfXsPeps/bd99SNqogMh8E26UbNnGN8U0IgPeDLIhhUigNzxs9wDH4v3x0WP0masjs7
loSntuRvXfWNTJVDvJvqfKrRuqcmI5GHlK2/t8L3kzWGahU4m6VV/bMK0EDo+jSA5kO+5GdBGXRH
LT5hLqKnmahI1+i9co2BPOBvJmX9pKrLMdNNdOjrKCO9tJvZQBIIuNth6vLdrIDMMg74KG2Vjd67
rKo5q2r/JZi8H8Lv+nwwpEn4Kl+7FlK5q0WdCJcfRz3KzbQsCJWhJnbWfV4hh492Uxboc70OngsR
j7uCzqdW1s91oIM0rtYui2YEP23MNryyHANF91W6SzL3YQRFalxTH85J6g6PFMKIQdSjJt9soq6R
icCEFcAeEv1u7eScMeo8ElJMTzzw3qSNP7q6X6C68Xg7YUhXPLrzCvG7rIIqtab0E9Z31wStgmfU
YTbiiKCqUjWJYu2M3o/YQ1l+UA08hdyrnb020I1jW7l55EuROjIcE+PGZYKJrUoa4fxQjtqGRZH1
rio3FbYFyOniBjkbA5HQeYv44xudPeMjwc/YLRFkBQ/JNXdS6l389ji76GlD9TIgP0uisZdbSWBW
qNJ9pc0ktsiZ9yvrT2UX7gOxXAW8WmaBHE91vE5b02wQ01yUx/KxGaOU+FzhMucV2R2+iPpp6P3f
3rju4Kzh/VPzYehEk4LHet8OzZk/1zXyRnOMwg4O0BDha4hxiZn3w7lwTKKc5pPUNYIVMb3BRAjT
wfcuFcTBfSWd4xBOIgnWmaV+gAikmS4L5zLBBN+mdSvpZs37UMikDzwnQ68fRx6lE+38fOl8OIOD
3MxN/D0VEt/M2kfnslr387VDKWhEhTP2STwmdOiRDoQ9ugjmCRVB6u0wXyahV7qJWpCDWq2QAxGa
g9vPTFfoHGk5WmGX6oZ+Qt38HmQ3bgLRJ4vZU2yp9CwkhR3UUOQQCBJL/1vY6VhbSfYYa7J1afcR
gUcU0zJnP+nW7VqSNh2liVNdJaMZGrupEk7IpfGqLzhsw0ZMk02g3odZ4FRPo6yjJKT142zRxMgC
w65Dl86m1XZ503d1Une1ziK1PAdUHtp2rDZsWJZs4XAgeU+yFht5ondxDKqUyU1oEzGxdIVvdChH
umloMSaBRVxJEK4PS7tD9Ps+NCGaphdVyTC7ZwGD0zTdV/BdhY1/5/Xzh4Na9mQMZbAPB56uhkY5
kIQo4Z2SebiwKNFM/cYYQ9OBUJZ2y3ycSrgLC8aMrTtDeeWrzlkb/5CQqOgKK7gyI9QedgcvN9q4
V+lQzoFs2HaaA74trjHunxt6DYMrr/pv5/48xVndqUmQjpXp0Ck3FWEtD93klw0MU9wVRIIogIow
pLBw+tS2LR7CzCYPfsMwIf55/lh48L/b5qW/vfz2nL/d/ety16fLq5gQeege7vUSzNcXd3VXuHjX
f3i9ub32z+Ffb+LP//vbpf/x9L/+nzU9yUt3xVBdVCa9vdBc1ZzyenETViAbbv/ajbi7a1eik7b0
Xsjqiy0tSbcJyukbopjd6amvt4Nkctchus77KvqObL2b5zcxSMyGvki55fKO0vHQDN1HtRr7yRsM
05zSE/N0uHO8FYrVNSuJTYxo6J93u6FVh4EhwZm0/iyuqQrip3/dVCwCEXI7BnUQu/ntLvfiATbP
9VmK0OrQhtB752Av2+M/H79dj3ZQrP+6SnP9b7cn3W4ir/o/V/rrZLAitowkImfMwX+e9+dt/XWt
P8f/6Tn/6VzgTGxP1Xa4CuihssPBQGpMaGD97HbIr+1U/fvR273budujt8Pbze0Cfw7/02v/06Va
LQ3iNvwW49UcgdEGXQm+QYlPiwZ+Pf6PJ/1+RM7x53F5fZH486Lb8e3haED2o9neXK2DUaNJw6/G
3UJS+6+7t4duN6HIIJE5+z8v/8e/uB36xPjJ3zfe+S/s0rfs7ShK/q/9pP99+L+eZYu/237Hf05e
t6P+c4Q9JrC9EPax/h+fhTVdr7Sj+ueTrhTav6/1ZxWsK/n1722W/8GS/bXz9f8FNPsfH/x/pdBQ
//o/U2h/2+TqL27t9op/EWi3FaPZdU1D7E6KXX0pLvYvAu1aZB5hGSaKInMvZggu/06gYVXj4LqU
A43/K4HmYfPgK8qGdbWu2yDFJPr/IdCgK6Ho7e8Emovl/ALQN9d9oUmEvWCuhNrfCDQyOc48SEyr
QTXOu0jNT8OsymQqEeZIikA+9ovEK/rHtsR0Fq/21OkYKlOYzxZP8Zr+5BerTENEjCGD+xa2X6MC
GOIQuuvluuFkfo4DF05MzB9gbj6ZyT2NMoSFvIZpMXOddGvwUjuRTGviqVPoj18d0TBBAYLZIVuE
d8FOiokv3INbwUHRfbEbEa1Qrd7Wrkb6ybtT3bMqKYYQuqe6C8eFYeVBg9wmXoCKDP59oyOVd2rd
GlZvwmU6enoqs3JdYdJ/V3FcbqLao4kZadICOcCiDl5mpEDQ5Lb5SvejQARIhdvnrF632tWvLcTn
1a0NPli3dRzxrGJkk4YG0BoqnqyDmRIoet6WlDbtdbthhfocmLvRY3DSlEpgbHwfUXwfqW/ofHCB
+s3UIl0c2qM0Dt6AVwJwmEvv3LaWHGkF9fJ6FCyDd77dc8fI3zeEnLHrjHu3Il+GBiriraxLH58i
UCcSujDuHT8C+bO6GfwY59KFsrwv/LW8l4Oz7aRZT6vFTDU2UPRgY5P7cg1XxBBa/nWoZTHc2yCp
iYg3vmd5LkIRPNMZSq2kcwA/aebnWRZvZdE5FxKXyBBLJArUYcXldjMy61x6Tz7N/o82XihgCjp5
CWui9a4tpT52rbftgxbnyDjkToFfuRJOFaR+20fJWiuZ+aH0Ecd7yG/6jkKJQPNOJ6dmJ4PQ7zTa
MOGQ8Y/hvNBTbOSI4bLoM9HM/H4ZqbgTpklbqxuWTFzrdCTesm1Mdx9HxDlHtdVPygq+taVQmabh
9NSNYfAAB3+OYau44wtxJG7IZ+mvxdPtwAsRuBo539OQJ66pope5ZQlcJtj9DW2OPoGcVkeqel97
0gPICyGIKv99kco+F/70Ohdy/lGZdkiWNQge5qhwD3Lolhz5jwGvSTSECHVHndL5NUQOGvDS382D
GyRzw2ROSAlVsNPhMxaCvoujarqLiBGAH7ynxZH2JxvafWngMiSyg8zjRPxDGnTxJgaFABs3YUv0
yE1dfboFqBbjSvZkK4TzwO/4RpkoTlg3r/ummsrdgN/5YS26ORU1Cz/ZWu57WKM/oNunBZiUeJnM
i6Jy3fErYsmUr97rVeZNEXkXCEoaiOPobxcnLLIYSd9rXbMASItEUnbllNraZ/kclgR5HR6Njbd1
dVCnFUred3Wv7RtV7putHXmvAqhAy6jqPSvCMg2Vmn+2X47bF4/1qnwwRsOxaef4Ti2gsko3irfN
ItgJAohIoeL3zzzS27DCv26U6+SQbOZnVozqEM3eS+wFZ5i55VfriCEZy2C9ly6xZ17zKfVasJoM
ne2IBI4eFrZC6Gji5Uk6ZnnqPG+nw7hJjeoAZl7PGz6v+SSsm9+eQdUY78ZZDcjk2nSmrX2oR7o8
hMFkzp0Qhz+n8FvW25KIo4giOBpL17+R3gcOxqST3w4tYEVo5wXeVQtXwszNW+jWl0LW6gH0XP1i
pU2i2nxGkI/OBlDZs+qaO9Gp8nI7WkpTZmC4yh30ZhiYC3vGCIQYtbXlCdo3eQMBlrExDJ/tYvT9
GMavIaBQCkr1Ubpe84AdU7edUYCLIhvmpGraczAuzdmBkiN9jcSp9ODO9PBDjoX3HHi+QTzP6EbS
Inzqg2hMbFMMv6AMaLgWp3mgXhY5fZyuTd2dOyQoF/x+yAPnmcMYKLodieVrGTjqyenc9qgxXWZt
IfoNxdZ/uz7yLyWAyp+MuRfWEOd7gWAV7Rta2jcn6ELI/A3yxethJmceZKMevP2oAvreXLVF7tZv
14IapE8gyJC+sHcTryolaF4J0AEf9HEp33WOKX98Jys4tUYAKXL76ffsoD9hr+ZLb9r5NXJ8Z0OE
2+7HuQg3QACrJCid4qFzQ5nECj59MVGasXkI7kerunQm6MJDx+Aax22XzXosdlHA+1eKXZzTlk7i
uIjurpB9fDEr8Dle0vKAt1y90LBBIN7Yd6+Ix40blOKpJVI/sLlNBHjIp8EEGKuLqN+FEhKaV02n
emDzfVD3IDRZpd/G0IFQIjuQOVq8LGo0aUA7te8HIV68cYDgTPCJbo/Cs6G1g4igXfdlSXSRwB9e
78NIP7jlqo9/nbsednMl874lrwUYsTO73tzumQ7vx8whz6elno8L9ZDMXu/VzQKEd+0h6vJiyf0S
s+/SYXgio4oyJgSHXu/1kMIgwLZxO9w3rtnRWv3GMgzuNp51nzaBLxOg55gGo+YgugK+JrjFZMWX
gPbDdj5wjxQN30/i4QNbG5p9LcodbwjUFyk21qkwsRuw2d5Ii1NfIOXtpurOg1g33rfAUh4cjLKJ
Lmt340S/3BUBUYBJYduS1Sa1p4bjXPdNGgnyZApRpW5VuLvVL+BFszHeyLrf+/7wUcbt1i1nL1/m
2uxCM/7AILyC53HiS2kDSEZSvw20rs5zsHwFQ5wGGngXDTE/6BrOaG+fxNyMG28ugsSfJvxbYMfY
5gSOPP2mtnpeqwEjKjxIh0OTGZcHN1xL3Bl+FwJphh5JBq9/gprn3kMWhaPuzT/9xe6bcVEJ8G6x
mZxwSGRQDTsGPy2F7vy+ArYlFdjVkTTehkbLsDGiLxLOq6yP++9S1cCSiu7VmcI1Qa9BcTrA/LLN
YxG/+oP37bbOeaLkziHFkurgg/V8a1z2oOUA3qMxv6im0C2HVsO/il5KrV5rGm4VChO2g64JPvqv
uldQchon1dPyFhb99yyjOY3X8ohQg/rGzYgl2QQz23D+UK5SJ+GGGDLnxVx8ythRSfdTiwiNedJp
PPZqW+oCGvTobicv2FgDITSEl5zOorwisVUC7/yhh/8xNN8gAt/XANRdM287O2rEfO2pcJvDYPqr
uu++yYk8Aft4BHMfb9oI/Yn8NlFijH0trJ/3HvLmMtwVnnMo5+lSrPD8LM3QmvIV8d863y+KpeBa
LRqr8zj7zldt1AMpyV5BoaqcaGep3NUYiRPmLc+AkQC7Or1Kai3B92nFE1DMslwSIK6PwK6ePbG2
GUAenvnVkKH3A1NmUCmM4BvmoUuO1X7wQpX4FQHD16Jn+xHoEj8rg+FFonxkijHX+zDMh8twdelG
rk6In+otRjUKpDBZ3AVivYlBZxqVjXPKC2DKMSkGgND0ouIeQryfdrQrjt6Ae9ewWxAMMG35Huqi
u2vi+YO2w1Gu3Xc3kX6rHPtM0B+zaTQVvkZ/13rryfQDtMYBHRHb96VIxK6glb13LUBTv6q7dGKF
SXr8PCPXT7Zujy2pAAwwMqbWB+NfjO4GTZ1DWIt4tpbklUj/DnIlNLXYF/kQVh/r4FMYZvjcipVp
LICuxh6ENTW/qtb/UNfruG74Aab5ztdwiiyrRWL5ryFAH/Gd4XvuBfRaDW4yeqFt/InNCH9U7Cdm
gHu453irvQgTGJidYr9Za3/A8Dl5k5pS0rVjyoW+r1VoME9GmXDs1+yzV+sGv+bI/LJiOAX9LwUW
P21lewo6vg8VfvKw4d88FA+TgY4sw/7LlZE8UW4xfQH8JpiLZtF/RhXaMuaBLQuXneT8jID5HS7p
VVF+VFF0x/r4ofHsvZTwxW27fBCmz3JQh2BwjgiNgJ+P/Cd3YXNfG2AbWLCEUm1mXY0JdOPLWEdH
vYKfCZPIgcpGm0wydV90YODM2KGRrKFOfBh1xjH3jlvdV33wGRJxX2L+jZyOJ3JZoUYrfSpVsBtm
n+dKiBScfTW29/Nc9FuYj8AUugYoW3spI40hi0PSrjmKI3iZDYZDn/oMapBkKL75pZlRyVgPRwXE
t61yXhVFiqCBJesa1TvfiItqvGkbufM9szqRzfhZQJiXDkVtz+wOaaPUplvEWQ/zghoa191Goszc
YCA7O4SoVpBfYAj1PoDpkHTECe+Q70Mm7EfEG9JDtIT82GX4DuJ14eegKhIbK35PxwL69/i7tspP
9Oyvid9siiBg3+Vj9cS0/xTFnXiupf9WFJjagds7mVOYwxyqdoMoS+3DGE2qizV4f6+7BMP05vKg
OZnRmwHE2npTm3wZswGpHCxfc4ZhSR6d5lmgJCbxwj7IGp+jdGK+IPMLstJiNCnnxWZDLA6B5TEc
Qlakw1yFW2cB6q4B+fNJQKJm3YXWFsx0DIKdFPRY41c7OvikcDb31p/LvCfNxXGMlw0huxjDFOiK
dhNVcYWgZYTxSGDKMAz9qe8sn9FI9R554j7kvMhXxtrdGNYfopLeYWyRxXeK/HSnEQRc48BfiGWL
uQamktfaTeNOw7tqx800stwi8X+CZXwtI4u+PN83aSkx9n2GDsh4xoN1NzHkzRF+/GTwQUVKQR+4
LeCadSwdRvYYXR3EcvRfiRdhuhwbL3HGKCkndlFh92ALDPC0IWelnTnvqoJBXD0aTK8Q5CfAIgES
9N46L6qwcClikY2xeA+bBuZLaM6mI7+5BfyuJ9Ht+rotc3cIkFiX8UZp0BpjBKQDRQoA1v4c3076
cfRWeyvNb+dN2/WHCFsw/rfn3R6uiDggGxu2t5eODVq3gBjxj0veHiQFIsJgIafbJW+nzIAKiIGC
qYXQnBZ+2R0JaJ0EnD+GZbNVfrg3o7yrLISkzvziLYLZyZJ3CB5nsVcOAZzoTHuppkswjXsG2Qfe
CVAmHb2HKG+q+/UXreyvwUeJiAZIr2J/7xvza60LjASSP2MSO7Y8HeJpAaCFWAGlDSRZA++XtSly
Sp6NvXuWVgCi/LmusLqaBrPAHLqnoY+yAPuGogbOJymdwJ4r1rsYOYHrYYvq6TBboHq3e2tTsGQ2
A009TfVOG5LdHrzd8GlqN6sJX4Z6cfLZE19gyaIDmZrdbAJQUT0F+g6eZ/GmOKlkbBISlCSDVwXt
3tMLpmsGxPl23CPHP/R6V0/Ng8RaYmDfAN7B8zFJATXJxpwf6qjprliGhH/evjXByjcrBZo+oKYH
3kH1uTI+JbNfekcy+6jaut54/74XQf9DKFWiEy9tfWQzKstgeiSdVz01LWR15d85NPzpRdDgyNPk
la+NKY+qbrNJuGfUVXwDIHmhoNS4wBe+3LVRZur2ZHySew4QYxdMWLWefdfIBPsGnEpnyAPYd54m
mZDzViwD8pms4Uh60DaQpKDsxDsWEkbStWSoDZDqU/Fww7etzqeI5lPsfA5uiZmBdndiiX/2lu2F
AteAECEMEc6OBaoSmwfthkfaXcmqh6XUYHSGO0fAHxYQPYjzOQHCgfaHEB8wOVC9QfNPdyVnf4CV
pdZyhkYHfoGME8QGcs+6eMj4Y1d7xc7X5i5GzWniBAikms2qguO8YZHkSe30JxR7bdsFRJQeXMz7
3sUrqktdLkO6VDpKxs5sZyTU8GhrfEyKFtwNzbPUEC5lcwiRRbHm2VpY1oAG31xn3hZOhfxiOcTe
JaCj2ZBm+lEw+E9jVYSZ6Jt7r9r7ZEJ9iN//rnubxoCxmWXq6E36EEZQBFiH5GeJ5V2PgT9ZELWA
Ed173WKTpp/7vQrbfGE9aF19GtriRfYRyUhQg3yiMpX9xQYd247Bhy2KJ6fhYLAVP8jqXocgVSfV
05SHPETc6IIinbZthypEFLFsjGzfCs3yxfVBwAsOhZWL5z7Y6pZekSpkAQg40PSVTvrxaUW4n7B4
8tIxAgOgAvsCUBzjyDyiUmP44JAd2JoXyJiSdlTfgaSHCfUxIIGq70q2DHWUiFhrazLPnIO6+VwK
PR58hcbZlWMemH43RZynbY9CZlnwn9b6+k4EiB59+M01prGGxW9VDXqg0Pq5EjNSGb1CIzKwa0Va
Tc0vE6k3NwBOXq/fEyhhIFI1LF+PYmQoDGpynhpv9LKYaGA9i01D4rwwiiq6gMsDt9pLRh0eidhi
0czHlpILcOOkm+zDXPbO3p3eg0DtnOlNU4Gynj43etiTJnisOitTQt07A7IjbQZxLQkIf4+Of3bc
IpdDdZGDTRChn5tCucnqWx8ayh3Yrl/DKj7K6t53hzewEz2glbZFNBmhwDHCiBaGE2ATfornovzQ
vfx2o3rvK+e0BPpSlK8MHdGfEYUwf0h7Vjy4gPCzEqFI5KqnQZG3IKyO4dI9lV6bqQbFZk19XEEa
qpGiUGPcB5P8qgdbJ0QUKOf0waRPtf7gQQwAcA1+FFXUJihjWNM2lM+c10/t2v/mGCi8dfjdAwgC
PfLQEIw51D0tqqCQMH+sYvlRYFBw3fY3Fr0+T7o/WEo/bdV/6jVGjjlmKuhk2kto/7Mr2w3Y65TW
K8gYkXgfY7BUu3hdnxVzn8AvB0WQo3e9oF7uoWHssy9qkaprfbCBeYo3uJ7Zsuxi+6LbiW1KC6/7
GqoWffd7cibUggNE8Av/ZcQUoEv3EsQwDEE7J67tNnKlGyuQClZrecbUt4Ha9tAAqXHCbw9TWI8S
QbTgD9+904jeItvdydXsp6V8AOH9GAUIylYoxRqyRzhkkanvUbdi8FGcyzK1BxUCYIyDs3BRYSl8
+jRUUZWOdh/6BtWJBYM67X4YEj9yjpJqJrycIjYkJdguM6BokTb4uLJZ8W3XFfQQiwi6yaMSAc8q
l4frV6zb/jluYsChGBHqiG+8iX87yMsy20uEOfgIHC62C01ZddlkXRRUVfGLt7hnE+Ggc9d8XEeM
nu0a7sOmvWfie1ahPQeCoxgldN4b0Xz4gl1Tqzhja/06lihpMi+mky5eJi63jjQ1aPr9bwQfL61A
vWi5oGRzArwzsPshGvzE2Bhqu+N5KZbFQf4xOoklyxvWCmjgYiFmd1Yki5HGNFmvZ89FXhTVJ9hj
uNacND5aDGb0IQW/Mm65Jj8K3qOSmt8L4/5AyQ0G+Xi4L90J/R48mZU9eqWHL3CsoGBf021U+wBp
LN1T1BMIgnV8h19/j0I7kbIScoizoC65DCAbXWu2ShbuLOaONKLRmBXhSzhEn0s4QN1xXwoOgWM2
vxHjvurmKUSd2EZYlhUmkhnaVpMUvrHA/TjmFcGcTC+8RBxpD8UYYFCoUU5pIgJEjG3qxT6WPf5/
o2e9Af+FCdXzfrTAgxNlDpUNi3Oo9YtpFiBzZLhbgWnuJpTEoDbu6DVYDaCJkGhfYYQWVTyQXBGX
KohPhCV8dmG6rSkIXIlKDg/WYVdWUOjcj9X9Aojzir3AedLWIErj6wg5qA+UhXxFPqsTZngetbN7
Yg3i0Ia1HmqQ8fYWGU4YR6dsKTC3zksH3d0LwNytIG0mBfyFuilsr02k3SsxU3UwRFB+AoG7hNKG
4vl+AnssAN1Sh0cAZaer9Fqzw8QZqBvqJpXgL6P2F4xY42ac4reV2K1vpm89sCBZgtWiz5UX2sQP
yoNKOvlP07C89X58N5fwMprBeYdiG5JOA7+R3Q5leU4ScYF5FhOaEPaH4HYn1qFOkeb9XqMVhU0z
clb4fKldPJFMFBOBiSswaWG8L8QPyPYUXWi9Vuqmne99qKuagmnj58JIHrQUPxyv63zt07l06WMS
KdCFqLh75YHO5YQ3MHNCE6ykAA0p1rnbyvLkoKoUaPucuPLqbs7lkA2tvx1QX7qZ3Pgb4c1LuSLL
VauTlXqdEZPY3wufvtsx2EyCInaNhZcULhi0otiQzpd3qNJ/dWPkT1pdljbHz3ukJfQkK83FkdzP
9HxdIUDHKGypX+gKSIlnCJZ0cEejYTnOxINKiwKuEzBapA9AE19J75WQQco4h8OGCnr1FazRkJaz
PtBiPndLADqSrfji+AJ5TW0wPNssNMjT4UEdmMJ6Gc7yTOoey25gzIslErSaoyQ77r8CD3YSL/dT
u0DEmn+xnmzhq7zVbuUlKJN8WUxtN2IAJzzzahNGWN+hJmsuXXtnpfrVoUxv42D9hgA6v9u/uhN8
6UhQiHlC/OiPi2rnA5sJljUAW1hdorb2EJmwX1ox6P/w9TrI1Y5zHQHaABa0yfHW2k07tGMyz20E
5gzMY1+irMmL36IF3/hYzl+dtiIppjx2r9XHviag5UmuFH1AQvvMC/Pl1YwmdmK537FpOxH/Y2yp
3RaTLtN5GT9VA33LFRoQ8AL4HJVmmJzcSwijMCxIn3KGkc936rPTi8288ACiepXXcFNyr8CUjpC9
3ykaw8QZI4SgDdv1qzpYHS5ZO19XkYh+moAgg6FYa0T7CqsUuFFWAfjPAEz/HGCZpaarnmmDtNmD
EpCOnYORHSIg/rMHRyDD2ioiWxz1GRZcoHYGgTEpvDymTKTuuL6ivqjA2OOR1DDgklHHbKbJ8q0p
ToWtd880r1K2oNjVtBmEMZxdHqdQrznlwAy4PM6x2l159KSIGJYHcEes0gCavvccMK1yfUTJSZFZ
dy2zfuim3GNRmxlBrlABgsnwraD+Q7BgAYNCQCVkLso3aPchSyxyoF91pbuMy9juULnrHv0RVCId
NoGnEds+0x7c8IwB5tCuzR2Gh42ArR/dFQ16Mpwnf1dRJ0ycMiCoM5l9VPJikumj0WL+cX8JJH8p
XzDRxuFmlCCEsKiGaZt9be2JG2V2bbM2eRNEexNjiqu6cY9Y+kFqmD2V4WfHh9sgmmUv6hgeXUP2
ZeOCPGUIQ7DANYDXNV1iVWwdXQMX98WmUwgRgnHZsFlLTDATEPYICfmqnHc5UhTnFTVWzcnUII+k
BNpLSggq/sjc/H8Tdl67jQPbtv0iAgzF9CqJClZwji+Eu93NzGIoFsPX3yE37umNxj44L4YtK1km
i6vWnHMs0tv2jS416etiYS2S5FtmNf8A4rGcS1OTjJdYqasH8DnLujX8czwUEyItJwaEHSnz4lTH
2WM8jBQewFloz9K1Ey6pBXgMWVpsc9TJleqGB/ax28E0Q5LNKLW69ssbXcvdkt30dn3n1ggLDfvs
lRGUD6NOwtdY3dDDkY1rfNGdixbl7UqNP3zmMiPC/ja2wa2QgMh2vN4n4UdWTT2wUlfI8QKvq6Pr
H2aebmSfJ4BFfNZYw1HRTEdEJPnFhTHBJfSh8b2D9mvM92qAkSKkXOUe9WYMMGDNo2i2+T/x/9R7
d6gKVnUAABbXKE/2diTtGNGBjs+IHpn41o/aSPrj0Bi3bdEd8Qk+B7OJ5h6Xxa2Rr92u3Db8SftE
JinpHv9oiFKgH9AOwRpxKFp7jeVoAahQ3c3DcnL8rNwg7qxM1d9VXYHU4Uwri1wQV4eWUIVWCeIS
O6bOX6KlSB+doHbWbVIPuzJrzPsgTpASDee5DeWDThWxHDgFrGLOcxa320Us/UogOh60RZK1C8kF
0PPfmn0FwaRe7krjgruv3nHcnZ3CuGAqwPkxdRd70fQl2MNh3slw/S3GZ5vmz8EbDf1jabyMYj44
ku3emLje2g659Ji/nFETNuvLF0y7370gFIeBeAaEgQaHEPaGe61BBYQF/8nFmahcg8qLhGcgDzrj
q2Zw7dX0vCX11mJuWfb53NzrObFXaRLWm6KC5OJIL6CPFFyuqfVtb1Lt2XV6rrrSvxiFf0xyFxOU
A8YoHt4z3EO7uQkmDvOYRsXZNNJ3uoPsRFSX4GRdF/YQrNhR1GvRpRHKh7iUmtTxsOZy4e39qiLi
j7hsEGPR/UbZdLK53B4xslrrptc/PCmMlStaUpH6jbW9QZ8kX9UH7Tr382xVOWYQVeFwrnZBrDdj
l+5jA9DPVFD/FoPehaVsqQ6jecjYUtGUbx24LGiWhP5stNGwEHFkFazYLlbQTtP4dj389W0czxen
xp2dQ7iYGvhTxYAlFKvJXvj978TKaXMVvzHCB5urlTrQnhN5bXaD3xtfRL31U/Fjzsbb0DVubCuP
4plcdJDpZyXzx1zQtkzHnOTv+Dzz19hafczZp3JVE5X4UCJs+pvU8/Hc1nUZydnkUNfQWIoqf1BO
5e0q/D/gooh4hpua/xrb/eqxEJNaNQtpdi39ZK1k8WWnqDymJ5/ieNpjm3gfkN9XfcFCFLb955Kn
eypp01983NsavVvK3whVL7iEWcp5fbq2ZNCHF9+azv0cxNt4pl03auzotYTTkpWf3kz6JPfsY2ib
X7FXU9FS+1PfBk/a26Xa8bYyH+/mub2EofIgLqR7jDVDFNPEXY/S7ndB0X8V1liw+aQCLk2/vR9a
ccxAGkaVKratb8Q3pWU/KrXXqCoIhWbORTt+RZjqtjQr+N+olIaTnW+KnjBSxcVT0NFYZxMEpMBX
kbxeloJ0Yt0HKcN1HHN+vmsq3UcGV0x3Yj/ZeBjXZdX/QoqT7D4wXiU1IhJ9unoOy5vEcm68CWV7
ROyioynWnuaA46lZGfJe7Lqj57d0OkT4aKSli/mi/8LaxSaKOMXK9ma1mx2HmF0P/c21wTtkFJuW
9bKYxleXTOKmb+ShM8PiITgFT9aU1sc+IfQpc49+Z/LoOb+8Mu/vZL7cJwMMIMAE8ZROl2lZcYqw
4+qLDr+dWxBkXaDrEKRYKn2WCpxU4ADay4LEXLWeAozRy9frfLM3WA4PneP+kG7xllRWvBP5bG5Z
1bT/4NJg3TkAOI5Yo1qUHApOEJ/u2atYIAsRrGkzdRvTB/KRuAFR19eiXyZYBeBPTLf9IclS3FSN
sx7i4U41jmJhoMSUAw2fpjO6qFPNJkncXaqwSM59k0RtK1a1UV7i2SgOlp7nW8vPT2UCpSfOOvPg
LeYtjQN62Pmy6+Qmb1mMzXRo90oAI8qy0byG5Lmokx0BY9VTYI/9SWZ5/JVWSGxT2xDRCHeGF5dA
Y/pmY9pGNLTTuKE5spvc+GIACLvCfiQnd36ZZ+/RkrHzIEp5CMdO7KbEeszQovaTWSeUpvGNdD1r
V4Oi0Aj7N+Cczwacog1EmmeLDqEr9LItYtO4soCsG9sJPnMiweu5E+WWxDriIYkNaWl2LZDxLDEo
zncyJPi7imNoZi/W0qebOFCffSngYLDS1B7Zt7mjQxanakd6rV9bpcCzBidh5QJJOOADMVlKPkos
FetqrI0t2nu3bjJkIL6buYaZd31bAZ8ZLcId5ad2W+vWIg09Vj9i0y1eyri8z0rnh1t6kWoqCEQl
8ZMujoo23A7p+FByKOCoVd3G+N79GpvY9widq1ejHcIo8+pt7MP7KqXt7lquy2bTfcEOojANicsL
1dyOyuZKqW9G2SyRBoPAOsVuqk5fx9xg9XWw9lVhvJuuO86vLFD1RWTZeyO5Lle0qyFvgRfoi5uK
g3rvBOLGxJl0cFpq61FOw4aAiEP5NCfLh8NmGKDV2mtIbJoSFSNTb7HdZVFYqPfe7uJ1TAuP6If6
NXZNuSv6Ol2HDC7dQFoh8lFTIA8j2VTf31YGx+syDj2mWzL7ZsebtetwnUCB4/3nyBD+sWGx8aVY
6A6brybV/cYnc28mnVq11zaxkORtB6meqixUBOe8mZ6TSwQgHWYSUTwuL+Kb2a0BAvXpc2271dqW
4Moa29HrbjHqrYm9H0tn2kaJM392qvqtiqnBKOXfyc4UOy9c3G3ZcHeMKy9FRgk4LvXLMPK5CWdY
IP7JizZberz2MpHrHZ9MDYGh3VTWZi4dboEe5RZrJKoD+fmJP1Skx7CaKs5yt7r5/o5+CmbN//s2
m917sfp7x/n6DH+fpqEUWnttquqjldft+vuO3/dpWg+j3ffP9PGDef33FeOi4VffP2dzyq++H/Af
3/59/j+/AXJBcu3wv76LP2/yzytyveuX6D9vSUScb/yWDMnR6xyOj+tf/f3qf97I96vZRCKq/d8X
boyCEuL7rm3hLd2fz+/Pk3/f+vdZvr8z/anjfOAgPYT6I7myRYKql4e6muyDssBCWQE0qO/vCLHJ
P9/9vS1YlgxX1//cJ8dkRVftf+75/V1yXan/3tbDeSQhJPbft/95hu/f/nnw39f6+7h/nsYFFgKr
M7HWlkcfPcoGy6JuSG7/vpHWNlAgvp/rP74le9GZ0d9nq7uavP/kPhfVyNZcF5AkggFKmdESsrp+
ya8BpvT65Z/b/v74/V2t/JNf1OH2n9u/H/992/eT/P1xoQpl71Mr2i3//3X+3u+f275/LGlk0YG/
3vuf5/q+7b89JFQtBKzeTdd0QHZ/X/zPn/v3b6uHJl/W/zzNnzv9t6f9fvliCW/Cfmh2nvQUMCrK
MksYmt0XP/oxcFr3+uWfH81JgUH759ejCX412ObhteNiAkv7ftDfL//cZkodQ6wBXvf3Ff55mb+P
/eel/tv9rDDmPf19LvyF7U13s3zf/P0A0YxogP886X/8/p8X+f7x318bYdXs53yI/utH8N/e1399
mu87/n2v3/f5vi3FQRaNPvyCjCgyPl9shAwWwi4xKqQPItydukvUmG3/LBej82K4MMaAw9jN8/dq
IK+kszSX8iCcwodZdu0+VESFC4OWIls2zzGuFzHgC5b1qUgd7FB/u+OMDenoXr+jW9cJttheE2mr
cHf8zRe7oHVmBtWTGXfmPkzzXTHpp3bIaDkatDT9ukZG7HH/DV6ybWJ921vy7MJvQU6kZu6r+W5u
9Jcgh1yk+AmcXLH3QIelB9he7bozAL8WR5ptxrvKMr/CcnqymrDYpi2miGqSmIs6dwWOOIvsiiop
Kc6VbNNVR8aR9EyTnjxcUOfkqsNIp0cFqS6VhRcAEdvdhABbjialMCp6Qw5XxfdNOxwmc/aBkC7m
PVP+7P0y8s48tquT/0ppwtZGFRYWdgodOyA9ncHk7aC7Grpiq89nupHsVdjp3TJr04OVPBtRTFyP
chArKNkXc1yeHVEe6qY549Il8NyL93Zsb6ScAQwMOotcru1UKKc0QZGCKpxs2LHLTV8f5nQ40ZVg
j5HTBjRMAIhJbpHvRwWIlci2Y8tn5ypnHwdp+pSgIS6NTf4+DvpNw8a8D+bbQk+/e58PJtDhO5o6
8qgOTwm0oXVW8jxXhovVQGNEOzvZ2kwxPeXsW7r0tdW/85gC0jSpCKbFDXbxsvKNRu2VjfxtdAEg
Z49PWtBOb/pRRNTGL9SS07ZvTbkuVf/lZ3dVcg2N4rVd0Quqi51jzPODbRCGhcpAZV4uaz8uPnod
phHyfbVvDBoEzZB222Cxxp1Q5TbAoxHZgj88wdcIjPB+uib3QX6Yp2nB85kQBQBPyD+62Top6Wc0
SML0SWAiG3AuKZudfWr8VnG1bLrpfD2C7NxT5zJdfiFhUyb3yAOt+FCGH1+kPfxsK3ta25x+a2yA
ejXNWOXS1G/WwswF+yn/hEwxbjqyIaLvpw0Iz60jCmO3FCZ+ZzUjilRoizhfXuOswMzvESWtMV7N
lcUb5rU8nGSbWi16PUx6Jvro4qMztlXSx/ezBVCyDX40ZS2gQCefsza2KoAvNVrUZZZzpp+QHtOa
KFeYfhFohhcCciiypuUtbGey+mJvGb/8ENibnTnZgbHvFXwD835RMWn4uQReq59mC8wBhOwhoPqW
Bp3XQsPIMYqfRWsN26WlMKbx2GyN4AVyGmDcvIpJSdXDRuiaXoghTwun9HpUI01xy7pNJroTFerr
YH66raDsIXAOMfyxL9pnzPTlmiH0kRc275bSFzS0ah04alsq/SLNGMp0n9MZj6Gu4YJnv2FN5ipM
ZIx9Crkj99O9KwyTOtkCZSleAF+1gthaWbJH6qvW3NR5c+MEVhKZAG4tB8NlWc6vcHU+46TtUI3l
V768LTYUQx93qJmlaPf2c9CmzwTh62OdKcDgR+jgpqfDTzUNwYZ2FfQPYKwA9OHu2L/rEj+16b3n
o3vBl/kKJOAE9TJZVxbsZBP/nVpEHl0pDKrpTzH+EFpT865IU2+VLXW6n394eqfj8qmohw9rqNGF
1HwncmMzDmQGPTqJhCRYuwVCWAvyyKoHGqzduEk4JtadHHDH5Z+aD2nVNRhhiFkcmokIFjGtdq3Y
I6YmNbtP3qeXR6fZdpUb3+NGUdEYQ8C5SsjeVG2cemAhMOg4lOXbCDZwY4Xl1RlPO6Lvq9fGtZy1
q+ZNCZhzA/xx2XidSUNmQhHDZR+BYHjxcvteT9fm9Kv2UH3brCBKiSEis7+kUXxVmf2zb4l903Bd
D6abAE6vSMwMlGtVXICCwEgTwPtZpXPyZuFSmCp8neMsH828vbQ9GBPYWM1Ao7OnYWWPvOHU3oY9
0TtT2V00GR59TbO5RbdaZdITG8dP2Lcm00FCJuQ/Uhdes8UvQntUAdzPrUOHqu73PuGhUl6qgsaW
4x/a1vvssyaSk7gD0ldthFnuU8tvV0ms1GYYY/wfwXgDMm2VeFewAVfdaHByfO3A/DaegXaDuW/G
31BPm9gxfgYtAl+sp52TOSgDIx4lH7Lu1D0JawHEUomdFPbOXcZzkdbP9WRuhVViRE+xh8xt+Z65
HGaGfAtNmd/odZIGK7dpH/AAP8FpfJmvWBbR9U/gSX7KyXu1Jb4aWsMV0Acvmc6ALf2ChqvVY2W1
PO8sG2w0skdJlYgynugPRYxDJfN2YwYII8Op9o5q/xEm5ZPXDKfJc1e5OWJwLfe9KN+LiWMiV/3W
HqgNHH1KF0xE8Ngjs6OpVTT2XcbYAKfj/Cyw05Z7dt24D0u0vmz0sNjLec25+TGr6SPp0QT9Ekto
IGkTZCi+VfFz9LNnp53eQQ3/yhFpdeKAAM8Og6ie0FdR5Ez50JAqHTIDdbyw+OKkj2LBkCKXTEfA
nAYQFctOhMlnH/SHZCCWQ3czqoMK64fyf/WiXzaKKyzQdSwMtUB+MrFbGGKEnG7Wm/iaEVL1fZHA
mLEwRkSEonYTiKb3qs+vDbLgICdkekJqydqYhVylGddmwz625cB+Ob4SuXx7f/VRt01crxq/OCr3
p1kRPDLHt4E3dTCb16wpAEHN5UvYGUdWvsesixmJMPh89MnFaigTXHun8nE/yXjb7yFvb0HuuSwS
WCUyIlerEZnwI50RBge/uWTB1b2g+sjsZ28zhadCysdyAAiLKERIhbN3DOJfZQmouRghME3dK66Q
kx2quyEo1/4w3jcq+XArzARDSBsqH8t3PwzxHxD2XPcLTS1m+s2rhWPjyr5asYi9tp01UtFMIDvM
E6fkTgzzcoD5GMvqQjYAtw1hIDIznC7Dq6doyy1lMAGUkbdlToOElA+fpsDP6VRwR73yV3MNrlSq
HLFeD88Zjfh9l6KqYOjxSS2QMcB3Xif6iHUrBewTfxCD2bDk2luvard+r89OF56VbGBCxXjpy4zM
F9K6Y+ArIEJdFbhTg8Q3Vs7i0uR3+JB9PkbfJ0FQ4bLaDLYfrnoy7PRZUFarR/zUDcccZiY81Cu3
77IHpSMVe+qJCxyV5H34ZU7DcAKDvIb64e6DWD0ZYmY3Fw4feH5X82xkxGWHj64Pt4kOUDWymd9i
mStp0nSoIqWUDG8wDU4eirAWT2CbIJ+h9WFIrQoQHDo4BIDAfYr6hiv4oBt84NTGELjIdULMybOT
II+lk/F2CnMOlzZ7sFh+Nv3AuRbHBTJhe0oy+dvvM9rjFnJ54TzHfXDBcPLDmnClLF1P6U1IKM6C
LXLveUjAu1IsJjTZdJhcKEFWeeee7ax4odZ+YTRts3YhiWDTnX7SlUJsCfR0CUIuNd68AbX5mTQZ
V3Pv3khy2uNei3W75ewYmfBA79bVFWqTVxYrwdiitVeKbZ5kv/U2FOroSqtbobsbK2san105RpYN
JHyuDK6tPvtgb7gjhorYaxR3Dr1xNNcftMTqHTLbbdsuqJhLqnf4ch3QoRsrqJ9xEP1gp9yu3aLF
9mqh+PscNMZvO7Y/M1kcYg91MEvVsRGXqjFhRaWYicuKQnRxQVj1RbAOCeXki3vuhvCpMoZfSDuM
JTtlUxxheWemBgZLokaR0skVgScwkbTvU5ffDPXysDg0Z3Tz0QoDt2qIaQyGzHMjsIxOTfwcMKhh
1ZoJdSehfLyyBMADvBwmCAHMKcgry56ZAKusdj/zoUpXepwBiHn2Vjjzk20SXso5A1M+4UJkydVy
9svFULIpAcqwR0wtDyfI9AGvDt3nufQ5S6tqbKPK4nMSo7gkU3UGJE8yzgtsyrH+3BfuqwFjQBAj
w66q3+z+aFhbz5yQAVzjUUjmFAi2YyxSkmBgQA50fgmu2d0xhslesLAZzhEm1LtOnR+2Z8zb2NaP
8KmjWVlAsZISbGNHReiGHP3SmMOIwgRuYFpQUDlcLLD0ycL57SBXrLxp+IWo/b1uMjvBtdezbd5n
uOtXaetvihDt3gg5SpiU9ekGwa8MfYmooDw49rjXsx2iPFgPrRtinbJCTMXwx8xCutcHRFkGwhcD
1n4KCoRxe15bmCJ9SwfUAXmztkIsPJg7AJy1hy5WRwODIrgboF1l85yX9Tk1vRvdAW+S1M+jCtHg
LbtdeeU18pdvVrJfLrQC3hrxNWNJaqolB6WFmczph3u/Ht/9fvyZVWq/IGp7tvWBvxOGoDMW6xr+
XDx1xPqWEUGAg6cRj7rw7wfE0NWcV2dNYslAo1zJPHzPXfwn+J+eYvUwCBMhlK07vF6gxCb0XkSl
c+mKk7BQPotERd4yEdQw/duGXYcGLMFIGPMuFOOzrY1nMxzqbZLODyTc9Aa0wX3F1B6t8xjE5fIW
hA8BvXZMJpUPBe8aWFA5BTYFpueTS8ptuZlH9wbb2Ep3w075Kf4hUs/lc0sC9MYEsscxue6a1Imm
3GInpjG8kTdgAI7t0Xm+6RNCl1ZPzi/JligcyJ4yDGBszTejLG8glNq7eJp3coq3UpeEXlp/wFKl
fqYtXE/XOVBfkAmnwLgO2qCqZPc13prFgUraPRhX54nOQhwy2uNlGMNRhqB+nfCtbh08eEH+Nfvp
W6rSCN4p8zz04Kzz0MZ0Nb9KkZVRbDPVxA5WtYbw1pNq8XKkPTG8FTUKe4zauYlz/muh1+GFCUfS
jhYRTn/P3fKr+cornqeJq7crMbQ2APnW2lPrMOgbcH9DjUkovBHyq4n9ZFWkzUUl6dYp3IzQ63Rs
ChveawxbNx/YtOFHbtXPbJyfC1xsMFTDcNVyxoNJgqflhJxK49hf6nkbQpqemYyC11PBOysSpFAZ
A72KI1HqBjCthzAQ0wvJsi8ZlyfTx9PEFsxlW+82qyXr9+kk1Sqgzl510v4aHUId5TNg6XqH8e3D
x83iL4Dn5rA6FE7zJdGAtr4sv/KSqO+ox20L9XBJMKq2fLlOnFhN5nLbpeHeBwI7fHAqMqKi/szs
eGu7+jdIlksckvPKWKMsv4sq7b+E1nScOwMnR8suXjKIQ3cCXxnqn496VYT2zri2wtNmPpWYLqMy
q4dthoHRQ2xmoNT4wjmKG8RqMLmMwos65sXwuBXUwWQDBe1gleYzGVRjk6H+vQgb78jYxvcq/Qqn
1zZwXvHPPPnVQLUJdcXFZ7Hu4zhbYerAkYSX0me3QMHLuYlnV7a7tvO2zrvJVJTWcl6majD4QLsH
yYdHU9C5N8pi3ijhvGm4H1YCSHLBq8V/JkxORAieksXbW1ffm0jSnlKYISoYRgL2sIQUyXcNTkUf
jtSjtu/CNLlvfrHwxrA2x9Y5Tam+LwU7Na+D356P4OOE+ZaCpl7Ntry45fg04VPYMozhLgei6IT4
yAI0WYEMu2ETCA+ZwnN2Hq1PrNSfPsnl3uTALNwXP/UebQ/GbZKd03DZFYoICpNB+o6zJSE6HcDH
d8y3Qbk/DB9LCH/XgVDVljQuzZic6z+oeQYZ2PrQDpei9c49C0AoGAzTKes9vm5eAyM5LR1eDUue
CttbaNz1P5t2unoFXsqhxcuQYtcaAeowAhmzSMzRQhUz1DLcLyZpKhcFWcbqRy30fZMOC3wAlz3N
8OiX4ojJol8jUlBTYbUPUCx5Y4axEVX+iwLAQpSx1Urk8mdapfvcLW46ssVm4X6lQUefquuajSit
ZDtlO3tuLoVXTOuuLQ+NnsiTmIAtpftZWP1NZ6PEhi5jWgryt7lyfqRxfd9lbsRbOA7prQ8NoV/G
U21Avyk8rBsZ+IvReYiVQToj/r3UxpN9zayR2Hkyig+Nx8FdbAYkmA01l423s2o2jrJ++oM62GH2
CBEnOci6+FLx9cNOy4/Z0q+AjVnCHJLGveRvzsbLXIxnmWePRCg+KSE+zavN2Zd66zbzx9Ak4yow
uZAbVVgAUGQW1WL72JuH707ltJtYMjfOTGvWzOwbXOt0E9IPBkZlV031VJXJERf0A8RusfJN431J
xpPZhjdpWJ9tlnCgKDslJRaD0cZVo6JszN6yshPr363b/HSd8kfcNIzhsOV9ZbQrLGwsLh7pmJjw
B+ixpR6jmNirR0evLKzm6JTVI2bIVe3jIalxv8wjEabUil/zHFesO0B+gUnI4D3hIFNjpjdksvPa
GjT0Wi1TvvL9rNguiX9kLuqnJ9oPrOO3uoqDKOM45Qx5Je3gR8awCWt5zoYg2dldvvZHZmL4Rr12
8uVixAwaLPWya10ncgdIP1zyjMgt14HN2YWLUu9djcP86qeeAiJ21z+qccKHyad5A6aJXTkVHUdx
fXbKFwgym7SUd12q3lKN9/V6CC5za69qyqNt4nGg0Mu/EPfb0RF/i311oXN7G/exyS6BQRFla0Vu
3hxLUT2q1H6vJo/JKiqlrB2bXcCkw1RAOtd19oh7geuwSVOG5nGzZzf2CPb3rVH5T3a/T2Og1MEn
D+LUy3VQQPnmNqeuid8pD4ZDmlKixDTqT0Ygog4f1RqzfQGKyd53hqCtl4O+y+02OVWzcZJ+Y1zY
a75OFb3dZfC3XZMxlMr1roPUMOIQqKEzLspiX3fnWhoIBDwBDCvjJ/ve1TzoJ5HFwX5ajEvDrpxx
ZAVNzCC50dnIppFBjc7cG+smx3TfQD2e+8q6MUq8zO0CbDwpfDZqQWruqtjazXPYHlwjwI4/h8Ga
BFj1YMw9nhrIHLvvH//cFlf7nPPyOiLGL5ln2NWNzbVKuWzjK7krU0aR1NNbILIzws+w9XwyVW04
H6RfFSQO/A+PPrJFgHrlO4Ox5+/ZLhaF6iBiOn3w6tnavCxl1+80FXo3cg3THQ3ITD02k/wcFAio
zOPqszCSS1g63Pnxb99nUstcIg219I2XvtXYJXER9GRTjGFWRJgo7b3R+kUamJOGCruK4x9OLsDm
eLTQoSqJkIg8wzz4mzyWpQDs33gt2VID02aw92P/ZxrahF/A2s8swvEQH5wlO4GpB70a2q9hcRmw
IpARPrfXl8uuCozjMedyTD/GMHgJBESMoN4zWRKb+pyfFtN7qJrbJgfDgLPmsU5IuBNkOnSNoKXp
35JhXHV+8NVNQJFFAsnLLe8ZGHmlO1a0DafuKAA3k4JwOCPCeo4GU90MGt9jm7TTSs5Y1jC6cVo7
h1qLXyEjwrYm/BR84m2R0gn14mFl+U3PkeX4K3smeAdC6rbL9RtsZMqhKSfW6FS/x2zpz6pQu4T2
tumyU3aSkAssLOSQVFUUpuZbNvvnMPmNCyo/mt01i8CGs8mCmuUxf6zGl9ghlqID9mhpgj1WEv2e
lMQlLHFmhDl7Zx9bHgyZXZ6Z1msRsloXCkhdQYsFGpS7sxhwMtB98bS4sMd+8szqta+CMjJAA2+0
BYIiMWCFBfYuu1rhchyZ/BMTNu3mXtA5pEmFT5O2J8HfpUQrIdLcMJlmMbzL5BbFDmcQj7KPDlrY
1gy8z4VAYjXSqow14opOeFR/ZbypiT2c4UBYqstgXXieFcWLfrJKSaHqtCSLIf2sHBpWbvNV5O1d
F9bjvpyv6aKSzIgtDqpSDCpNEKb6heaT7xefA00+rjbSIGxKx6yU6SHJ9bWAtt9dj/wr3cpkx727
O7PCszTa2Nuu0lP80dJhIbhkULuqE8EBQoMEKpMSmh7FyH0M5gXIHM3OwTTCnb5o5mmtm2pgfErt
dtT8yB6eHoPD0NLxy5ZhRC/jgAmdhMmYKXNrKO9WU1cM922FCNS7Pf+aUTJCMT8nLlwFUOSnqcSO
PNLWpJZiEIUmQsNuape2AuwAs2fPCtmdRCmLmG/7ZGyycy3M27ARzk6YQ7vVM/NK2pyARlFHqc0I
ySXh4pAkoj+O9NuLgEhDXkwvXk0O1FTPqGb8/+sF2Bwd2Thjslcpaauzb60IvnrHztHb2nS69djW
2Un56KdtR9O+cSbj2HEUwwADFqiwe7KBeAtDxqi61/pTKve46INbsJKWGahupg7syZzlLGFyvhH9
VRPqTGM1WBW5Lb/oqGtLd3UFhzNHkcPCGIV9RG+sFCca2yzPfalKYmO+VcdrBljUNpQId2zIzXKK
9g1T/Lz4tpx4iWLmFHbKjqmzQji46NoT+dpX5fHZxpbyoOwVeGg47TfV9NJ5/MWty0vaBQGzKYHY
3CPJeIF+dUPXwgpenQKaksdE3pu0UDiiELr5r0Rp0UN5BIkQxby21cxbp2UJta5Vlo/WE3lMQ1jn
id4LNu4r06iMyB5EvUMshvJcb0NsmGmqeb320/SEeqgYQqjz+RUcw6nRvoaakEv8lEQrmIJGDB6A
wJQt3Mn4LSqGfLlu8qNxGFjoB0yXQUOlcRjaYQfAgra513zZquQjmvM7fU3qBnHwUqY62JNTYroJ
k/lWCg/qxm7b/VAfu5oj2Y1JTXEiQWZpzmJmvJmcaqY22CQ7KStcjjnRWF+M1/s07d96Wr6Gur0P
GVXguu3d0ntMOssIlvfxJ949Hi1sj0D3UwxZajM1LJklFY9njPoyojF75KfyVEd9aryHnQiwKnTm
mvUOS4EwfIZCBD/TQqDpIHuByafSYZ/DVBYqVva1O1uyVlbTXGy4bB9yJ55vPKI4q4ytj6gHitlE
TlvmPO7KJntUxv9j7zyWI0eydP0qY7VHDbRY9CYiEJJaZuYGRiZJaK3x9PO5MysjK7v7XptZ94Ju
7gAiiIBwcc4vMnXbuDe6qTAxVOenYUKgqlWJCk/NYzeQEbFHeHdh0SIDhE2qPWULZx9eRm33FW30
tkXAfIhvXFb7LIIZFYdhejZ1lgM9fLVV5CnM2fdNaUXXIZLeSmmQNmCuMrbgecvhK+IRYLqDy7RP
B9wm3kaXgH6VEIIfQuWhIyiAwZu3CvXCJvhhPOL0QbQ163IfLMiLwtK9iZwZ5bDYPORJcouds1DL
R93GWSpsJz3i19rAmg/VOIL/VfGuGuNrN6jMWOxxr9H37NKiROsze4VRHvBZyCWKy8pYd5o7flHC
UwWvqKmsbBcZyHiiP54qyT5X0RZqAuOmbr3kWIJLXhs1+khwAecKTxOYvOjkw7WJunG8qqBmmQ1A
lgnprKh/mefymhE2YRaM2WdVxmiiFuBAqu2clC3euqw7oGBVN+pSvSUtWJAuSu511QvWUU3oNSot
FPpqAicQ6Prrwl7HufKdWPv4TQn3ZF+BsSvm1dCSZlum4rvjoA/qmCyNmvaqFswcjCmXXYiq3XUs
CovoW654aJeLFjyV74NF5EH4EjAUuA8IF0z7HID4KgUCQYAo3bqKh7JgM8ybqqYfDirtIenjhOdA
fW6raNxouu6sQ2Pv2nDGzMV7xvoCUZmGmHbZ5qPfBCxk8nFhLrRqprI+1FP7MDjVstMhIPkDYkpT
aobkjsnOoQVS73h5YBG7UJQ6F+6vRiaOKRx9rA3KnpVXWvpG0/ZXQ+XeZQUXtFjgq1Zac9V5HQaB
MZKUfB4AvNKR3qjH5LoJZoL8hBlhFL6OvYYmqUNaPum1J8OuHdAd36q6CHbRBMG6RLqsca5zMmLY
nZrAiUHOB5WyHUixapnSbkpEyxJIW4E9QA3H97zpJwTOa8TDgitEyS5Dm7UKyzJwsBV6sQpWAKUG
HtqrcPqLp3e6XMTYHPdGM5rbuk8Jw9gocczkP03GpTDrWAnAzQyGmySANR5bxrDpihwT1gz5t1pz
PxxrgHvYPU0dSDMTe8y1M4OwbWf6Z2N5MydM7wzUWZMPx+YBXfLse418PMHPjrmfAuq/mEOc16vH
JgVM0fFw6e3DlLYnrwHhA0/TB2f+qKXoGmD5/N0cGnjyhoa0nKcbmIA5uIJXq4z8iz+E9sED8nOs
kulRW6DwhVifWFnJBXDMN3QDdj1+CzBFMoTX3WQzJtkDChHkTR2Y/MDIgdPN14NB9sAyg6/RDQgU
epV1MC5+r3cbZWguER7LdsAyDvMQXFctCWKHWESqYX9BTC+h+5+f88J6b5bp0kTegFkqbijRCUJy
seLpVAAEtdvUhKeVitkZeZRrO4mgdKcthM3B2NdWd9BQTOrz6V6ZF+2yBwukVxbDQLxHl8Ji8m68
66mBnDFaEUrZLcS5UgYDrpuOa3YN6Klxo1NHLo2Y24tudt0F+E96e3feKl3nbVp0lD1TyOHHtxn2
5euQvr7EWtzUDvaQMZQjkOxnWoXbcQy1boKupCvvodW/pGb62qGozNOv78aa+2LG4xpNnHRrLy1y
tQQhkyT3FSUhg2bA59NLJEFMWGxEGMjYWlzmAcwywCd62GPSJY/c/zvntYEvuQmJFxCmJejfeiq8
Q5ZVVvg+tdNdqzvvVdY9u3N7TxYCFdJEwVTe6cg7wy6rA5YDpibQO+RRFTjXtom8kRp57govxZol
P64/wI6MU1Vrr1owIrNUgBMT2ayiw0WClRpiYUV1GCb7NGDGhb+wwxtUgN7L6bgDW/li9PFHo8PE
Rst6wqIDWFsAe755L5z2GZNootFFeV2b+NoxctKn42Tr7XNzuJwQlIA7O5I88Xs3BlKn4n4ZMlGt
KyfzLUFzofN5c/R3EpquHy3e5QQkbVNo5vcsD28hC0dHNISOk7VIQvllhUAYE/f8wkYoMC2w7u5m
S/WBzeGtSuCnL+ydNk7hRdtV9TZs6zt4YL5q4WtTpeaxYVEadjWWzz3SA7lXd/TwEMmS9wjFNUgL
3cEoFH43coqmTRSH6S2LMDv0lXmEAhF5JyIb66ktxDgY4+juFA9R1dwYONJMiDpwGvFmhEe7cYmW
rxtifjaCuauadPk6ntHQc4z0IrHr2xCt25U+VWSsJpIYExY0IKd2OCIhUFJdd4uqodo8bGFNIK+W
Mimr2n1ZIPXRExOOC5R3uqnw3Wi5jNGvXuM8U/hq1R1DNzlgRQxQHcSRhgCjj37Nc8xiMZvguwwt
U4AuRAeOST8CEG8hCb06QVjBC5V4o8z6i93V16ba7XMMg/1OY76bdbBDmFcrWG6WaG2PN11ovFbm
KTToNad4dEiHfXhgHErTQrFy8N6duXsh+GXW7hMZlN1UhORK0pPBojQKmUZMoX7tJNM1ltXX8YiR
dq8dqjDLtxrhATu3byYdMhzhqWZX1SpebwbSZo3+3E7o3dQETK0cmZVuSNZeYV8Vi3EfGMmdSZ+y
dbHPS5tl51U4XTKSm26y7ksSZPii+ElCNBIKXAJFQq8nYwOMkpYbMtmpwMUIl3m1yw9xiVT1gGNk
1zErIdjoFRMQACW7MKfmLUiGt7QlV4EVlVbfZXXf89LMUGHKL+Du3+LJeu+H0sdubWOoWbVTlYl8
GdZqWs2q3Y5eCcmSsIdARvBMuTbKBcM+5ylxpr2K3y2kzHqjdPpFjMEU8rJgdHoGRKuFa3vxAZba
r9WKAaNt1oNnbq2aEVYdX4Gs32Tpq2kIgYP0QFD3FkqYzv0rn5fA2zRIH0B10h69sgGN5H2NeqDt
ZDovFGQSVgDteoCz04WVu/dwrQhw5+6j2gwXfVBeSyl/4TMQvpf/cT0Ad1ZsYlxq4u/dHz8MEYSH
gWMbtrxSnxdKeC782Ct8G/7xB2owZfPyVv7zZ37YHmiq/qdqGq7nWUSmDAzBfrE98P5UbVV1DNfS
LQw3+U8FuMHoH3+Y2p+qZtg2n1Q91dVV44//alnissuw//RwmUOD1LEsw9FU739je8Bp/PE31wMC
hOAm0G920EK18KTCe+Fvrgd5VKmBsignHFdZREMUFH7V9dH6WfvcRqyQFw8oGFI0si6P+qd9U4Be
YQOBc/XLfvF9sikLkeo+YlE2ov/j3SCDZC5+O2LUPjjdlsBPcUwlP6IFTrvOkemhGxNOOZK6IYpq
FguYz4OaAh0q+mo2y6PgJP966C9fdz7m/E2yNik5HLV+/DogmkCqUDBEfn7fuTkCyYS08XP3vzrm
88xaxQEygd3C5nxMobXP+NR6vpJ1h8pphl0boNBWLGNzVE0bdZsxDch9ya2ycOz2b23QB/i7iA8t
EcISioUBsPi03EQUOj9qD7J+PlA2ZXE+8vNw8cFf/sG/2v3bNnJb7rZNbbALdPS2imyaOJfs5ykY
nnPpqLW9jWKcHslQ1wtarVRlgePYj5ps6lPAbsy/f2zsDWBji4eUjbxk57v4202VzULef4TUF/zy
HPpSu2IBQ4SgOmJgVR8Tk6VZyTrYTyLEFVjn81CT1wJOrMFqlQfKbbL2+Tn5SOuQ+LesN6/kczrL
bXI32K9TbUTE7MQ/yUabuUMM5v+Xz8qqPpo3du+MW9n6fDnEGcnm55eKpoEGgqZcjSYEGTPWAYTL
qiyIkQ8HuJVFnOCZGjaEpvMWHk4qikKfOgQVqJHvgoUgvM1jDblE0uRRs5fVTkTnQ3iRWoRmOpx6
tOhcpBFl0bcTvgPcs40W9PEeWhyOq+yMfx6hpsFOL8D1slaC6yUIXwmUXjjvP9tGUxp+Zhdf9anB
X1UUhPx/1IxMrY4kwH80s2V+XuD++58WzmECqbAAOSM9pLCZ5ZVirgnspHE+yW+A3/CZcjrkkH6p
GvHtZM28HjO6iSl+XekKkdr8mMsqlJjiONYTccX8xg6RBakt9VL+sGLx+Bey6lo9bIMMLNO69IKE
QKGj59cKEz8HEOI+MWdP9c+n72iJQ/gLuKctnt1K/HzwWsgoiKYscGn7UUvz+tJlsQUIX5DsnIpZ
ik5QTNipcXnyHF/vZW5v5VVIflpay/9G+G3eT9gUk82ejrMXT0fcB0MooXPtT6Bf0eLop/EYxjVV
tOoQyU4LYAIkD4+EYIg4xxXiXknbgXgTpwSYWAAYEp7QUveYeImTkvfExBC+D1p9LzfJW3e+V8F2
qcCXQySik0+z/KlqIdV9NjNxzsRjFOI8wn0QJFUeB+GBSHF7DBzryROGu6O5HJIa1bpFQc1T7pM1
U9PBr2cZogsqXr/Co0vWvKnCnks6C9cRc1+Aum9uN4LO6iKH9yRV0DMlqlUjVEWBkfw9IsHV1hqQ
A2EtSlhWVtEFZcQSG8WMkIcphAKOY68GIemYdkJZRdr4usLLFy4tmpysrcH3hF/QomiPsyhk7dx0
Fw+K0BJ9yE1M47+CXLT9qOx5JBzFaY9gwoOtES6XvTA0l5uiEHZyjJs7YorPFfgL//xjXekidm5P
ajyxplCqzfkXfv5McHA8dcLjCzy/flDzC9Yf9fH8K2VT/t6KIN8RxN12cptgF2caPH5zQCVI/HL5
cx1l4DG0ZCk3lDXqdc6o7xNxifoJnFCvw2/+5XmVTwe8Fm9jYNdGJFsM/p9vsHjRoW7v8sjQUMmm
JQvoG1e1EOTRG1I/icEQfy5I8ACiteIFiSv+ZenWYHnU4QYsBHZyROqOphi2ZTORhnmybWHbgGDC
kPienBD0gjApC9XFXwCQ5rDNYhQT7AFn1EpHHMARz7w9IQCdOxiWJ/kwEq4sJqQY2BYU8zen7BKW
L+g1ygJk6bLqSjw8xiiHKrCwuu81RscpxJ9O1hw35CGFGDcdGudeG2dCKoVrr0ukBI4ISSJey7iH
K5wohmnC901FAyxUNcbvVLiyyQf8s23WBAYKMDbk67SNXUEa/3zAG3EjZbHMLhvrGRaaTtB0HS6O
thCCRe7YEHe1U1SsG0hneF0ZM+Jx+eTDLWvnZoevsI+QIwaIYOQcAjVHWYSh9mwNhLwW4Z+tiq5T
Fk5Mf3reJpvkVVlxyKo8Ru4+N+U2IwkjcCtoToivMhmh05U87rMqt/7yPZ9VF+NwoAbz3hZ8pqat
L3QhBTzN9Ax6O1kHtb0tdQzKAb6bqHMQpBoEVbi0CLqMBRoEMsWIzgddg5iHtPikZkSPefg+q3I/
nco1VC9cCvAcRU+eoWUU/PEmVDhLWZUbZVGJ3bKmMGtm0BCP2/kzsjncGr0Vf36J3CW3yi+abTFm
oTs9ECe1sTeSbUm6PX9TFCQ1NCyrGMUEJfzkAJdyPiOPPPOTz5Te3ym+8sDfd+dy3iy5z/I7/j3F
+Jfdv/03BAP+oiVbXlLuur76hTD9y1l+Hvj5L5y6IY5JQGzdpAz6kGXobdqRQU+2A90ciJl17ec2
uaMXe2VNFovL6CQPlrXzZ2WzX+roSAJQNkzChahuiQ+olg12Th5MooOtsvq59fw953/FiKiuQRFj
JPrz/53/vaydD/7lG8/f9dsp/vaR83FTTE/hxntdvKyaeG1lsfys/dY0ZvSFGOBB7olDdDGM1WK2
cS5MK2/8wJoRj2O72scM756Ymp0P+a0pd/zbbeiGA9TENGQljzPkfOG37/r8L/9yfz9YZJ5tpFc+
z/jnD5XnLrch70onJavnY+Tuxkj+2nM+XB5jaaF1GOq9V43GfowROxJfLAt58Ual45Y72phvldS+
ryoAoOhcDptSTvLyYbiMwtzZtmKWZomJkCOnfLJ9Lj43NoUGTrBGDOz3gwzxyc+vlF8i2/Ljnxtl
G4bO5GsF7CEXukjkKuO6GlV8qMbGO3akKEjqWp1fNzGqME0S+qbVGItPKNUhL4263SCHPYQ1x3tt
ajfOjBbQAKd0I7Kc9Fe8S6aYtkHhEY+8nGlHEb/fbXDFnTWVcFXvmUcPgOJR1qI6tz5rZjw4O5b6
e5Q+6BrF1MmTs6qksCuw7Dp2H1kYq2vlpOl02rmc8U0xy6SoyJhyIfmCs6co5EZbIVs/6AB1Ske7
0yMclTI1nAAzRe4REvy8G3rXOhIVxk7KRIEi7oDZhIQ3gQV39LbUEE86JAlzhkYt1GMnitEJFpCe
huaHpfVqYu92HMSS6FzIbTYzhI2hGcAB3BYGNIBsv2wN1LLaJcLF3rZILuIp17hIfMnh2BUjsSza
xRoOZfms0gXTRYgrYYl5lbwwsiYLuSOrwmFNmqggf2iPx89Cz6J9i6JBIPvGTgwJySLCD9IP97Mq
t6pFfAUZw8MjJxqOng13Et9tfm/YzPvfD5bmufJjco+sQdisDG4GEaLulyL/e1Puldti4KyQGCZr
UxT1cAy8eThChEWc3IjGtdx23iFrk7hUKFfjcCJm8/L+ytq5GMQzIO+53CabnSaCPuf2Z23pb6Nl
7pEpkqsF8YVyh/yw/FwcOledbWrbRQy5vRhdmRsWx3NTkUNkJBd7rdhPxo6B93xoFMN6DtTZW/9y
UIbLcByjfIbb3g6RqaDdw8lFbdTJuPC6A3UBbDarXhvrQhYYwonSKTeDAX1RFn0N47frgaCpE4i8
UGPSIYs+Jw61Mk13Ayai+uzA60E4R5z7MFQJJr8a+hiWmzsfMxLdo4EGpSGWaJoozs1+MeFinduy
Jo+RR8tmFcAq/U+wtujibn6YK2KuL/82WOt4RC//+1cP3N+CtUXx/r2Lv/d/j/HKj/2I1zran8JL
FuC8buBJ62r6z3itY/zp6JYDVNVxTc3xbAxi/4rXEuS1LM0gXAzH3DFM82e81lT/9FyP+IdhWY6G
v6z2v4nXusIm91eXWtN1DAN1PN10NcdSVV39e7wWioPt2WU87JtMBZUGBQMS3oUZO2AgmK2TZOm+
dMpH2hh3rjokK4xnO7/oJxhNCaipws1APoBiWA9u8VyV5rXauQ/u4KZH4CfBaag/pj67GFy81hwA
fDFJfETrDzgHou9BAHM99ybS1ShBCiTThFKXCQJJBGltXHGL5TH2+oTxabnSIuW28hSk2wznpZ3S
R8fTkXs3hOI69gQKGqPOjepbwQibqgLaUEPAxpwSK6IcJ40R7VftJdEQ/pvx01anR8gxONnE5q03
38G7eWiADSlL8dCwSI8a+8q2ktd+9K4RzLscm+Bi6oh6qc1VipM5WTSovj2By3U1YFMW4XkZoNYZ
1F/brNmhjO63agdNOHCeTCO66Z30Y2g4eduqvpCB/ijDzlhNJZfZsfVbu7JOjaWxauE6pSHnHOJ+
aOLsB7TfyCEZBS1e8wVYC8DPmslKGQSKl3xBD3cXamDUyTOqIHvfjBqz2QYfD5XLFrQs6ww+grkF
tFIvANqTA+bIUnCv86Wewu61be6qme5dE029CDSFWnMOcHBgQSTZXjWFYuWICLft4i7kHszJ/gaK
+3uA2vYqHhbACAkggzE/xUVuraMAxxlbPikKLpz28k2DyZOYwMJT/P9W6RQe7NqO10Nq3i4OMh2V
oe/FFycmCi7ybgcgmMzqOZy5DlWG/ms9uc9Jrwvt+wn8cpndtiEjLxG6dY7iiD0uK5Q10b8f6T2R
K4V+Td6sHa96ZFog3xYI7DXtxkCma6Mu4SORiGkVOAgweGXx0Rp4G2RJsS/j8Cp2eHT423Vua5GB
bLV1VzrPgDOGE/IF34MMHlLXeA+J05ACAnSCFWKLtLsTgcZs4R+vozxZ0HiB1Ks5840yaN/15ruW
xsqd3gYbLfMAlvWVujEiiMd2AA7uaC7ACRoA/ntvOo5uYxAj4VxHyzkMgXOIhoKgIi8LopuIAQNi
W2oNyoP6UTkDeqCzcZsD2sUs0Huop/A5RnAyjbm/UL1y1bod4kYHSBve1l0Rb9M5gNUvZMHrgp9J
Uj4BjTcH1XTQs+8TlEumwggJF/od0nPNKrxj1Q8iznOu9JJop8vUp8+8d2Szozi/q3SDmesMDU39
wDxwAtInXrw6PWQRwYsciQFAcx+TlxorXeeqQPt5tkbcINGgMVPeBPVZE2HhAK4tZATYO82FOfKI
IOyIciCZD5gwDZjEEQWHsnU3XYk5EnMyb00K9MuY2BDrD2R2hEw9r5jCSwdvBpwBdoEGj0NsPDge
kIGhSveQh49L+poSXUxdkGj4460gMXyoWvhhNhoyDFtziTGGmLaIQ98ggVMhhc9L0wzMASLUxNMy
P9QmJOEoD06d4aR+FrHfdpNXQ3Na0HkgMOBnfSkaFOp7bqFjOg96Q/7cRUeePdCRcWmESDqlG0ya
O6TFgxjxhRHdnTGDcdd+caDaEVWrDZybpl3UAqSi90xtJ1mP1U1R0QPlLY7XoMMw50rzV4WODD+V
+pBXdCwFPnjrktms3lp+FcJ8ICe4qtTI3jaZdte7IEWSsO73iA1Ua70ak9XYANH3dPHO9mTo59i5
Ao4BgqppXvTS+9CnLF0rbbZpoxoWPMKPZVoFUA2Vk9sq0w5MwE0aLccGdSjfqPlBXvTU4n6G1jmO
bPNokM5GEKHoURyqW/BAXmdumyQuGAxSuCQQqcg8I7WEmQssKy827hWz86dOwUAMIBtRm3KjJumH
UeZA9ZQC07rIuhoV7uBg4iFZhABssYNw0Pogcd1b+xIfxjXkhfpSzRtCJH3COirHPM1zSrq3nDUy
SRUfC1SgsogfrcGeI0+F2OEAhnk9mh5QMUF0vlZybgXkmQu9Cr4TKGeWp8F8qRJgSNm9MXK3UusL
YjUo5+OHsi3B9uzquXqtUtQkUQF6ABepr9HW4dXLXDQ89HBtoOgr+5Kw1W/nJgVN5XV3iMfcI3X2
hr/VY2Pjggathc7CDm8c9E7EUz55+w7BF6jxA8mq3WiOEU8DQvaVU16jyYP0yUh3W5ik+Q00EOSA
ZUXckkXhREulBUzawooPPFC8iRW/GkN1PYHZcPriIzLzXbL0X4nrglHQsjdV4V3MjQ5pST3f5aZu
+fFgHoJWHeAEsPbM1OhUJ16NSn+wsyaUNunt0Zk+KCHKA4FuX0FsuhxRVgwSlR4YmP66xnCuh2nG
5IhxalHfVbt7AmqBUEs23y4GaO0FEnvcL+AEQwYjKGh05ZMGBEnAf5ahaRicsiul9fhdBeBDJ8lf
kMt4bir1qEFfiifGSSA8laq+W6YQsA8mzKoANqRQCdd2+AJse1gP1YU1fo06ZNNB7CBGoNULmMmO
FKpNZ+OloOyE/D1YkGKrtcU+zGN104ztWmHRS4pb6/y+4raMjvLQDgtdhYvdUtDrt7ikgKifJhg0
dJA2yA/W6YzEKqiQdTac6imAewqKJMCvbg1Ckj45GsEkmQgPaVeGw33N1A4wfmas5HDIy2OsSmYc
mZh9kQVdTYq2A008wLlTHpa5+zJhx3OcQIysoV2voAfckhVDQkmNtl7PSBkZl1ZXivkb0wbFqu4V
IPWI318aLSEMkmGotuLTcNGKdbQSXYmpSwyJyGlbZeXo2tW8qF/kk+MZgqyH1ZirzKz0Fdt38EUn
3p3hxVjYqZ8uuI00Sns9DgEgpHwP7xO5mysPHBQPEotLa3JgwETBjb5gItklDvdfDUDQVhGOGzM6
bMW7O2pwfSxEdmo1eOl6y/IRsfOjHgCxsypr5wmT89JPFaZZttCtCoCrCrX3aki2nWbeccmLvW7b
3anTpx9FPZedsPQG9zU3BVMm354G72hoSEJ3lbZnBv41qpGdg6W+Qa5ITo7HY9NAwATR/JypE8pf
rfi2OytyXkLHwoy7qnSg/w2x8bCl+Gyr7ZJt8Gm2hRlDcIzK7DpJzGlDkvreFTZ10qFOetXhpgec
LxG6lXgkieCFJcIYlUjennO6vdgRbOewRRDRfMWD6Ue6yK6h4tgA1kkn62Awc/da+IZvZbLXcxtQ
TolmrxUDuKneuGAjheIQCnXktqfWvNJybF3UGN2VCDvAjWnWibZO0t7b5XoBWLJDDVEmkmXieMqz
R6vxsi2qweyoQV6suxj1Iq0Ou+PSaeERp7m4BimbaGHImxQs+MshidKDBYsKOJ6d6hd6iC3krIUX
jt0hxBT16wbHcibtbXgBhOFCKXV1Z0SGTYKst48eTIvINqe9Df69KYr7wHq3pyK4bxeYPK03fC9L
MEuRow4Xy20W2VdVDb3dyAgm8V8Q5PhWuaEtiJqrmEzMIeuSjMAaD4zbqhM52UCBeS+qqaMzxbGz
D9kiakEsoceKQCNvmIiYjsywyhqC7VbhhCcHAMEpKeN+O+nO10JZ+k3Nw4q8sf3FUe12W+oIeWMz
g5q3amBge27rgOJ8u4je8m7WjyTzEOj4rJqpuUbFnbljwP9Rmko/akqAhFMGJDEfW3S4DQhI8eQu
uzLXL8iYwppJiPuGFpwA0dLHmOWUh67UenKHajO4mXKSRSt2fzbH6smIsaCxy87xWaggI5F34wl8
t+brI0Eb1bEHPH7JBxL5mjZpEY8XdhA5eFpbECWa8CpfVOuEALV1qvPC/qwFZuNszA6hBrlNHgKB
iVzIctQIMflyC5gn62QXqC07DY4XfateaoZ1GYzJAAxWOVWT2nxNm6DAOEi1YXQgtIMR6nAa69G+
nBXlIkE92FnM8T7uWuWqy61TMeoAZY0xO9VOrz0oLX64emmHO9m0lujKAK/kOyNzM8Kt+kMWJ9oF
GuJCZz5DElzLq23muSE2jcb4DZLJzpmc9Da1dFiI6fQ1R23sqepBemcINoBJtZie29Eao2I0mB37
4Zf4wg/U3H8hDXBTxkXX/uMPTazGy2wOy0KgxyyxWjexbgLKxcPiEln9+2odcQiyqmXT77u8LXZw
eMRaNcYHB7U196EHSLEyUJeKYWgBU2b0+r/8f1ND2MR2AZqpv0ULvNnUZ9D+PYY106O11FeNw2SS
hSA0Gog6K73F+Li3o2OA/tj/+38L4Ng//XTH1mzd1FDyc3/710z+FTNeih5+HutEsWBsUcOZshnV
Q8T2F1Pdq1EbruV//Q9Q8f8T+9JMRwMk+O+DX4e3l+hvMMUfn/gLp6gBOQRpapgamEObsOzPuJem
OX/qhqFZpu7ZMiD1V9QL/KIKPpGAGdQGT9cIiP1AKQJgBGro2aBfLbhwDgDGv8JyP16b9rf2r68R
cTLxovzyNEGfY47FeXmuoZma8fvTlGpBzcossK+0ORn20JTWYxSj/a4L7m6F5jzR9gjXK1lUMT5g
dhjd2QKmkWkxLjKyKoukBYjfQmNd9zWQOlkwzyb7LArZLCc0zlYFynvZqMd71OsAo4gCwFpzlNmR
X7YpRb7DJO9UpAJtJqPg8c94ONlsNpqNW60DJ4CoKjI5VSLymLIa4Ae1HgeRFgL1W9t0Q0TG/BqJ
tJNjuXuEGm7QmJ98FKCvJm8E3RLlDMlwn9etzA3JNBFeJCNTkfwyanMk3Ca0Vr082RodfrPA7FWh
n3+A9fIK/rrd0PkNRwZlEGYiW0HIg5Wp3t4oFptQvAWWpjgWeqp1dTeHcD0Vh3MKE/exnz0If8hr
Ie16MHSA/nix45wlgCDT4pHZk9W2aanqIotlaAw8aADu5XkqImspa+hvOoeg29ZZuBxloZHq3amY
jU8DyvwxeZNQYLwwBa+JQh3rMIj3kz74WWUPmG4fsDeAsHmKoMupuOAdWBbjITlWh1CoTZjOdDBD
8x4KCZAx7CFllkXmFrQRyLUyAbBgllEczwW+CuUvzVmAPTfFmNxOLiKoqQCvyEIViUlZcwSiSNaw
zbGZL5NUFDgIeeaycERTblPg0+pTbtqrhLTlSp5PlyQD0gE7Xdln9wvzLsTkWKKg+YnG261xobUb
lDbqR926R4diesM+m/ArCZESrKy6RRQZ/ATGYt0KX/RdtFYwd1278wvuJ7VyX+PU2/d31Lx+5xnr
/GkoCPdsWns7q9fdAJO63Qb2qcWaXLskTFR8ST+0Dcup5/IyAj/Jes/AGuMwYPE06Wj9XRvTvYk2
j7V1030Dk7hJEYZFECHaaN0xYhK8ZlkJgV6F1LJCaHI/D4flVX1EnksYyTLruYPtgLeSB8ANmKyD
gBxOxIzCW0/fIBW5pBeOeREWG3zuzMK335MbMlZMMBHIIuMM53FCzfm+uDeSrf0EwZUpA5eNNaCw
HIBTN21iE4zmLsn5rcwHvT2sX2Ih0LVGZhfOmmlP5b1WbznLktVwPTzEt/aT4jHb8ruL7n5AYQ9I
zyZEkRDZQtLQnp/ql7OL18MqPpW3FdpDd2yvvk4rx38Bub+qTsoVtm6EZKuvPcQ7CNAs56DrTxui
oIm5VllbAT9Y4dpir6ZhN8c3KG8W6Pu8oyoyNt8TwNfQoYjFpoeyXi/fVRjw3R2ZRq5uh86KDaR4
rb4gAOnhBZH57dUU7dA3mXQooUcCMP2dMZ2KG/3ReM4boij0IWAA8SXatLcE3UHPVPfBcTkMRKQx
z3aJW29t3s27yt3DD62IDjNjxOVN9bN7+wKN3+65eHUeiyeirdeoQduj7/TQGL6iV+bsceNFHQUh
v4WgEqF1ZwOXsR2+O9hrpY+IQl9mYNFuZmwhug3zOPfBuFC+MNfix/DYmi/m+/QA+Tk82cfq0CFf
CC8QGa/NoG+yt7LdhrwOwS75ntesv1eQKfNL3aCn2JtPKZNI/OFW/W1a3g8X9dN0o39DM7r5Qm58
JFtI8Bxq9hU3tf+wM8K1mGpAsfF5oKxsi78bJk61c4IHCZAr/Nac/Pig2n75YMcrpIMcJt0bUnxa
7mt+d2tGm+XDO0LERdoA0onvrNOj/eF9jx6MU/tuvhlH6yV+827pd+bWt+8hv6DGBURyeQyy/YSR
2LhRy1N10xq7CfXx52CDfKN3tGZ/xPAU6ejrYh8chuu58CuGA5yPllX7or/kpV9me3yflnxbxX70
VrdbEUDcvA2XkJiGy2ry7WfzIoqhEm+HS29j+8KC2DdS5ERWwReIR4mfXY4iOLmqT92meagvu+UU
e/QZAEP37kexbOcnrB0RzTG6L63xlb4DPUzSqJP9ZuabzGHB7FNpLtTkoL8gMF4egS4yghGBeZhK
TtZvvhLowbjvrUMDZw3gLN2Xd1q04ZrjHfWQbLXX8t2jC8V8bj/b23Hi/+9rfPS+zI/WRYhcCK/B
DpzEYdxO/P5hbT3GX7HiHbeooPSr8RvBgeVQ3STdnrU2YEfuJWJWQXClqofqIThiRlR0++xG+Y56
I/d3VHxuPe8evMNowz/UidmGq+mif2JdC4FRRTJ0hEC5hVZHuFptyAtgSnuyehj/+4KBjn5HO2YP
CQ8lxHnFD1+AeGHTqzXgQFcGrNZknwa+fcvrfZtfJq+Enbzv4R0WP9a1Q1pmMd5dPUWMjMVFsJq+
lMNjUl9iMYfpU43D45avCSoYtmC5Lxzlm+QcTVtoz2Qg7vGauRS2y/NNOq+GcBM+jXC1yych3FY1
+5LYtrktYdVpT3O1VtXbdrp21A9W5Ig3h9FaoLlyPzBPdubn2Xue7PEbNLSVfjt9YbHoAohHNeZ+
uQ+GbzpOVnSyvL01rH/nf7g6r93GlW2LfhEBMVOvzMqWZFmyXwinZs6kGL7+DPpc4AD3pbe321ZL
ZLFqhbnGdGUeIVpFZP8UlRnxeuE1FMauaJQxh8tmAXqFP8POHECBLFBU7gwEuI/oeUfylWNZxozw
P9L1DQZDoxsglxld9v+VR2y2jb5DsInmq+Ao5zB7pMpBOuKOBlp/PgwbK3g0WybdYo4+eP1uJmAk
5Y/h91PbJ5mV5hs8KsjZoZ5LOYguF9NiMcK+BtSiI3aH5+Dx9pqFf2jH+QYTghS25Yk3K/abzq7N
PjRvdbEZSxeKAqiu9qynQDaqXfpOTWmbXLTd5CtH+TSfIG5uWdHMNO+EByPOSHqWAq1JI/HBW6Bx
1bQnZvEi0S3kY0XBPUscMfCf8bGQrhK+5yo6ZCu4ZM7wilG6LbtrjoeNWLjApYv4Le6O6bgflMME
53JXOKn7hkCZO6j+iNE3Q7CB5NO9kKkjlrRaEAARfg2I7lZA4HbaZY0DdrsLVlb91QGCAhwF+DIS
0NhbaekniQewySDVq70heZ1Lt1cP4hOtkW1kB7pZ/LxUOWF2LlInhJeIwpvVdWEjui0vNZj5KWpM
g+jWXG+qX0C0zU14UWqPwhRgEvC93CVy+wRjzrOUWHwZYeg+eV3qVNJOamGEQK6yU80TFBu3+pqx
Pnm3Tt/0wZckC2ZGCJThW7lXh/V7DlbszHenxgt20W6E6USkYRn3Gtd2p7pIu+dsTvvRM76UO+2F
fYZTqQ2THD7jP0G3m2O43tA0QbxoY55urz3ZKT66s+A9z7OzDFJu+w31zZ38XvvnBXX523yMR1y0
jBMYPv4b7RS/wArFjno7GQ65nT5Wfhy84hHGQKix4xpRiWcWHN1XfMXKjB6hRLi6JlfYFIbzTN8A
IVDqojMvOQVNQYyOvdXX+n11hzH8ZNb/Bh38ec7dLLXb67QjVuJdeMTs6uT1sLoiM9tmB0AGyVnZ
ZefpPtybG9effyzud9WZgeDmyMHxHB2r3LSvw6sG83Q3VfZcuVA16SYWW/1NvM2/0ejITGUXh/nW
UMFidsvueAYlJ/zuX6pPGjotR6upSawhG1E/qEI99aNLvwmvwqv+w8LBvPW26u4UvNU3UfbExSjT
IonQVndjvtJlwE/g+SmSz7xlvFjF+KzfPC9D5Kmlp0KC2OlM1VC/Tt3gae4bi0W6grqDe3LxkZw7
BvXB8vRO5vc4yeGqkl5izcGTUXuaLY71udtBP/wEWEO1RPx02vpU/nBOI7ACIi6/MRkaeeXP7Ahe
d4RaR9tVCm5kVfWpu62+cnteP7A9XNFgoUVo6nhctweaxsHs5gPR7cvz0lwaoFv0uC9y6a3TTYpn
pUnHy9hBiJKgXrv1Nf3mw9eyM5wWEYTGE4ND+7Z+kRCNIR7QHDqZTzquK1vA3BEA/olJYn601BzK
08VF6TaZziibg8saCz75mForOEJWu/OO+mngYaYjdnrCaC5wcndJm9b/VMJzhG65VSnndPCa+KpX
X2Pu9z914ZbDI2uANNsM+88u0YR4GjZcc7Txyn6YF6PeTibmjIyCqr48KzZpmUGFOjG28rBMF/Sb
pBSN7d8felSstwzFk1o2H9joPLfPaN0DIERa9ffV3/f+/ghBfiJ3V4gwDLiKzKu2u6rXLBmCut20
i/rgb/zrf/Ndf18NiwvV31c5lnnLUC9CywyfBw8Put2Ibx3IymUkbFTlDqrX8mW0/Mz/+22lqnob
rhtxpOrrCWPyqfComxB7FphEptqWlS0sxlX98g9Ki9w3lrnU67jFVGbaFk/AEQpe2X8TbOui5tj/
+1Je5ONTRstcetHYbjs613fmZ39jacc0wepAigZ9FpcCLDMbT228HEn60451NGvAmW38KAibyVKG
X2MDNceXlc2TIZ3KLL5oehv7xdO6M4XjikwCv4J3lZMCaf++lNw2sRm+J5k8PEHzjpaQuGvN40UV
7dgfnqZuSVftKh8mEY/MncCokQ7+FDSEk/8Wd3QLTkcsSoWaf4P4884MXLCPrPDQv0vvJEjzjk9/
TFDMmILV+Zq5Pk+R3bvKe3+oP8g6w8ExFDua7Tg1c4OJerOiQX+vE1t7D7erF/FDu3ZfwmSHvx2e
NrBa3ksYga6U2tx7Jj4zFYMhU/p9/iQvJKlVdlG/DFs9MwyBPVwaXdRjRvb2VbjFhsBDzKxq3+0X
cDxP4T9BsrpH6k+/kSt+gGYAcnxWmJBAsmROx+SHoJhMb9Cs4L39LT9qKPstDXQq25644+LVvwSX
aP3eQ2ofzyWZkt4acJQ2biHgA0p21z1oac6/My0jpgaJhw+5M+Aob0cut7vqTOyJMB/y1TOD+fQ/
TflItbLFJ4CKOdopsLw/dN4R6jAVoZy6xIf9lJoa1iMdyhQHF1R+iZeaL7XdPgIskBCj2B22JB1t
XFr4aFjdcM+qBE9VfGGPSk71vMMWWOGJcBec79Ea2cfiffDKKKSVbrTNjAbnAMpvclo33sp+08NL
NIEjf0ncgh9etZYt7DsLv9utW2v9BXVAgMzo5Py+zzcuwqVmMOGggI/WOd8v5M/yjjqKuBPZWK7J
KVTQccChtSGoJwb3lZ6ljojEYq3Q1FB+Kj+7N7QzlgaOyU+kkptxkN+YBBNtZRvuFCc8F4FdMvbr
1Rda3Xins4wMFMMLJtDCFxSLCdlaH1YbCcNXv78lJ7W09Xu9FXfG6GWn8iO6Lh1jENA/uiWfg6eD
eCK8MS8DkI/7snaeX7hWQrmL7mDtVy8aHlA/GKtAfxKhibGCFbpQJtO8wVXaNP54527U3tqtYKCa
xruEYOpWiU5+IHvplyDQjz9gXKxJBECu9gCQ5Y14ITg/V7nThja3vSrtDHIAbHU/jaltMQfkKyL1
LhPPCzwHNOXSU37i4MwhudD0Pveg7a9l5CSf+oF0IDf+wTmShQM8OIHc/Zvgj/RU86rNUiwTTYb4
8TxWyVDqv4oBNYLYIiH7Bx79uSePXIXW8DHvg+fnYgSm4FmKSxFvAtaotaB2OEpbt/9Uv3Jfz+ms
AyTaUhvRJQi+1yJ7Ve/u6m3cVKeYMhPtDtGnXYIlzBBaAJegvsAtl+/FO1Op4ezBE0LqBI5k/BIr
W9xNyl+9pbXaj2UVfRi/VBHwXL2yMP5IzBYFIG54f6YqIDxIvlXABmb0mDta3Vb9Ic+2+tVO5zw7
RokLuiV59L9scdF7VdtopsqMWG33fGmPAggdwX7eK0bTGjZJ3hfFiY12HjSmf9zkZfiAu0UpA9MW
6liTemcUEMJIUTur36xx2o+pcnsu2nBAtzJzfCMaiC3jX0v9K3NpVecf6NUjC8GEQNknZJDnsCaZ
xgThC5g2VkPKAWpN/jbbvZecdEAxMCHv+cf6Mqn4wjhDb4siBr3nLH3FlaO4h6UVpdaz8VA0tuNS
ZmEL1ZLjGHD2UhyiIyq40hU2P65mF2zPl8SBogN1AniW9R7DoJdy+/SDK/xmbieiqTNlLWuEtF5b
zU965iEJ5auucggeQOXJhptPDN9t17HLDi3b7Q1U7nkZOPdr3Blu+RkOWn2AUk3Vi5MoUF+ixYXY
4chpvnQHTTZ51U6GrwyEwpwO1Ul7mV7KtYnYATcgdAQECwxIbmVXtllNy8ud4+rCfayHzXRbdgo0
c1c24EVgdO8PmXGOE8yQed55GL84NVosChO2GxG1KDvvrrylh+FF/1Dsfs0MoL36HRUfVm2f7oSv
HpsYGVdSf4ow/wWl5WexOyIUIIxYvwREMXBzKuLFTSn8/l1vbozirM5PNgHj3QbRGHUenVl1R54d
eNWpZUIUuM3IiJ65xtmNMKL0c0yKJQd/bk1BzzRtV5NHCcv4XUCZA2PnnpA9tGTHCcUuysIC+qqL
pJpm9zpcpN+O23zlcdM0EMPOgj9EzyPYkuQGqi0NDv+ggqWOju2xuUwcS8ASzOgIeJHcHzoc1q2x
WXyiBwduFTwYZMgf08dw4Eljw15R6+p5VTMWD1lyoyeLj2q2aTayXU3oG1lO5YYMlWuFzzzRwqA7
s89TC3w+8RTh8lw2epn8lvfO9Vau7eDzXGjlHlI0MOMPFRhmYWe5U82Qsq3U8ABgG/mpZzX+xA7p
saumLm5Zae5o4iu+snrjQxOXW6fprdVgs4Ncl8/MzoIXBPfuMJssMRxKcl/9yohTlOWGBwzhVH6o
v6TMJsKPb8kqObYxLwRAFVhxiTkSMjesfq1loYBvW7tddga407Yca8OBY6NZfOdtGa4sJMQj2685
ONobPGnAXIa0Q63Cczf8iu11DZPgSXZ5XN04FCkK9mRJPyVy003pJW6svnBT5LtyC8/hTfnB6lo/
PnfPjtImqlOa1mbor0/iUvu1xe/kJdzBnHiWmzz1eEaVhUdnlh51kUAzV7eSBzOhFMdvD7/EXjUc
aZpDVkfV5wIdtzmJX9PToTA5f41cCsK5c/eqMgH0NgGkthe2/7llI1nK0SnZYrmBb+MOl/ambfPP
9LJytI+6tLXIJblv/gr6/bBhXtMd/uEvEs6W6EYWbZ1iI4zfVem3Xugbn2y/CsvyxiE5Q6O9cmGD
fnl2219icaA7oBoblJnVQfjkSE+3OClvjUP1EOnF/gNZOjXubNy6bjATTBRWHhUblJe6FWxTCmF8
S1kKq2BWMVTAHOtIzv+hI3mKiPYkHJMru8bH4jY44VvOE0CAN3DwuXkBVdDKdwWCkX8RO/CakRgT
yhU1UiI19A0YeG3HvfSPXXfF2NFsCadwxyrrrsWPgrMxThT2yEowq/10RuQQ/GINwQ7OGFNFHSjZ
zjQ/hl/ZnrbJS30JfVbrN28yqN2221MsraoTN5nZ6Y1C6Oap6UEibf8w3uqj4oy72MtcKIXtjCKC
5UlRp//HsbxG7fUq3Qi91F1KUrLN9uJJnTGmR9/FD8GddhfCNlmVL4luRoOstEd1CTMCcRfitMbk
ZIyWyVqVe1K759f6i4cTONDzzmKRgG/aXD+zPUDw3RYnnt72Nt6nxOaBsrl8Px/Z67xvru2NTTGh
fkL95jUmTHCkjfI+f63vc+tNN6ym8g/OJVU5Zf0xmr45aAj/g738EWBeo+2Mb6ITAdPYwmuSTXTJ
CR9e1TNMSuOKF+GIFpDltpdeGbvJ7k+//0W4RlJ2Sg/jefUANFdustnM98VO0Z0RfjRZeAyJDBkk
/RZT2oC6PYQvuLpE/ugop7IgAled5E1yZYdnZx87sr92i5f1bvTHy/BgaHwPg7IiWToCU2bpdidK
4jQqIpe70SA/JJByiC5A14lfKuHJlT0SLi5WXNmXyOja0yd8DwXSJ2rORo1lFD4ipkg0WTlNjXuD
iVAt3qve2qNMMLyuYptkGicHivqyYRuza1Dh7a0SIwi3EZwUuRTuXfhLXnuYdTsDcXBh8Q+kMpJm
O0ODcmLuzu91kGu3io01pRZFtWHbEyJj6SU6BIiAwL5FzGa7j+H1icf3YEuP0dJsbjoRMx5UKsnh
iayPwPRSypb4oTrapryR8e1oCGxILPRbzU50yI5VhMYWbLY584zA6nwHYRmy6Yd+SZIL6O8z8IfH
+G/Fx2MI7FA/UIb1391bIJlriMjoxoGrMR5gqm/GbvVF4UoFn3sXto3oRZfxbWgcsPeULvBAJELi
XVHNx9ykWvkdSqcZF1/GlGkAUNzkhjsVpl6RA8iwpY2HQhNLzD2CS6WnnPKBKfFqT91nuk7zXnZ0
z7jWD0RiqEVrgnF9YizPAn/bXRQcB/hE8WZ4xMN1ASFPDHdQL7SlPZX0b78VqHl1F25bHZjWM6Pw
ZvaQSDEWp0TONuIzzC38dJb+T36j6RGETh56Ki020Y9f5PkgondmWVhhb9XGre29qnVnVj5pcGaJ
iY8oCid79JWCp/jY5azwgi/sidaqZ3xXJqDBB6oxwLEzlWn8CfCJbACOmONFnOAkEmmYPAXk8PNl
OmXMty1FqfLF+B4anx8mL8jwYc+c9MCunZHtkO/9TK7CQ01v8aU+IjkLTVxMXaggPDyEyhwk4QHV
twuM/U396vYJTre5HWKhYGfNsv2iuZ/M/F/3biyTN2ibSB/abbuLDvRYw3/ya+KtX9vtYCGjs6YP
5R+eHjQ75njpjUZWj1Um7p5oWTfpJRBeZtJ+nBmZKg22zeplno+8YtRvx0dQ7EYJPRAPk8lmnfSe
EGwZDQIovpgAUe6ZAfAybGKJGKfiMbWcWTfxazVbheGLa4+mpRx6gQ5VzxYMb24fCtY58+JXQJsI
VniPQRt8GeIIeqJw8XsLw436wjwDODr+1fVDZpJvtGF4lqPdCg7HAq6qxifBcXDE1goJtbphyA4n
IosOFq1vHoDv4h2+XCFgUbot1mdVhYTxpvrNVWQe0yCAMZPviIEljiwbt7RPxlPDBhm0ndINzk40
OIY1RWm6nz6JS+0sQtVj4jYkX4fwAyBqSXTvSC0dLu4eEXCKUYw9i8s7mA0zP0t4rZjwUqPc5Thz
+kN0StRD+9zoTsOBqFtPKjEeW/aRj0tknDyIlvNqX4z0iEqfGG39qd9y2Sre0p9Qc1jq+T611o7x
TiVANyc2ow/KTPl53IdH2qfda4KYW7cxIXy+ksPTUFy/NwMrgxe/1+mRR3oo+QSO8Dt8G+8ccpJq
LwfS018TbHzgV8HxzQkHi53N9Xkdjspvfq4JcTb6d6mZtZNGQDU3QbDHFU/z1IdssyYKTlieJCi8
ixmui/NS19gYBLFol72am0/Y+2rXjUs3mX6ZzsC22X1zgIKe/JlupeEg1yRMKw9QHFZvgzOeBLYj
ic4U47xJPZhr2UlQLsvMdds9TxrrmuGNW+y21xSat+hAX4X6H31klVW/VLey9HXBp7lAxwH3rK4E
n70RkxcgkOsEj3hiZzYKgg3eitt/pdR5PI3yDjpmKlekEu1hOhQb4Js+pSPWApEdissbddkphm1r
plf9hfFc9SQx72kqb7LbuO0dw6RK8MvWet4k0WoS6rb7mKIxpMEEC0BisWv4Nl9F5lXkDwzzOt4g
bQhaWTgWL405vUPLj1c79DHemrbBqGlunAFBSvTBNJvTbrGd7uEtP5iFr5JbvbzX+HPMrMAC1hjI
/qR4z+mFhjkNI6iMmm5TsiTcgCLsKHuap/MblQuHNtajp015E1+YuznVr9mFQ33d0DMQ7MSTf2gY
waWAsShvaDjEFnvxdaWcku1w0qCd4uj5G9xX94ncl8B7U78XXrKV7IWxasoA9s3ug/o/9AfB6kVL
2jUfhRM4wqa7xVc+Dj7JIuN1vHq0iREYsF0zeHYIT+MBUSRudhSVlg5dHAGfZQUTfDWvPJrjK4uM
DU+qXfUqP5YpjBP8KnGz7ixZ2j/L9xUljDfkz13nDaMzFi5GB6tF+m/T7q5+C3nXLI4hZk6vjCOa
a0+4k/vt5EfkVx09F+YeHJXtZcAY1S3TbWJs9Ooghnakb/rKi3SnV4B+0stwUZEB/MGVmi4CaFL6
D6PkGb2VYbqV3rOKUEbfPYWjeOBgaSbm0y2uHq4gy+VVbbhpqU4/2pTfm9/4mn+NhVX80hA+8/Ks
mOWnGNaH2MpWZ8X3dtf8NvgtqBzppr5PsAA0DYY6l08nP/86S5S2apMWIIJO3H+FV+4OnxHvDfww
hru0g/5+0E7IhKzVzrjQO4Qpqv+oiYMrJv1uC3hapJiwcODJfk7fqcgzaCb/6HNsumMzmh3kz8Qb
hrewP4qyIxOkpU5xDh/P2iyp7OoH3VvRG1kR24JpUT3k03itEm7gTWJ0ZLPm9BXfSSqCHL8DGyUE
Q2CAlbcqzymSni9jV4VWdK5uGQOArrBhd1hh7oQh+H5duvPg15EpOjwGtY1eV3pVXsJf8TLRb/4G
jN5ZyCJu2S9SZZjjvKZ0598Dw3qX0AgdQO758o2WomCXV+Fdu4zvYeKLG0n1ILl/t4QoP73NSUEh
7iaEG2zUPHqLN33y2DLaa7ONRlO5h1c2BW21CNFUxan6JUk5GofBp89QadY6MXn+ccV6Eb3hO33p
aL4JL/2K4UKzusnvCk2e+JopdnUzvoCzqRR/dv0rzZMZz/vUaTxcYnBmFK3u3JxXX8ouPWGuCqSh
pcH5p0cZ3+aPxpPDpdXaUmigLnqlyayaauCgfpMeElakeKJQAr2uKDZbxomWD06T+f7zk7Q6pcLg
j15KDParD2Z3qykKWQwcnHiP8VVhw7smt/mKNqAgqmUHh/XLOBAeMDydX2t+Z73/l3FB1/vMCxl9
s3u0C/RGr3lg01amcYtuysl+pysAwHO7WyLkkYMXIYCJhORGwXLXHfOTdhRsbmnyUfFg7WK3uVTn
9UZ9wZH1ZfSUL5mG4WAiC9nBKIOl73SP+M6jG20BDZ+zI96vnY+R3Sp20L1QlifsPNvipvAgGkmu
gKRD99HhUWahMH/BS0RifhhD1Hv38TxqfFratz9LyZapnT1dytmOdoxEMYwVk65HZnFT/OwCQ3iv
/qsjUMzEnJj5xvXiXftDLSYCL9x6vWoi70DoxvJFeEPVgSaivp3PsrTRToSYaf263q52OdsnR0+9
Z11CDryVsa1/al98rxdNKNnUIIA5vifIaYjs781BshmB62MiIruWXobOSejUTAxWo6ez2LL5hEro
yWS2TP5KOOEsS2T12pzRfQoI7Mioc6rln0Tvlfz6JEiaHVHyZHJ3jCa+6z2vhFjWkLEysZq34Ypx
EK8TF0sn2NgpO+ZI1M/+NX9NdqxPmtdlbwpUthFiXruDsE1f+w0qKjxg6PKTNV6kPd5Pw4ZIvWLr
4y1yYpIgRr5xp4UNt7g4iO/UdX9Hoqp9+FbsF4kYJi/jRzBt1qf6M9rwaM3UUx9oQujbVNazNxkk
4bhHPudUayBOTo0e7q15LAbgAyN5Nvv2+Kjp7lKd2oZvKDqEvXamKtBRgP/gpHtN061xRlh2RuZ6
7t7rO1NgxNGZW32yYwsmYoWnzPKRT8sAzZOSJ6ohZcHTUwgHi8xczCGsrelMlK2/QFYbI6skPG7O
02t7VV+GXeNl6YY5Tp3I9q3x2GBOveIKu/VrxtT0cYWAhJOZ8sf8LcQeBpfbYJfgeol4zUXzSJmF
qHdi/MDwJg/gr2c8GL0Y3+h1N2/J2/pGUtoZVPzN9Q0AuEH45YR2v31gE4FRvE5cS8WY765N4hNa
qtM/zCnXj+SVhAFDNTX0mEfUnPqlOSbEHKQ1tcVkeikRKTv5T/dJporHd3JcfwRXAFpsiasGEx07
WvlYMhFPBsOuqI7Jyte+NQYpTTadiIu413VbTX3a6PGDnKp/KBPtEEejcbU6MQYX5lb6MvysOr+8
Jn5xhN5CBqd/CvjdOrl8ysP3Gg2LzOLCxSYZ/NW07wZ/XVzi7Az+J4jcxeiTwPS3pv93J4YASU6Y
gekJ1SZqK7fwewRaF1DmsHh8WI0Z/JfSH/DLE60x9foGmzqWqM3RVFNOE1HL+qyypqS6TN+V4hW9
JrgDCKIO5a7zrOyD15oIq/g+W8vT0bSt/p6LTuUNX8y9tnil+9pO1axoXBJqDDwUTDxFksUloglz
J+ewjpYDOLxOfvc7ehJT9sz/Lb0F9bW9Y1s5h35U7rEHwUQ2UuxS9svsEKPMCE12PoG2PiI+naTN
Er+Z0ttX1DLmJYQlu6FuGVpt7UScVTgPnf9c6fA2OOkbg7bp05dlZKh7zmna0m7IhhPCnrmEsy2P
2xoRhLaVepeIhDecZw8xQDIKSA8LgQToaGmLHCo0I4itpeXy15KTnqphkzNwNJ678hKnJyk/5JUP
d1QcLUSGs/AmDJvh+VJMW4NuFz3IksbEdsRrO/uatK2CSWnyNhmUawqfsIS4bPFO7NFcQWJFPuzg
+5lKjhG77JXcDqxuh3G/FrwAUd1kSZOPN7Gm2cjusodyWb8gT2K6HXPwjoZ16QuCSWBUVK5YfobK
poWHPaLheGNjjrXN86Z9PV/+Gvv9Hydu+eN//yvK7OoYqAn/1QL8/UVkhEt1pEEPx8/iug6cN2+C
wcME5L/Q2ynQFFDj+sszyNcbw1g5eU9hLGl5EiqBohw8vm4bhwPjfstXeoWifphEdVM3zIUr5Ip/
3/r7S2kuEGx2lLb/vscgLH+9Xn7j7/9xvnEN4N9et6Bn80RqndUY/4jDorX/+16z/EW9wNf+/vhD
4P599b+/+Pu5//4KI+1QM4X4iXmgQnvr74egx8n/R9D9+9EOIJMVJ1K6fapZcwqfm7EiG2dsp5/6
wJd5s6IWGx5DtaUbhB38DEbzk67DGgfTIK1w4lvaT4cmnM5jAL4phCbPcJqsnrQiPkFh+8Qc7iIr
wqe0enaukin4aNPeYDQKs+7EaXhe++A0FqPsRSW+kVX2CIT1MjOcjW6Gni4NnyOmXW3o5gkorJIK
wrqg1YizvT3JycrGf5aUxtBJk3t0opmcHIU4feTPctg8Y+JTJk44+jTOTQ2rFrNqe1xdsMnO4uGz
XJXSTgmQRbWhPxmKw13ZJAXXSF093VY0QE10lEaHl7yTxB3w78VeQ/0xVvTiDdmtdPqTaWsbzfTB
VAh8jpmAo38yAxggSRNCAqMspmUZo+9kit5pn3XoTD2yxnbgIExbis3DatzgVvZ4JtK2RJ26DJIE
tAd6/FGA5YL5ZczU5YIwlluGWOyoOHtik9CbaozIC+cbxHRA0UJN+m3BudHhQ+HfAmSa6ZfjSrOy
pFn/SXL1s1hTz8hisG6lipOTjjJhNNC+NJRvEtQU4IZJMbA1sTGfZMMTVpVh4tRUkLGe8gixHYLA
qfgxxiJxmE6Ox/gCfqFrUYs1T9KAZArtBXZmq/Xy69E628XRW9w8i0tQpgieIuksrjg4VFmd9npU
Fl6Rz1Ti2izfturXOPlqIeApxx44lUlsc8mdFuasKcbZ7MR5/whWUbWp8n+rBOVD0CBY18dsMOdU
hX62r58MPcQiNQcsYZNjgm1S3y17TYZfMDPdlnhMqhqRQmkgWpg7MvJU/4h07DukQPta49wwSRlF
KUNEebxS3SlGXpvyiUKF2iY2AuMxVxnAz8rAVyODoJdHbaPLvVM+sQfvphk1d7SmHkxPUdbKt5qV
6IiDSB2y3jARhTgyZTPD8OlfM0TNrjKm0zxTEzHiiQ264PkIhmiFTmMxjM+IXfUPtsDqn5KHP4nW
UFrLONtSkRKVxJLtqKFJtcBULZwqHVd5ylpEA0rSvgsGZ8ECza47GkSNoi32Y8AYoE1/qnVOqatJ
HnosEcjh+uro1XWVkhI8hYK68pOu6oq6YQgKgn7R+torIWW/KlXthq0sqXL1JJL9S8NLwELC5I9i
hBQadl2FqHMz1N/FP8x++r2YsnMrkmyv+5qIPAbdq61pdfeENEkQjl4wY8RXI7otJQWdIdSHsctW
3mwFKgcqBt6lO6naTuMCPBccWt6zzJ4zVfBwiBTfkJD4z02y72MCFSYwseWr0vMQfsbtuBUVdF8r
RAZssaGvqIaFXR9DEOnwk2dYGqZx+IjwoAZ6l4nM/abehP26FTfp7C1mbW5rTDwmKFXDZ0Hxv5mV
mAQYnsE8vynpy1jRmsKUGYPECfFzzwqOGPDPBIpYJY3PeC3YOaZCZzyWulPJwHacjt8rffU+jtxr
UKcTRiapgyz7qy3J7bdBBAtBmuSToVByFBTc80TO6j8J0ETDJVkhts0LNLhqcxlzQXnH99uUZHqV
OrXgMIKXqwjbgSBCGjUOnNYALP6MP7LeYIY9k3dyG+moIme61guWZwwZSwhQicQTRm4idtF9ku1K
mTZxUhM5dKIMegNre7cQppOEZZKk6XhgGwFpTyNfoUYXiN+pGeqgkwgZ4tnt54bxGz06FWIoHVdS
/2ik/saMrFP2OCl2IwxECTIgiVYbHfOKBFSlaT+rKxMPH4rtZHP6gGmUpLK/SUJwERan6qYWQFiZ
WY3BYKQSX4DiG/T1PmCLLI3HKqVMGeQJDXwmFMRk6vx2HBwM3W/rcRlX0PqPzoiCzUonHB60r0zL
f6dOW8PHGJ6WtqIGnzNbrks2U/GEjlIe2Yy/iae+RGq+FkFUGQr5Uj9Q0pJCzZvD/hxjwISP5/pN
KQFINBl1Ch4zlHLtiFDEmCGjhovSz2pD5nvoOA9Fom0yw32G6A2LFT4+nEZvq/4yDe1bW16Wtwhu
O2JRRZrgyRNm94mssk6ytxjwnxsVqriVYno0TTENtHHQeIhrKiNGx6OY4V8KVIJguqDx8dSEHgn0
ymrFSbDmKAzc51M9pQHRqK5CaFg386YXGbjW2uwMWnHyC9o8g9F6ugJ8fxXNCBvmAUJ9PgUI7TNq
jDr4gjxtGRDhRUYynD6xxbw5FSFLXk/apz0tZeqWQFyJuadr7FsYS0C7IlSiqTUUl4HlYPM4UfuS
ghVNiE6F3kDRIDf2c4dxu1KjniihQqJcmv0KagTY2QrzmDBzSuy6zHXOaF8SUuWv1ADETGCEbkAW
lgpxTAeNFAbhyYBkITSoGsqQXFy9OctiJTiRuqJJOJLYJwpVj1Yj93tywuKhR/FLX0NqlzJ6mAJa
bJQj9fR8mrXWVl5YIOHTNfU44fuAZhUcI73Ynv5+rCuWxNbvRhi6QL0Ap7PAJ3z8lhFTZ24cIJBv
IukuGlSXBda301FQKzHbIEkUbuusNewA9hH9eZXyB77LUpG8CXXo4+rV0epqB+rwJCOrQrL7kKGX
ok2YW+IwyRv93jL9/pYrx0lejC/1yhfglSNgT5nY6sofrjgpu7G+a4Y6PKbeAJmVX0epwwSvf2IQ
Gm7kkX6ApMXDTsX/0NTWJPXPnCpUszb26yL/VIMgsp4ruvhl8jJGhr6V5/42sQJZrIQ1RHcVTllM
tlJ6pdOYBCsd0BW+6U9itqak/5RryiPPaWQJiNgSPSDxjalhAV7JUKOJPzJu8WVTixAdV844TPs4
QPT5H/bOpMdtJt3Sf6VR6xsFTkEyFnejeUrl6Jw2hDNtc55n/vp+SH/odH1dF4XeN2ALokRJTIlD
xPue85yO+ctGdkTJFkDWshjpQlA/TI5zDMkT00NEDYZe7l0AF0SJ4PkxffvdrPty5uRtk3CgiCWy
awHJyq4mDGM0D4rU2Cmhi9uW7d800q+u+VhdPRG8jYMbHGzyL0meiFLr3mq0gw97cpUahNeXDjCi
Cv2PVtPZtrRkPww18U7hRK5pf1eCkdtnZrAPQqpX0PHoHUYlNqSwxaw4T4EEgaEBY4G6m0PL1NXv
9fHotFRfqigne7BTO62gSZ8E0SazbmwBTM32aa9KGyOjpv+SffPpag2r+XfIoMcz4zu+sOIbEGz3
WF7U0FiPk2Hju9VXRYolbWJwsp+egyi0djjAp4PSZ3oJhQmPvVaf5IWAWJoppHDpDlohx6iOoaRK
P9RGyTznrvBTDLcjVlKC3xwXFqxbpPAzJgfdVX8zKK4SPb2furT1tRpRQ/bts2ma0TFJ0juECINR
YbhEUF/q/NRhM5hbTVTbDLfvqnNK5zg65dkaLP+hiGLQdsEaZCzaPsALO6ts3h1wwZdUqfOomK4o
Wey74T2TN0YREtlboMt3XFpAY8g82nkJdPnYJENKgK9LGLEfoSZMvZgBZPw0+u5HKDt5MEdT7eqs
edAJfLikFqeybIzfZCx+xg1fqKROqgDLBrJ4q8ClMKarX1MDdhL0+mvolRIRMFw4jtxNalersWn4
FkIpmJSQtl2aj1pKaGLY3foFtT19X/pkr7s5PK+GkVOZTZdeBj+cPiVU3v/wYio7XjxKAqq40jbF
CGlIv6aBsFaiQaWws/QCyXFBUa1l1svJX5X3mqKj0oR5vS9mZW9UtkfllGJNcHXZYtiUU0cRw2fs
WeMQKeX4bAGIOQxu2GA+BiakZHkutXQLwe0tN7gO94nYxzq1ozyLUQrVFN/GUdxVWAueNJpmfViT
Bh/BJjJ7dJN97Owlwvz4bHcGU2ijO9uwk6lLEcLtZCn3RrRzmm9WGydEnybNahuGSDWq0OIE86lN
8B5Fk/GX3jclHugeS1mgj/7WlphD+y5Epjj60c4DAYWIPH70AjvcJC29Wn6NfN0SF98lWr3VUzpG
zKKp57uglZh2HE1h3+lz2pZG2qE2ngS6iSGlPeTSpDCZpSJhTgkmQqDGRP7IkaweauLpk10wtnPF
Da0gBw8apyLdqKA/mrmxD7yKtvIYNPfUFL6JRMe3kYqD6fEDCr2iBjK073FLJLpNni2jebGuG+3i
jXRrNZmigqTcOCKWlva9zWzopMv7XqMhFo3Pkd8eliAWJ9CTXeoLvjAOdsOFM/kidaBrgafPMbOz
X7Z+xtw9nI0CvdWtlWXqLPPpUCZWiyJWBnvTHu67TmfmDZBkRRYbpdDSvZo2tVdf+DeTNw+WdXZO
xqUIcuob9vN0Q+4a/V314VZtRTUqOuuiuyNG4oY/fALHw4SNREQ87F15dbToPTaJ/4bmlBIWycmP
7MKN5cQPoOnKbWc2SEtGvl9t/t099KSm7p0NTyUvJDZTZhTNOWpmn2IK4jAZk2yVloT1NpJen0bf
ZVDUpvkprYbGhoyr5GaY63x1Ia5V8NEO8lSNTXxWbs3e4Vq0dSoflw+SVpdphT+aNK0n3La9CbEx
egCkhUU7aD5JOPplVhQHyoZJj6KvPljNRnPw9mc93y60xXbntwh2mpCGt8iZXNiEH+LUHqoDVwEM
0JWJThc9IujM/iYAE1Uo2c+lDDzeBqK40PDarT2YCFYnIzu2M9SbIKyM2ba17k3U5JpXuOSBAolE
+Chzy8ZUVf0aOfVKFYyXtAXFGY2VjYgR9VGvpLexPK+/1nFw6LrpZtKM+Jy56P6GifC5tqk3ReWh
HfTCrYy8+7hCfC0mYtnn9o4EcreCMflsJw4tOG1j9y+T72tQleVzZxFHX3Q1YY4eSiB+z+BgiQlV
zEDLPZPp2cxajFIN2ulxZL9Oxc6U+BrGZzCBWFE1SD9RgbKq5nLgs9f3U67thizwNsyCX5BmFFpl
fE7lY2CQ0zif9R1+UAym6zq8GmGIN9gM73OEHYWBwrAYy0MdJ5sSrBLsPRwiE31h/rBEh/Rlm7tu
OgLkZHxvhmeGhYRQFxNii36fkUzNifJHMJXl2smY3WVtr3MEpBuvtsSqakzaa0aylpmbb+1QMaF1
1VM2Sg5Cmx3VoVnYM4e/NTjZYM5yPqcwRBOC8B0EErMdu3/DQdXwI1bVZZT8sQGK6pIQkp0oI/oc
ognuR/vD9R+wOBTUpFa+atWWRJZ3raGZ0s/do/HV6Zm5JHb9bmhM64pd7VmvXo63FAvWSWvQeSRt
8L3RKApFMAOinLRho2dYFdGkrMvylUOOApOn4xfRrLfKbPsVse5IngCFInPXPky7f5wqehoNpMoq
RwpQu8j5dARkffwjcMLsbkKqb+S0yvJ5HiuZwumM4YrevxCRsHN7SiBDol+8KXQfZUVDpKd5NVL8
8s2QkOVc3+QSG1XdIdWMiyF7nEztwy304IO5zQ8JWTPV7adMSaqaZv2D69tbalN7kY3PKOs2L9vq
AFlcDv6w88vwzdIIU7SObc8FNbQw89YtZTVODZd0DpueYVmNsQnNtNxLn0GMA6uhMvsdly5aExaJ
AD157pnefXjGDNJEKZ57jE5Gr/JwXXeHwEp0snQ4vWWj/j3x1DdCh/CvJMvJiuaTN1zDIXlz9brf
T3ZaX8rBcul3CdJcQi1HkFN+73prP08zYHHKiYR6azor1SHlYNyST1W263TvhhNddHYNZa38Am6z
5upPBXkEBFQNAqknpjjZvnLxCu/joRnX0lWPruOrrTd5qP7L+ptLqLM9lhaxtSW21Nx8tBrOf8Sx
VpuEEE/yZMUejapRYH/yXMI6Y40az8C5L4PNBXWks3dpRc5qntkHB+WBmTjt3hMMQl2cnKaXcRZK
NfwIjJK0kChRhu5pB5GSb9k6CquF3eoD0swidTAZW5z83PokfFvdhsR1Txqmzt4wh51Kme1NLo6X
FOBxbNlbO5I7r9R23UhmlaWy5mp+9AhPUk78a2aEJdreeJM6NV0H74XYmy0B9oj0O/oZQfS9KnLn
zqUczaxhXNmd86wQ36VY/fC8WONWFuIXaUv73nZtZm7i1mkrolORtoOaA51amOSNosSYCor1pcew
e67a51qa73xQh6s+8J1D741XdxggQzr0SKU3MpCDYIxHBUWxJ9AgjAZnDJ36lT9VBlLWQaydtn3z
ffEc5Y6EFcssOSiyV2Oc0oMh4zNYaA20KvZDs51Flk2zSUd8/KLnRJrrFJvN+q4SLigGn6xWxw/k
rn5vRXuuiD7bA13E1GFX8ArqtuZiRcp2p+PlIdy73siQWJlmohwxcIVbR0QQHCJDc7alwbcqBu3T
buWDWafyTQk0Vm5UvEf28F1rxNWo7AvX2rueX/a58Ahz0EDOBlmNYqXmGEwTaxdlrwOz4oNXwZER
qBmyS9xj5I+Qvqc9J/8GWxYXkmHFfITrs11+Jn7GgHSh+ucz4P/f3w3G6r5vZkPVnBQwKJlHt8vq
fklCHY3qeRLR9eOGiX+GO3Reab75WkxLwn9Xy/Lvu8vL/+3zXy8HSYrs+WvZcekw9ntd9L/4yACP
xL8k4y2LYg5NquaAka/F5d7y2PLssvjvHvt3q3jQZoruU6+87RhjFVbpkJ68GPA1/ib+xN93l0eX
5ckceAq6bbozVP7I/OSvVDr2LhIVv5bFNCcsLstLTB0+mvDVSSd5iCexVkKrjbVFKfOUxM1E/p9o
jpYHobAY3QNx2tByZhRr2pXyFGiBJHTSczfKZUizLDbl9NcT8byKY1t0HoR5+HrBstqyKCgK7e0+
OC8PhdKyToPh4mRrtdjCvwy3Z1lveWa5ydOKD2fS+RCFJsZtO8PQFc2bsTzdGFIec+MTup1EMKw6
3K02WoEQitiZgQOUrZlW5JQ0872Ea3FZ0P21ouaxiWjQdNVYre2cZJLlxhhmGmaQVxP6xgmFCNQZ
eKQ/BoHWInMl1c9ID88xF3CromMWwFVFmSrWMbCxw1ca05IHtSwuN+QMIt1uHbC3FUjSXO+wNyzP
dH6mT1uvyH4mPVX5r9f9TlQaW5vcRWxxfwQ/Ff4cWBWIjpjWJtwv6U/L635/yvK2v9dZnhoaOil6
n+EKXY66OXZjCaH62rzliWXl36/7H5/+eofCjeq9auvj17p/fGYeuocwrs6JzgAYZhanPzcFpECU
1Cbw1WNvIVw0dHx2hE1fYkrP4KSgZ5BDQDNMhJQuyW7Xy4NTenQF8uDoxGN2tIOouoi2p6sU08dv
/EMHTj1qEmDF6FbKHJQXiJWNp8T3roJoTuTGqSMKZ1UlDPUrRi7MOCWzbEgFwrapidGzNDxmnioz
BwgwMIg6Ve89eh/CphRQkxK8i9UTA7D8Gvec0lSpIZ3VNGj8QD2JiSkxK9Gs77IK4afLXMQagBrU
MDyy9Gfnh2JbFWigGAts2ni8aynRbbDLoy6y86eGjPF9GUAG0VFSdFTJNgy66XdDkkX/aPnHctAf
DSe7ZXhbr4dEQ4gQRoeES/Chs/Vq1WQweHTmZZoXIqdy8XPl7V2i51zMQq+9DjqNpZYOpm7Spmtn
NXjiq1OXD+PGizFtRQItsZyKiUMLKI6DVhnux4hQ0i1EdZfTW/Si28CbknU6KSQ0evND+rG7naKS
UEyln/Ogb5GfeojRa48UcwwgmqNeYmSVDX2Qje+HOIhaFD1ZTfFefG/bONlVWf2hObs4SRoajZKO
fhzfAbZGEy0LNNQBfl0PNahBc+1syXdHmt+NuMU8W1NMs0b9IAGucqwiDMhvuxi5oZOUL7gM0pVy
4ZxUje+vSpc6Kfx+ySWwngBycH4QVj4cS4e5g08PNgZ7e3Z6caVPUHXNU6kxLtaZmTYZDJORSEGa
wdc+1i894c3ox9po27j5jWjMctdL71YY1kdWznVbNkewC1McMcRKRC3IwAxjTOxlv5wkPCdej3Hc
L8VNkFFD43IGU4j8jR2g8KsPZcTUumpd1ZQDSiQwY+Eb6yzWX7XG/GnH4pD5mCt46Q3lAA6YYLpL
hf3Y2dVwR+3R8BmsxRIFmC0ddXDg0ZQUQ07C0kZcU3F81F1mQZkSZ8d7jK1O3jeJ8UsauPjD5JvP
AAVHPZlDtIo6Mj03qplegoPwdaYJkxEdrHjW9drNJ83AeeLXi61bMtdrckx8Zptsi4izmpnqE80V
xqxmRksbCWydOdqGNpaxzWPn0++q4DmnvOV5qtgEfbgre8BtHnXdnZd6Jy0OjxQzvxml5R1LviGh
TEGpM5ff9Ly5JKlCA+dyErXSHludJQ+dGbiHpvBu6iCsToCpOY/k6YmSwI2GCWuou7cyqd61gi1I
C0SwqXdf5PpdHQxM/fi+O7Ht5MxBbccfemyLmyrEJ2DUlPBEoKOmQYcVh8jAI+m9BiGi6inTYOoE
KYNOPMBN4N3kEwh8jeMDeoT4ZLqGokI7ZgqDr9+eLRR2PcaeugKpxOl8Z/bQ+AqR+mhq0/IjtSkb
1BASN6YNfM9C36ZT2kP8Ete7BYubNhUqwwihDN8tAuYmEFfG9AD8dES3Y3ZunNC/c1quyT5tIcsK
/d1g6u9upDTUMBn6SyP+Nlphuye4OeF048hrF3ifDSW0VpcgMQzkXUPLdpVtdBc2BfjAycQ967Uc
3UPXIYsZV6qjMiV9RFNd7+3kNBjbwmn6pzbvaVv2T2Vda2hLg5+G2ZrrkmLBrpFofgfd0BnD86Z0
idG4tLMTsVekQOCZTuq0gXcSGVvR3bKJxoawjQbFKKUPa6jL/RxZRRsfJeww5ufM7xvQeahJEXIQ
LyvkFtAwTQfMaTFKY7uW6dEwAQtJEdxCFu3RaM0kBLp3Oy9ym2Pja7flhC6MZtW3lkRSKhr3fV0T
relS+xgLHXuh5lvEebSfEaTUFUSUH0MEkrCvgoxRmvYstLLmWwdnLySkzLIZz5p0Mba1zq4j8AQ9
kkmBx3RmDGiG2aIcHofGQA9uhVSLxWaCKH5uENck0k9vZpEZe66Td+ElLqZ0WxF8Q530VpBugQA9
tLZ5ZJPtUDrVvm3Q//cDrPix4odWU321/BA4TdF5lBGGNydGA5IMw21M3f7UFzRWUhcb1xCZmIZz
ddSG+K1H8OoMw1ti00zX7OimnQT66BGrhW1gYdIqc+1LpPBjN17aKkpOJYlm6X1S6JxTM/Wd0D2K
+Q0WX7t6jl0tRDNTPNo0tbIphCJqc2VOhfPDng9VmyRpyAiXiqAFfE42o71p+PC08tprYwE0h78+
wvGua1iy3RQLchk86aqWOlJdVR7R5aQlQgQooLxdeupt4Ha0mbFBzY8tT0wubLzSsZ7yuvHPKpCv
YQLZMKrgsLczwaafb/Q+xkzhZ98CEQSnICWlb7SG10AAqqgzczzpjPaQl3BTEa2+lSlygggd1Dku
M/1YqmljzNVDspP3wxKc6jA5KJlHunUOg32GfC43xv+5tyz+3sT5BTWhjadsuzzQNQbDOfDfKTUU
/UnECZAfp9c2BEFs0UW+pGDvi2zM9gwfJwpOkNdPruFyl0Z6vsrtzNzoSgAgqdQ+g4mYVm+mj/Zf
V+g8lyH9ckOK1AQBh5tlMRAuFXQmbOC9QdLH3rtPtPT0e6PMuu6nbUNKdTDv4bHF9aCJiMe1OVqY
XNLUXNIgcwN+yXLvb491ruK6aWMwqoyI4uQ8fRKioEbkmy3qy1he/bZlQpfNv+XXzRL9RraEv9bo
OK+tkmbn4Ssiz4995iyZth/myMRuvokciZRpWQ5nKOtUUo1RiQljfg47XtIiFzJrWj10jasfbQdi
0RIQN80RyaIpk3Wv9TOpCljsqS1wnVW5vAmcnBOEbRiQ8HPztNyrNGGcit7OKWZQivVnRmxpmvNY
TDLlYGnZhuWezVR3Y1tIuILwUshSPzWkvpzQsXeB7R3lnP5rxIh+/SLABJ/o1ngMzIclUjLT3XIf
RC5Qtvpt6hnnMddL17QNSn7CXNt4vsCy49TmqTCA0tdmVG2IR8VeZaM+cAxOlTM6GdalcjJoARBv
Eg+aQoGgtKBbN9aWsTY75jL0Me8Kzwv3euqwOymmvNsmFL+WNMLlpp3Rt3rvIaYnIOOLkOtkobup
EgoiVeVm54z8H/x3XNCgehUKIW4UonDmhvrqMW8mfT/M2XzTfLN8/8uiSUkxSSnm8HX7APTm34CR
2183aoCh4qIVWJPriQJ3ThEwAvIEqN/mLYqXkgGvmkHCXzvgsjhGeMrzcfI2be0+mmb/VhR46rpp
1kpGU1TvAm34MLHHc953jv1QnP8rtbo6AHY/XA1ghJM6UtwBvulz5aVmDXwy3ucEY2zh+B+09+lH
wAQioky4RV4Nz3FLgNOHeMrPtKY0RKooteexIMzliAExAZlr5xJ8m97Ai/0YbulYeN+CpxStx94Z
IZyu019AFOeDkkAeGpSAdPEl0QoYV6ZF4isDd5rl1Fh3zWs2A8dAkOw4qU+P8KSrHtDrrtX2UB2D
7qA9TLfNZ87iiGxwZSGGAHFED/DN4PDVNwhzmlc+igg0vPlhtdIeMKPRJExxgyO8sS/hh84sBnuq
4kUTcgb8xoL8gFUTbRk5V8MeR4hh7QL5iRgGvG0BaPRJf7sHYLUN71racStsxggtngSVUrHDdh7N
oCn3Mn76d8YFdRrggi3+WIgEhIvZPwouZ8nafrR/yKvxKN7Nk/dIPZ6xXo0dy4S9u/KCC2MGTivG
W/Qy3no/BrzhLz0M7GbvX/TwaGHgb9c9J22bieTOKjeCLhZy8gvw2alg0r3KX9kPcMBPdCfoGl2S
c/SB47JYZ95Wt3Z+haMARyx6C4y9AB5asSpDWlhr5HGAovo7RmKcN5DEq/sLaov98OET/vTwUzW7
ZkQqfxnxebslF8ODRYKt8yiS/8DTN1x47v/CQHc1Av+kKx0Xaaoupc3zn98fQqQzRA/8V1EOhNab
OkZN7VQIJCvb+Jc454f4oz35D1BOE3QLO827C53NmO4pKzoX92b6ZA9hXItGL5nZLqO90XdkNqf8
FMnMSY38feAevewOZmdfwFDdmGIvlEGPnXHD3kDy9wrRBGXg8/QLut8u3aVvUDhu8IAeiufuPnpI
n4rnhorD2thUP6MTxNrX5LuFwWXfXZMT1350mBo7LMb6g7kf6UjsnXtOZmgNDshmsFMjn8a3b2Js
GvdGv7Y2HB1rMG8oSycLd1Tz7NyAYR6oZl/sbqva3c+q+2E/pRdwvMEvjAkYGpxfOKDktLbPzNI2
ANPeog/EkNoP6tbIX/tHGgtPJT86VhtYxTzDUQ2vgaCvA1KyI4ZZ7yLv2WUb2o8PiM3KFyQW7jXf
XTFK4NWlNpzw/Z2QRL05IYPsQ/KBVn8n7s1nKJg7tfV/Th82xm5zHz4lM6fReHXNbXhpjyTS7K0r
vlDrvS7W2Ke2WO+bezCACJ7TlxyyCK4XlE1b5M6YIzlOHdwAH9F2HR4zCa51xRE23s4IgCdTW/8E
TBY6W0YHm2Ydbg7ALIF90sEOMBCe29l4ccanAE59qz/QrNQDRjoXSuTQxWd6A7stMr7ruGGUsRHl
ASLDkT/R35l3+o+UzLTD8J0pOJvKBXwvT+XbeFZvzCv3jNx2jM0PAsfQZgYtXN/kO0pCFKLbU7R3
t38EFdz9pvz/if83/paioS07vm1oumU7tlIG6Zp/7viA7GsUXUZ/NdzuimeJpBvOMexeREq+GrPC
lGSYTfaObQZlE0ajbziS6pn4PWuV/8PGEITwfx2FOkFTjqtZZB/8/SiUUTPYler6a2hQK+R/ox2D
bDvyFYFow2HD9WODzy6CjkEf7LZobn0auNgsv+EfCW+Xzfn/eRf/Ie/C0KVGRsT/nHdxEzJs5F9R
hP/4KwV2jmT563V/pV647j91zdJ1xEIOka9LpGv/s27++x9C6f+0LQslj0EC61+BF6acAy9Mx7El
n64M5fzjf/0VeGFq/9QZVunz3qkQuUr3/yXwwjD0v8enKMpfat4ym7xXS5N/S44hz7WUcQF6P+ly
Uib75r0FBKlSqphWNkBl0KnWiG7ap0PsHuZUPp/URhqnOLcqY0YDFjC5ZnR0ZWLKUdOt8nAs2KL4
nswtQF9vfw7pfDH0J5oZsyi99/tfHXqPSz0Wt4kDGdnxicarM9p/nJlHTs2jg06XMvTVjF61kcu5
gYdqGhAoapWT7BFdY0oxf6Ejn2jmwAXs0+QsKYCifNSK+j0t6esObensxgijBmOMoP30AxMqvGs9
2hkBobP4B5keAfWUH3e95k00FXBqt0W8V1pFB9UNxcHWc3UbxUiYJpFluyjAHCk8UjSFRHktGQ9Y
U1fv8SHQeUzQ9+ip/ykqXZ0QW5tPTYPmqSm9t8CMwqvKu+DqeH44V3kxaA7eeImcCVJv1wFIgCBt
paYVUqmnSFlFAguEKkywDr52iIeaGmLosHElYl9p4nv0wBuEY9IQ6MkkX8G2knF3gzEHZndc7FMv
7O+SgDGc7cwuxDh+dLWPAexUF2TdzwoxzlR7b73VMlJTSCeE7rX7MUL8iE29DBFR9zliDPKjcODa
xnPmQZ0z9PFJZ864V3XFGyHSL8XoYCVHnxbJ7uz2/XC3ZB0WZjDu8yGGTVbSWJ5EclEIqPKKNzZd
OoNhXn03g3y9rD02wRXxEPye8CH1krPrWeVJFFQNNN6Q+bmEGKXAHHsQhEeFIREXlTogqiWT3MDS
aPJHMp5hnGcHZ8f1/V3fhJ9EQUZnCvPRWQv6v24o5sV/LC7PLustq/y7xeUJz4qYHAIoWZao8cOc
6gZwb1HLBfNvn7G8X7E8s9ydUgu6r28//G0zMM9g3Zzal5KGKQDcf9nQ5T0le/XKa0oTITR/wf+4
ectrl2etmKx7SiYBCCte8fXEsuhHPiyT5e4f2/d7TQHIwUYA5fsxI7mvFf+4u6y4fMxUQ/0gQJho
CKB3AVPHy3JT66CDkonGi92P2qVHALCyupQkgLm8QIxPvDP94SlLL3bcxX/ciNEilMNIeEyUOTEW
KAyIloovQ0+8u0m7rOzfltcsj7buxPTFNSi9U06Tff1SaUlOF9pgnG1GZU0myCUQJRjOHIa/YlfS
tVQQHteLy3LPDLBETR6ep4bu3DlxZjElroQqMpioziIHQl0hgRxsypUX5brmBUsL92RoXAD++4ZZ
UG9MXmgImvvleaMxZpFDd/EcAWVdQGXTbMPfdUVP2ohvW5flXpMAHavH8UFBnqhxrXpU+i6UwiWR
JMx+PI3v8OsxJ4Da12rYBOc1xsr7rFTgbpLYPIR9b5+LOVQtmKPY9CDGGDl/76SVATmNCre6oOPP
FPrFiPF4UTNynRJXI0uXtZYbzUZcs9wzXarrRR+/GjbckTFKvvdeme7NlB6jp8bsNDntgfRxea4N
/o8aU5EAPJ3umzvPyj5jjzIMWdMpqTF6cZM68XNWkEValfC165JJ60gS3VZrGY6bUz4Q7ucMlzEK
3L1K86c0G4cL2vrhMuBAXBV6pZhtsYZR3fVEaJ5TzvQnRKvX4C7sLahXs8JY63J5HML8GIxZcInm
m45q5AmJ2lobpL5NTLFxaxMrq8MbdlhrVnYY5zdm9m6j/L4QLaL1FmboWla7nnS+iyBZ/KKhNrzU
ETOYqSCfceKh5XEyx0rYTW4EB4DHonnPX+59lNbJVC4stuTYC6yyoU/Dyiz5CTLVw5iJC+M2s7Tu
WDSpjRan2unhXF3uquTiKbbEnyi2IcvOZPPYWRQ1OW9cxmHSj2PaAwhAj7WRKgY2X/Ts/MJHqWbK
52XHqkwx7PDeUehwveSmtPL0Zqq7eoWhstoti5ao6x3ttAoZ95jekBqeb3oHc7SogIjU4ALCyL9P
/PSuahPsUI4LbDfGexD7NSyUqEiONBppFpKuyizB128dyQzQNJOXUGQJCtTo1rAD/WDMgUeDjBjT
B3PpapjrPGj/stPooXPyK8rlU4/EvmxmdHg0r9MvJbel7LU8+LW8vBDNM8W4Zc2/rb4sYpIBTm62
t8tHOwbT6QJBH1wT3vrrBb8/b3nr33cz0iprzwh2+deWLJ+3rDOlKZtX9YRn+DZ4nD824o/16Tcy
J501KL6mwyQQZV2dlhtXcNB+LcZGVJ3+9tjybNtZzNqsIElcMpp0Y115JBVlvkPrsJxtN8M29yIO
OPujzPyPxvPLjUZ3x56cd32oSGmJomaDxyoho/dVWngX+F6PyWBzAFlzr0NJOHyRtbcMrNeVhyuj
GGxeYeD4bijiDFOI+C9JRpKi9RehqqPN1Dysp401EQ1lBLq/lk7x0NlYwbLxodHRCHl9x99MJ0QU
dIJpnMfSnG0psxiwSxGV0xW0/RSUiDvj/AjIhEYsLzL0SFABA+BATdL1E8VkqJW9Wx7J6aaD3cGK
anj7HGCC7ZQFXELjFc9SvhFBhHEMFnmVajeOUSqshfWTDnE5816Crh1WXJehjucmHS6rJERkcq8R
xrE4ZroapOIdpxdmoVCqtT+4YF/AE9IHSDd5DcfM7cL20qZcajkRrjTNBteJooKf/SgqF2hfV6tj
zu1aOXD0Ze4d4waAoNZLJGHlcAxC6ClGSJqzURJ6YdJ4YiAJkEh2ADU0Uk30krjcfAKL5tYNKis1
lBsi6V8SnRGYlxAUGZsULfgdqrCODh6VUGooPgYlWc+KsYAvoU++I5M9ItXft35QI83/EUqcP6n2
aOsDcdFWQfKlqe0NDAO2T3KE7VndNhxpGI9KnXDeVMeiQtkaCoFcoYufCgMM1TBFxa6Z7Hd/6nxk
NBUpQOyejMVg98oWPGMMcunZaSlOTAm0AkxG+Gva1xpBw0YNzkfvaDC2MMvggwv3hT2sTAX10u0z
OIU9Qhd/ICtTA8Dt1gWSU8xi6sZx+7vCKbyt1yoCS0hCQNR/6PoYQhMq07XbvEwTSM6W1nNelxvH
o+cZtvZRQSrmGzNvqswfVtpZn7rkpmF3bEIFeLpXTBoS4idzShGJLE7Y46pvAeVZRXe0yX85JLsT
0NBqZxD1fZ99zwlc39Rafqhktw7GtLmoyL5opM/eZPhsVMU3iKZ93ZBiTG+owxhUqbMZIg43aNKW
uvk+TON4b4Nxp/tY3YQ9+5JrewcH695KNuygbqHdVqJ7TNuTM1uWFRe4dT7BwJSe4pey5nOy+qYC
0W5Li3SViMqsixoX2ByNZJMVqd5BM4xSsck46Wxif0Ah55gIdNU+QEgUwavVDf+bXjrPVlRxSHno
WSrNPLSk+gatHZ4cGFoyc278MSs3SjtVRkMhV89hyrCNsjvUGTBQ3cUDnPpRe2jN/qDH29b0GGUn
FuY17dBF3visZPMNv8X3wcY/RBa8jxXFMIlSupZYZzCOcFqRITWuzA18AAsJfIlROphv1LehNp+j
GN9+VySUtKoy3hdYJClpqCkDzmP0e5mZM9WJOWDt+9Y5im9t+uirMgjglSBHhO4r1oPV5UyOqOQr
/9VrE3CI9fDal3m5dfvmGoSOe2mH4s1tsluMd9q2SSir631jHOwBQc8Q4LfIMKR4ExlM6ch2RwX9
RzzK4TZVPWLnQKM1HYNwcvAwB3lImA2Sa2S11q5Fiw4KQNAZQtGjYQ/fhC6ZvZlX38xDnASuvC2T
ZJ85APjyprZPIVza3CfaY9BG4HOF+N/sncdy49q2ZX+lovq4AbPhuiQBkBQpyqWkVAchk4L3duPr
a4B56+Wp8+67r6pfHQWNRFIAuM1ac455XujxgCRtcV/5Wo9Iup8QbpNTeVMNyLdzxE6xYjnbUZqI
5jVixsrIucMeuClnG6zkuxNBPrYUx92bjCFKqicspICEaCpL+VKvjzVN7oOjfuvkQ+4Tu8BZEeGy
Exn1aAyEFw17G5twDq2uBSV+eF9ChtgpnI3UBOJO8+grMk9p/+EYa9QkAsFdmcxv7FjJpxuBJ5QL
Y5WD+WBd2oUwUMhyESFd6NQYzy2UfT0tOjApFq/aqcZZw/SoudZ46Fc93JRND/Fi/yxH/IOJcOAd
riNed5UeNumrVrZY6cL86LB+WqIV+BOJ2FNEXzCwA6sj09MzW8f2R0V8RcPRWULSnznom+iusMrw
JsR5BfpDfMeUMDZ6nwx7I6WiH5MMZ80T9tqfiOkPbR6zTVfEm660KdnQHhtkQq7y5mdbMimJvv+u
E8CfBQd6w7iKJHfdjsY6DgwlHhlykqfWpijI4uHOGCmJJmrxGWrMgK6BTbZFQt6YdHemEjCq43jo
ou4jVzkYZKyIfGoDOYIzd7ELD2SQb4uO8AGtVG+5Ck4GLG01cR7KKTtH6gPsjzMKmBwxkxKDg2n7
m5L4l0oVPyM9f0ZDtF8sui0ubtE0j55xY1lBaU0jFMGHmp1nY+J/K03yB+oEpW/m+Km2WkPsMCVn
wnoTBRCUanT3aJyIFYg/9ZTS7yAmIGZNchPaDX7Qzk3gY8JgMrbTYN11HSJ0BRF6mzow1aVW+3c1
kgU0PdZj6aj3WcnXjwb5RFR095WXqK0RpAX9bH5aS6w+COUXZpz90EXQjxu85Qu7IWs2A6PR9rU5
vrYpCwtH3k16xMq/iN7LgctLybD3F3HEEpnsOKT7eo3bsEpILtBbCE518mtqxE+rp27CILJ6RdDh
AWcwuVJuMC0jF1lNRopi710HTDMTI9r3kWG3Nqv3vnBAvQPx2FZpTFnefDdKaFTGTGFLN8onqrNt
Gv2oC7p3KL69TMjBHyzndbFqbV8RlRXqy6WqOK9xhEiAbcMWP9pbX0LqLhyZ7rEa9/H8kIDV1aLy
01pNq9S5ARr8AAEpVRKmsJ/vzF5hTBxpCKct6QVpcujiccHkL2jECbncjiE2HzWr3kpqNCVBR3Iq
3xSzxgzc1zskF+RWSVpNUxT9cFKkRtcll54hzBMtE7SWsjvN173vgijRT1znaDdRIDQH4rZ5NtwR
A2yjAMDEMt9YVuO7UeKT4874Ae7PrbLEa7vlpSoR5I80cY0Zb0ne1+5FOhI1kmncjOQ/JUaGpnFy
w02DnzWYx9DddW145+bzRU7fptG3/oxxdotsHTzN0tDAKOKXYYhQFrTisRzUZxm3RoCOiubhAJa3
Mm4i42ga6nR4yzLoo66FwTtpBZ5k50afpxU9axYbKZpX12ZSLUz7F3bcX5HOsAmJhaCGONG2cVel
XlyQ45KHt5UrpossKHUoLrR4IDB3SezQEXQOonZo6qAd2IQOMGMWvP2pvU+7RcX/l2q73KmWu2Gh
IdOg0LMbR+6qeqFzVMc/9oZaveEcjZbcOCgTyigRaZ5auDMgoHXLbptBRakD3gQIUubJkPV1uNdt
EV0mw9hl9bjtitZ6TAbxrZO/vpkTGspX4QpDMf4wSA0n1nVVpn3ELJqGEJRVbbemj74SRASbUh9/
y7ych4gmFN/+Y0JqQUijKJbpHEyD/ZKFWEcyvRjRAGB4zIyTRp5Y4ZgmuN529spiShBuGmdViX6U
FfREc3GIdnBzwGFW8VMx5WM/dgkzbaN6JrGeFMOtA55swqdEpn8inlF2pr4kh97Qn8mLumkXiWi1
NZytqV7QLkB31EpmXUJB04FJEeNgH9W0yka5tRVYawLfmmfUzUl3zP2QhsTaLu5OwlSCs0Ib0MxS
rsPmbtTjB9UlYtJJgbKVc/+kRifYFuNRdPDdOiQqhQ5wqtAVTMYumcZRQRSIAOgNFYh4ATG8dHDN
tH5aTwU7nNC0bu2OSuBUpxeroNG3kOOSReadKTBDFv1Zi/k4LKrOHCfIBOFFj4XuW73zIufOxFTT
Pdfu9ACi5LkxBla8vTvuSiV7yDV80HGNHTf3tDWIDxDtFI+4i/Nxl6VNUFluSGkjkPP0gJicdFUl
PqsOeaPLkFo7cFV0WjuQb8To4HrC/Wfrk29o7GOsFkaUNqa3w1De5t08e+toUdeS3ZwB8LWjyh/7
06i/ulED52MqYq829Nu5VOfNGGcGS+nIAW6nf9WWQqovYR8ipPhft6ySF3Olpx3amZezYzJrM1oH
xWrpi0z3eaR2/WLFPUHOq4iEhmlJaf3LyB+HJqPtF0VO0DuEs+Gs9mRrQ1tjckAO/auoh+nU4IjE
TIfLCVSUahem59SrHwcZtjdpJVmMc1n4VZlgs2VStFJEq8pawur36LfRvmW5tc1YE4sCfUxjub03
zNU+7CguWAwdYUNG1RjrwIjCS2SLc5Y6o8+VbB7CeXrS0/GudTpnG0p4GrlLeJ0brSF1FZvp7lAh
M3Hpr4q5h7ROZmQsb5wqBiGB64GpVT8tOWgypcMhK7sWR+Ckgy8XlEgjZ7EDtpX4TKPvUB2Bkpf2
jpE8Qb0HP5geIYuPxT02oE02wmIMHpkL6VETKtSgqKUg0z+lXadDd2XTA8NLuynG9kCvgTaFqrAv
tCGD9Ih3ZfqkWZAc3KYnXiCJvGiccNYPFrU4Dcc0n3W0nRJZJtP7YB/HoSsJtpEsgkui+nIuKDTf
e1sv0YS6NCTREBaenGqmwDpFAgThaXQXVIPMlk2OBMPRzF+2qic3mPp+ojJ3+gz1RyxSPx5o6uYV
40c+ssWAyJLY9ruMQCw6OZ35ifzGoZW3KBEpwnSpAOWeMmPl7pYjxtbGIMYVgus4W09tCJxbG2zg
Hr0KCp+hv1YLnFIzS5XSeSY+nYBqG8mk7irN1hjYPEOzOGZD3QRwYO5rDSYNLBRUhHikl+bNoGSt
dc9tjmVODF11XhJFcopeM4mqPmqVj5YihabOxqnTiJxkR2LXEYknjf2g5Ci0qb4f+3ImpaaRIWUI
8ctdomfZAT8s4hn2tgJCUzdggdWkEMZq+rxAb0cSeEYNWt0hMmz8hbW5V7bP5UrUrBYKORj8AT3D
K85V5o9VgZoVKeijRQ2DcSqejAjf79yzLNXV8qUzqAGvetolW77YCi6mrgL2Lc61zO9jzhg17nQl
yxoTS+hepQYxz8gAXOteNOl3NovLWIxPrUIcjG3R8kBBTH5bDprDJQ7PeO/CmayjBteDhYxktxhW
uxUSZQI7s4Mm3Idh0Y+lPQeJo59blSwZ+n81K3n2qskzRaPCpzn5TFUUQZHoH/r1S0o9cifZLxJm
iFq2j5KbiVyxD+xU66VGzI02AUaqjNCFAU7o2UAy4hCLYFaWvWPoa/I54ie358p0aakGKiFyUyqe
JytCa2927Mri5XuZiJ7pFcEXH+Zx8xlGY2DE06MDamKI5i9zGeYglkQaOM1rOEeDV1Yo0GIDLnMX
ut/FYM9+3Zhvi5Fre6ZN4lByDJw0Ty5cFr1XyBKgsgH8PSlQ2Xfr7OjAM1BpzAJQ+Mi76NQ69ZMx
qoSZhSB7Bgg1bZfdq6p4mvKZy6uDHrfkpJjphEumgoQ4aJG2itYmWT40UWne3LQ3cQvlbTHZKgJU
0zch8du5sNKTjMlP0GZ2OlN1qblE+F7Dis+nKKZ6nL+2hlF7cY0/lcm2w2lI1ZYaC6lapevui6HG
lol8PrLlwWhtltbqLo1IuVHspzYfLrmiA6/K5vfSQfKmSYc8IBIt0r47U57cKVGX7xW4vd1H2sTT
DZrGt6InZHWm96qtJHND7dSDNX+xxkwfbYtuozmMN4tTHYYROjSHm005AXZxignBZNOWQP+OqILh
hx27tSv6a0GgjTkMcZfNihylOJUXMspdGs+xwIUQtxMfjRG7dkbn1jUqLB4p/36uGl8Z/hFfa/Ov
PqMFHjdDuEOOQZNxQPAhWF5ubAZPUsYAsOQMaDulV6hLEh3fLhVu1yU6q5ZsDxUeeEWbnKB2ooAv
EMgkyIxuniQHJS59JxHJPssTLo1G/pB9h0RTB7EgW+fQJ016FGO6c6GAHGHDodCE8ASca8E1VGrJ
SSjnLiUNSm2Li0i7kywpHuIrrAKb0vHRGKm+dMZLFU4mfHKT/oPVIh2pGCFojw9gG3plulMSzd7z
jaFq0Gf37pAyZ05t62F0HnYdorYm1dY8IrcPQAjcAUH7aUEi3GpxBbOpck+G9SNPwDXk3bo9SpH5
lSrSKW0MCrV8Z2cFD+Cgo/W+TI17O8s6pCyovPU1tbCRSkGA+cfA5tydFSuOtrNL6AxotdGvYhVC
YXk7ll+JBMZgTge9Y97sDJdwlEFnOsHzCyZpF1ePRn43DZLkklBhPQsY0qsVG55ACeO1MbFnK1QZ
FOXBMfZTJ9iHaiDYzAw8xEwYnKreOVRLg1JxSUE2yVZB0ntOhEUCAmmbTj8ErczbXT0uNlK8XN0P
MbWB+WSFlDvHgag0o9buS0femCkxHPVsj4ckn886npVdjZoHFTMxnipkQgXfZTcTTpOU90umv9Ob
In3uoFdyXj3RBLVl+NmaCbd/on60sRs9MDZ/2zA21sop2q1Uh6bGRslrtQOYyfwuKapTpSFM6qPy
VA7REVcI2dNL1u51g5g31Bx0cVbFe6qxaggtCjnAAg9jA4chKnGuzCATIBV5S59xgLOBMGHERlTS
42dWIsZO56LWVeLOmjw5LB0lVam8hTYZsZ0YX21JwrI6TndJh5hRWL3iS7WCWowhDSMF1u7KiTEG
KBFlhDEaAmZxyp/d/G5zJdCQ2PdqPHJ9dOgdRA7FVD+ZxirGlNWPqx64X32Ew+ooNK/mxj/3r7cQ
KpfHP49d/8S5Ghevf3O9f731t99J6GJvFzNR+SrwCqW+OiWLJc19xdEf//Iyv9/1X76kk0PgVGWn
737/0vV9mA1pQv95899/aac4ZyrCoGj4sqcMw/2YOUhx//b5fr9O2Wsn1VVd/y8v27bDDXumJPj7
K1/v//7F63/SOeZ7PEF5uL50TOkJQ+jacPv9h+uBvP7e9cBdH4uLEsVwGQJaXZ/9c0RVU4MPaGg3
Sav8CMcV0ulSq8Rn/5brrbKLVbxkiGtaineI1MdcYecyMmPOOnBvkTHp6tA7i5FNMWvm+1vLsLAb
zLp7SDHUWCqhllFPJUwC7soZ4VI4CkKLPtnywzwHH7RhiiUe1JIM88ipJ5f2PZR9JQTwNmOZIzOp
/AHIcS8B8Thm+pCPH2NerrxKnD7mkN3Cb6RlIvFcS8UuNw7i3VLejE36ubYwWokcNR3qM+b896wD
Ujs00Kd0EbhoSTYsMWzTV0o8ewUm/Hwhl9BIowm2BIlaFCg20JLuVIMBNbVRCBgmOZkhUGVnqdF6
xiwA3YsVMUSWsB0XwgKb1D22TVx4iSEQUFrBQC9+U+bxGUwhyD+roNFd6DdTX3wsLYe3osVlwK2P
VHhwrtH96Eu93UQZ7RpIIlCD8vnAxLZXALdQSNPI/ZPvBrU8OSmv6HRgL+nzCWnO1qBmi/EVJqCZ
tEGddZMXx3isOvkTWQ47h94PHQJIcXj4mKFCwuPgdKiifi5y66uajHk3NvJrsoueDSJOM+wII0Je
5kBt6Ne43dc40p+qnOVtzUi2G8eapM2XAaX4MkP8sTRP11XYMkpi7qeMcJBSS1FUtzTQcfTV6I6c
oFFrXm+FFiTarpVUBoSBCB0jUrkbc7Ybg61ph34SLlCT4bWZEEPaInuaQtYVFuwWmj0/F5CjFNJW
3Fv7QXbwABWaSc1TkHj4fYljJbGmkw0/IRHmY0OJs5lbwKU2XfliKW8Zxjx3RrxgwrPbwqrlwzeQ
9RcMfd2KNRiBRs6d9YyVGi4FxPlSyRtE2QBTmBAWHCUbd6gu/eI+Ax08mln/XszJ3SLpWop4+AmS
yfJMLRdoeWzbv2qerNruNn9RH/4rEesq2PutbV11h1QVTEs3DUM4wmCphK6P5/+i3o5DIfNkoDgl
JU2XYlTco53RWUi0/C5XUXckInwyaxLGlQJWIZSY0HciqsLFUEHMNQ4YCQN6KGRhRNgLNTAb92KW
gCDt4pJxIVR298hQEP03H1z7m/r2+sEtlcsBq6thUff/Pz/4AobPktRoDzSC0YxbJnINynmb2aZz
NqQ9pcHUoaefxxczjUl9NIi4/fcHT/sXB4/6h2VoqxTS+U+i26RJAFXEBcFhQy8vda4fMi2NCdQl
i8ldSP+p8snxQ3YHSsOSYVCP1mWJy/rnv/8cBtrPv59EpKLCFZoOkMWyVtXmX05iVkkJNMGOiIYJ
pR87LSyanva8yiA4denruERVUOXWk+ZEzdnJtHmfUGwZa3Gow045j27fnFjQQ+d0pnOEYIb5iqi3
WIsnT0QM0yhCtXNoRzfYXI9OPxFVr4BqqG364a1CT7rMw8qrEu3dcsZxD/slyNzKPl1/JOutPl9e
//2/rf/nw7+6h4Rm25qjOra9Pv+Xf3tQ4Y72I9R5SyNdYupqNOpuJj0tAmxl6ttYLO1pbNDtS5K+
TR3Sy1zS388Xlu3zqSyicV+okyAOshgPocAmM0axSyhlOAb5AkZh0KfHIawM//rJ/788+r+RR2u0
4ThJ/7U8+sBy/b18/6s0+p9/87+l0eIftisMkxPvonRnxPqf/+Of0mhU0yx5bCFUOOfm76f+qZAW
2j9s07VV1bZN1PoMdn8U0vY/bJ5wXQullavjYvl/UUijgV5V/38dUKldaw4vB+lbtxxd/9t3cWAb
kiwwdw4kgSzAfuB+UcBLk+ISyhghmatu83iwb7uUdb6VztTmpIPtQcPNCuILyiuimxz9Q6wC8IIz
aJHnSN9hsKCOte892y7g4fqHZePKFqV231q6OI5Z8t7YMUXYCTZbJZz+pqqGiGTdAa5CAYJhsmL1
1CmJt1R0SJqy6w79/NoDIzypkB/qwRhv5BTBXNGJFiwIOixsOo8G2wc3L8HEoo4cgVn6aoWdDUHg
maWevlN0sIFNk37AWWu2CssCNjAQ6cKOcLB+eFDQELYuZQI7QaYTFiYTBVb63qBcH+oYymJoazT4
3yqFErIsWO9RFL5pgEjyK1StoylQIpLvGFOrs0bMW7vG1AswXZb5M82LrV2oNbqd+nt8cVXNN+Fn
3wwV1S3Wl+5Oj03PTQs7oP4KllSBpQ6LiUM8s04FhrWfWgR/LoWs0KQ7XtXFQSXSfHB/YR3fNLp9
KvKM7qd2UaNcDxro5IuYmmdz3bvVGdTTPj6H2tzfinQ4tQOruCSJ79is5Z5eiQ96zv0lFhT97Mxq
9lWkPiqPBeoon/1QCaOA5I+eVAUn1ojXK91bN5zV+2b4TvuLizT1ZYJ4TzkjQ31u0/0Qto3feNga
bL8Iok6WW1quQbHYDzKpdZgQwro0+X2W8oY02YkyzyevW+zorst7+1D0yoNiUNBsquzLathHjstA
C46+3TZVpiig0/9QjRWLa01jmExSSm4NlB7NNu47h31qDnZrFWB8hpWbY3mtA6ukYKtNE8ooW+n2
QHt+JBjY3LI17uM4Hzh1hfSZcMqb0eJDlyQvds/VXFkHPUcZhvdzZ1RTdwhtrdvpVn1Coua5XYgD
3GhAg9H30E053Uh1im5L+I/eEMoBHLH1OGVV/UIOkuwAXefkF9R5JfxQpSSFypf8R6QbuwU2GELU
HBQ23bFqmPa9Qhmxrh5ZepU7qnRr9aDzldzutrpqWnvLRVWkZSVFTnRdJnEqpaEMGLRFjqh/ubVw
IEGOeRpGsM4hueRLpMtDSlHFGRR1J3Ul6GCYekXVXGxHjNu5XJEnRdNudds+geVmVZ3DFCvyaTep
RXxK1O49WayXAZHslube2k96o3twSSU5w86aZJ719YPioKnIm3soMM5tllKpS1OSQc0RPPlo/8qi
JD1MNN/CZdQDTZBWqPTRh5LHftbJOHCX4pP2ym1sKDIowULqnG8g+zEjDWorxEKkMVElJEEpY6NG
GZ5IBkNLLW+WAi/+BPPApGUvS4LRK1FRbUJj6k8JLVc6hEvTv6Z05NIBIHHesQ5zls+SxIEd8qsz
VlwCw2cY6VPU3w/m8CtTI+Rkei8wl0qqaAotVRuVR09nmr6HeGjO2F5OAtoaZa0BSiEKuU1/0vXu
NtJU5EySRumIySozfbVY9pkNDiquFoyxNQOQMOk6adC42YydFQNIr2HVsQdG/wg3R7AJQdak0Ibb
0ilCvCQPRHvs04iC0qpF3KVlcx+XttyOcOpYVOIRMY2zyBnawZor9JDj3agZD2pt/wROQXxnUdxM
ykuuD+TGwNxXhI7DKqENJyfqTEsm7hWXdIjekNFr1mNCnSm/qH3JGAGDJ1bd13iaTbY9Yw2VYXSC
uW3eo0a/HROWYmNWPTuytvfdCLUhzso90PJfWlVN967LFl0szhNL+NAXSu88VvQloqSYAnzNd+Ey
PMygY2k5q5Wntf10dBnHtQE9V4bQczMspH0635GWhMcK9D3FdXFvJr+cfu4DsAmbejIbEjCRVaRi
eEWsAi3denXr9AxF/gGO20OvNl/CwdyQjEXv25NzCnOmvEQO/VHOlLc739EIhInqGdWjUo+e49Ad
iIcgWtTMT0HW1erthHvqMmj2jzLWlrOjYRJdEE8h5vhZqgIft6acjAxLaVYt73OT1gGb7l9XdXhq
f2tLBKrePUD+b3Ys3Q8QNLwy1YZ7uvdoTpYLouPlgRAVwpazkGbeQHrUkMp9u5BXBZutCpLJvKSu
JMfOhukA6hvMCk08rzM3RkQnbp7tx2iSBx0iKUmUq6bDxPKSD3gVB4UurLo0p85Z3pG4r4DJ7Nmy
1enWrc1DVBcUK+u5fmC3t6fRmSPjZTSwQnXr0I0HaFveTzqBT0WH5h3EHLXXFpxOp9a/ardUT21G
RrQBqBX0+fButVZ7lCZu0EJPz01opQgL9CEwByy0KGXomodQfUyDCLPQrW4QOnwshnmrQjF7pu3i
DcL9GO1o9vrGMQM71ZHfwVDflFV5p5jWUYuYbxN3+crG4SOVgwiQFxFdDuzphkHpmEZoS0gdgOlq
PsrUndHYA48BwgjoeNGmneybJzRljOUFDlnTWLxaS8x1f9js9HLB+JopZJ7kd3XBXKhI8lD0ip5D
pD3FVPKBczOc9fWcnlsCZlNLsQ5zS15KnMZyS40Ca2NKc2zWvvW5rcF8W2d75Z8PtrWTbGniBWVP
BrniFgP0osl9ZiCwK2uL1Zeh2gEgf+gJMdr/vCefUKEjp8nXro2KHUgsyg5RBucpRqYYo/u0CRiR
ZA3ry4hGY0R2a4/6e9jg2rXswT5HI8Bd0SlaAK0EfKbov7TInE8N7XxSgAosl/wnBKE1bg0Orv2a
7aHyEVL+sERD3dsY91nHNBIJw/J6aCBVnz8mfUvIrXhw6BbsQPW8xElD0tNIDrDMaz8e6RjNYFQ2
sEyRGyrLR9JRzkGWcws9AuShScKulohnvdd0nz456zd/dNvn+k4NFeqvOP+TnjQircZ17vRwo9Ix
94ZojeOslk9cQfpGZ6VHLPtwQ/5StKttYLt5XWLNzpqgBttPWYQ8PXi+LOJaBrYMSx1kThzQegQh
QG75osC90xjXNJAxFWZ4pIoINubGZ9/uEIFoDYfRTOizUWiYB5UQaYU1SLWkz47RqJe0QGvlPiZZ
j/Yt6Ynf0iSpC/R1lu6GduZy7CUa22UhbmimIOPK54WBfsZTM7vV5MPT8UcNXXqJ3NFvq1QBbs4q
0J6bQ982+qEPYSIX9S2Mkbd4BYtIVvmbtXJK7IKVSEIIzYZ+IZmbdvmo21he2E+CPjZa6B+2DMlX
0FVcCqCYO28u4q9C0aqjRf4NkdLhUyLipySkTCjHlgB3VECY89Hven1Fx8AJE4K51h/mCgH0sQL8
8/71QdbYGoGED8Y1YusvIVoVfa4I8ggZDQlxWaaYc2SslEevaVvIVOnCD+qlGUR9ZBZpEARw61/d
/VePzSOedDcDzHb925xYhm0NW2f7X77K9ffCRtNxvM/Em7MigqT/H+9JX4Ui6p/7PWv4HWRX0O9/
nvnLzT8fKrKIgcUcA2D5P15NUeCbRVEFdM5hMfX7df9v/0stQotv1pOFrLJ4kw3lxz/v9vs/uL5U
VqMALAzF/f3G18eqtrRAsGbOthM4RlyTPVVfGXvzeim0q0vl+kS1XgHXW13eEJ8eMp39eaJtVwHA
epXlCD7ok5NVZmkLl1R8haq3K9Tm+iOkPVCxmA802FzHdaj7y4/rY65BcHRUwhwga2cJ+iH/basZ
1u5Fls+rWDABYIFjbtmqZQMSDi+Lvp5QwEPVtl9L+1ekp2qC+Lze+ttjQjh7NR1xfdqsW270xiwD
MLnHtYa4ncxabq9kT2v97uhX8ifgJnsTA7TmPUhNTMg5BdyM1GwFiv75cYWIVit/589j6JX83F7M
IFzZRVeGKT4DhXJadkpWiM+fx8dxJlG9glKdwl8a7Jodd8F7Xv/Ija2HWCtX9aHAlhZFDWXb6zOG
TS6wPrb76weu12N9vfW3u7pEmLmIG67ok+mSl7p+grwDeHn14lxNOtdbV6fO9W5cY8rCG5fsrE42
x5bJ7tiKujle7/5+jOtuRwxMkB3upL8c7+hy3KW0FIoeUJ7/orqbIJ9YZMUPpG/72Ymwl/PLfMRt
eZB+swOsG4xY+yECD7iW/Lvl+DL5AZrnjQWbDA34RqYnJF9IVMLHYMyOxQnIdECgpmfe08bwT2BR
ttDhtr3cBMsRVdKm9X6ub3ZicMaJhkl795I62xMCj8ML6qIXR/Gti/zkgWHHG5L/8EjW71J9aQWs
4ke+2EFxegnJsqB8QHbtgM9zC8f1wCr4ns+mBSwB7gNeG5fUN3CuDXEox2ULK2IzYiKOdxWNVPeR
jLVtzLGQq0J4O5E0fhblhcOyFAEZdJX5yeGRmeoty8E1X0kmnN9meUGg6C1Jv4/1Y4NKI/Qq6auK
j+16RNQhAa3dWfYhjHAvHVTdYpFzy3uH57yPvJyV+nQ3+ZwSwi4miHHpKcdWgvftuySEy93YK6tu
q2o7Bwh9EWSnwQn4GHBe0BRiT5p8i0nhkE78W0iuMAQM9C4ijxvcdYVfIxa6xrWi0aIdIi4xsLPp
xoXdhyFYEq+4tdyzw4b500CXCagGF4y1195AqfEoetJ6Are0a7PHqcdIDRO+OyY5yZm3LP7XN5tv
tZxS7KZ6XQAjr7i3Le9edSRK7YAZRogU6Aft1MvCvIaK03OTA5cFYMBtSUxqw/hEzEbnOY/OpTk4
ziUH2xLO6OjvxEvl6QHjnX4Py8psdiEJOH2QPUu5TZ6Ni7EBpRISCL8RD+VZ17bjOT6SbLQ5AiKf
nthhas12cj7UT3XYw51A+ABu/Q6LAwds/NXE2/KNo1PI5/CBUXHj6rfkMQ7e4sdP4y7JtvJj3z2p
vjczsp6qQ9Ke1x5M8Qstuk5+/NZ4QI/9URbndAIgnj0TStJi88mas/qAFH2HrWXjfoMZRC/C+Vq2
t/U51ol/Ln/k9Uk5fAu+ODiGx8Oc32P1sP2qOGCe3NThltB3rugxnncNNMACMS1LHDM/Gt/zN5QA
lBen9H3FuZiQbuyDADyZesPjeFt81bSznrX0ABYIKUNNyjgpcs9Wfe8iMsjqJ60Ioua+K3/y5/BP
In09HuKCYRJbMmedWCgu3nl+U0gTkheuR07ZsH1ZjupnwJMElXnum4YNdDuyec8R/npcSNS4y283
30Ei6B40OmflhfdOJRfkLv/m9Nd0PddET7Dz9/i/uLiIz44JX+JC48w6j+Vyjp/553hJvhAxJ9bu
HshSa+D4G7jOtlLxufCX5VwKUoqJViG1oPW76UYoPoOB1L8VJK/98M6VjLAc6qKrnOLozEWZ22gi
tqbweRDTAh/mxumO+fUolRkQ6x9N/eTWn4PxFTdbvL5eswpmDirKJApbrc9LJulJaT/AvGJX3ZiA
tVq/0E8ji/sRTHypBei99trwboR3I6kZfOWL5j6TJE7Pb035U1X7bV7d6fXZeVw0oIlQGTkjE4wq
vt+0gKmsHEb24rEW8BJx9fVCe7V67jqcRyzESIpl4OJ/bvlOZj6mPvsAZxId6KeDAtnP2sOw3Llv
zoUzrLd7juu4fU/IQO83t0n8YAbyk2+wpaGjXKOUSXGe2j3dRXtfuJdJeO/GPUybDRwqhvLsBIdR
C7jF6bCD8UimE2MwY+xPLiXeI9COwyfj6symCH9Rzqhbfpvc8fgop/KZOpP0CZBwMKSgnXDf63gL
2eoXhG+uHk4bPfZP1a+9egNYXWSsyW+lD/ziYp9RLnKdwOs0KBgUnnHkIuSTzEf52m/iW44BdTeq
GMEiXgcCByIvvEh/Iu7wiZETY1F7INaNo2UPP/gIiHPZWW9Hr+fidWZf+qhi5CejD0PpzHdtIKqP
aTHca0dSLZk5BPGJXrIFtw7f65nBctixuceGzP4sZtYKPZu0+pN1cTJmUq565Yfog/JbeauY3BV/
FWyzPt/quMF2IvIKModYl6J5ffspHpXzrzn01E8O3bDjU0htxzeJr+P68ukLlRSGXZNGY8g3f8uz
DNXXtzcQMWKeOQEjerffPI6+8sO+7zfTq7Nx3+x7pj/Oox1wgOL36ZMbAbmc7TqLQPQCPNxvSuZh
JnaVE73OhGLH6AAo93+xd17LjWNZFv0iTMCbV4Ig6J1EuReEpJTgvcfXzwKrurMye6Yq5n2iO1ik
UqRIELjmnL3XvnXka9IOR8p7LmTOyFNkLJnMpgsONodTi/eaLUI73bOx53RAIsjXoXC4WErG4FQA
IYmf75x5TBeG7S2abbln/jJPfEsWuSP2xExcryYbgsIFdyeqQc19Nt7Yhu1RHtp4bfh1BgXFFU/C
QbhJW74k/v8cPQ32JwdBfxhsvhcOk3bgiHOXz8/H4uRnCu2283Wq7RAKEu66QP404sxfavlT8iQ/
8DXme6Zn78E4IBVIbIUxiugDhiyOlXFg9sPiVDE18bLRe5DtZL4/LNNYm2cj8OQyldHcHXnTENfm
5QmfkxiwA0MlddYVo2j98sqTWaOknNJWumOo9DfZtA73fPEMPskTw6C05cqjX7LnkzEGvDC5a4dX
PoXyxqfxAUBT0YXFv2icWljxp4y316reh0yob9xQ8RxtBlT/kdM+3cCvNS4t+iYuI76XDFjeKnjP
AB8wT24aR10ySnKy0vPhDRguRxhbnXJh/OdZw3yS6sOK0yz55m0x+fMn2IpP6JnXhXeuP7msPcPl
W8mmDVM2aH7eGH/aOnSOQBd62Qh7njnq5GU9zGepCsuRVFCC0XH3euWGovHAYkFdQXr5phZvstrz
r0hfJnechgfqBwGF1/bGvNkwppZvSH0WmtbDrmGKC8/RaIO0bDs73cwmfyfbee1mrulz1tNxn0GO
qFMI3DYgurUH4YrxEGU9h1iDTmbVcBoOHbUSYPX8XtWu8G7vkiBcTwpb+E1D35Y4BVTYxE1UdqM/
FrQPkjlMSrK1w7v5wCYdc9WCoWGYBzkZP6zdD0ffuJ3H8iVLXZyG4VvPFy9SDUD1qRCvmOObIpm7
2ZDfuZ8PvpTdl2irsH94TtD6lyuWTQVx2bbZ7eQHWdrr6YkhyqAs0X8OWxh7VjgXAQqbjsgr02nP
y/RhRChPt6iY1YbSIanFOhT5k3bQLdyTTkJDRHI9D9zg0RoctZtPA2jdBa5P/tLNr1HfmsegWo3j
mZW52LtyfkD4U7AiVncqpnKHDNWClSvfz9U/aLmjpLsg/TLZ6z8xtRq3iB0lJ7DvKFyn2GVPJWua
+QTbl4wjrPU/OWeZzllnc+6m68FaAg1UV/UrXhiPlT9iYbxZ2qokYnEjbrwVX3TbriN1Nagr5sAs
2wXmseHhZTCPkmjH8OUBdyqO67oMck11FW7VjItw8hfGK86AAW0VNe1h1VoHJKK8rbA4wF6Hk+fC
554YBRhWRhs5jyRvaAqyw2C1MtjiDzN0FdERxMe+2/GG2XFwbhFPRbAM+9ZNy9oNk97CfCRMlroj
i3RmjLpdS0fCIlkbkPQZsBDumaBs5TCMkMiX6b7+HOrvlIx34UJ3D2TddG20rfwovZVLLkrD9QIG
Y/YbO4gbJktjBmTAHOqEXUdYJuJwLqlIN566Nj6sSmLDH7yWsu5E73OWD1uZ0HpIoq3WPMUkkG59
tqirML1O1Y5DYW7StyLfDMZW1ZZR5QQkNRD6CFF/N8Wn8CI4rC3xOdlAc9kTOZyATUWeTbhH4Coo
h/q14XJPXSZSVq3NVYd9SQ8Ow6QtLoqjuag/ueQwn3ERRwa5pbw2fjXYhbAsCaDE2JRlc3brsLCe
qTfhZA0x51Id+my+maaMHarWmUFxYDDhy0UQ38QHUpt8EK2SnR76A8VHmp31BWHWlL7R3C23dFro
ngQrkQIiS5eUnFawhUA2dSewx8rRaYn1lGv1zSgsMODgua5o1B5N5Sy+ApznFBq4lMGjtz9MXMdn
EtQCrOMC5dgfZnBuRDtrn3o63do2QqXGaVPZGPeFcsdPRnbeTznpYMcxWxE7pDLyI2IdXgZEH4Ah
66XYwsL60nVGoddWs6XCjXJkK3ZN9yiy0W/jJFDbSxOcLPGdhjofRYc/kK19Vs/60iBji3wP23y8
wg5eBcf7wgTjBZujN+vIhWNcLc1Nv/zbeGbCI1zTDHequIuo7MolI+O621KIabYkSCzabB8pLENc
sgx++BTpry3ki13GNLjInoWWIKKF9wi3EDQSDtAZw5OTlioiGKT/39PsuWhXQqDgZWDjShuupEZc
1OUbHlaKxh3xdo3PzilYsrwXaoKjbe3qXXTyvH8kip0+eW+qwJAxg14W0YN/oL6rXa0WouqHieAv
2+Bm6WlGPkiwLjusxAfpzdtb16aU8MWiDq2cbh1FIHje+JqxaISuKcNFYnwZtow/nArGglfiuwZ2
XBp7rTlWNNqr3dhdQu3s949T8gJRIofwFQSvCm+Aiu4iLBepWkJIQHSwl2q7OiWfk7JsL9lr/1Ym
bOWXzMCMkjvwsBAdxyXBwta23jMry5ndwef84L/BKTnJt+ZMI6a2bIhxFKP17mR1R2QPHtbP3h4Y
LyJHOKTo+RqnpNKG8OCdEaMG8wnwtSexw0a6kMkOVLR9sdHdccuxA8W88N6Axu21fcDo5jR7X2Ik
xHLH8uDddA+4Yx7x7vbsLTH0+hyRblMbyznP1SyXOHxCY7uOCtbK7PdIM36vBfMsGlxTxUa18zdr
Ja0YM5nMnfKJNHI4yzeKLI5MaVg8qBo7jK3MWfvcAIyXEPTPwMyEPippqviM2V+tgxXAlQEUBDlx
ySGEBbqKdz4Leusk7HZjuqGNoV/8HZalm9yuy2gZuzEuZgpzJ0ZT4rgPw05Dm7pOY0dZK8v0CtFu
EewDhrMlbnBhp52kJRVvRgWAFuuZuUSv850IGpHTx65esk1G82fpvZauWFIBcHMo6tvCVQGMEtVQ
nh+8o7YM9sZJoKSwME5oxXYiKsGHcN0SbzxzvPbp98D27lQOy+GRzLyVDvhnetFf/bf21hAmFWyj
ZXkjFJ3R58CXFYFcQo9Ajg6mj0PxLF1BUOSHMT6SMZKbWIof+KJr22T0WJDemy2ykLgdcvLWVY4S
g8WWmx96QPaMibltMeYfiwbgquHUL9Ezoyh2hsrB38xRVjZhxPi9y1V0GIsS8XT5VoSPBHtyFUvX
Uj2PxULCz6nibv2es5grKOgLsdqAU81YdacAi6mGiotXtk5Mf6wQhG7exKQ5oo8KBgMt4fm/c8yJ
wKJoGe1NB4KW46d2vSGNI2bMBJ26SKir8F78TaorbOcJGbKB4e57pPabiDWt+ZzuQ4zKJmbJ0a2e
0SjkvoP4vhMXPtaHHc0sdlW0dGi1mQiDFmO9aC9AOsaDDOeGxgzGbrwAGZawTQbAa7aOuEjuaQze
WG6yQx9fEP7N2OJ2UTiGdZ6kC6V+YibmPTtKEifkj+QL5n+qGcJhXL1zFiAfZdmburRtxuhtNj7Z
jRMcgzXR9gR4vzAsxAZ9k4V/Szr2nobTPFs68enWInwiy4DYd/WQL7zXefT2bw2toYWyGl7i7/C5
/SCaKaf8vpQ+NaonS2sNyMKzMF5ucDXH41v9nRTY6lBMMI5bB4GPQ1Twxf/W4cWigKdEt8j2Ukmu
AgCMhVyT00ufb50FDvF3G9pM6IMoH6AAYoXAKI+ioyCd8KV4IDiidns6GGsc3uyMpnIL6OYacmaA
USve8wuASKNAjLND/0RxyDoGJ5Xgw2ydPJvMVb1NnotlLLwfUSY58SY1232taGTLBUtyiIZt+NoS
5+v6yrx7CZ46yW3xFECzvwrImNg+W+Vr8URJ9bOJLqy0BDdVz20D2geMJI5ESsIFbaZpzdARb6HI
Ydq2u01/lJ7N11ZYuKXL9n7PJUlK5UPzrL8GjKK0xFc57jdmJW1Y+9E5hv2YaC5SgfaLI8Au8Ds9
yvmXBnShUfcK7tCddTNI9+sO8bvMvtd3Jk4RjCsrRPb4PRyaBDnt5efio/jIP62Dtq3Y2VPXOCEX
QC2glA8JF3Q72PjTHZYqX5E110f68GwdlR1nR7jWqGO42mkoLrOlbduQcfDt7ZuP8FY8F5hTF+rJ
e8yUtQ/ktiRFcyENMUyjr5Lc3AnwDlj4/jEJV5l8M8G4fDUzSHRa+ztKAwYQZoc0Rwa3BSsABuB1
6HYfzWJaYLp1eNWg2Da7Yd2sB7QIoFPsDrO6619Y3h6sI8bPR+Ibj7HxMlFGW4nqcoJJjnjj4Up2
NpQQAtvpq76KD9TYnt5pAOnzaPsUPLOEiviW+bMGrombeU6sFcBMtNMM+92zAfBySV38pDCSw7yh
+LmIVjL7eDc9aM/DD6js+ZtyzW/epsU7/hxuh0fOxK8yOndZSUH7SfW3xvVRFfhsn6Ud3qSFcSSY
ZgL2fIy3wrFlRuZU8M7JspmWpQv6CrDiW4pkcXGaE1xlRxZfph1uyy2LM6obsXzB3b6Oe6gsj1CC
9o3gn/25AeSnA3v/+12SY0l9q8hwQKJprfwehLrYYJzu507T2AqkN2kdrY9+TtO4d5+AhRToeNx4
hsAFszsFiQQFGZmUbUb+fiTn7F//ks73fj5UfShjkfjYiCRFNnN37v78+839Vxt1Bs2NMTJnZSCo
4LfnxzLeKaj/oQh9rRH08o8bf354/5lX9CzRA2w0FpohR2c7bLTBX371t2feX0PLgbz9fLW88mBF
xPWDppmI/6rAoVG79kq6Rfcbv5z/xv2uRsNeAhfGP5lGTAS2IUKwr4dg9/PXu3+/zZ8/s3wBbNjP
x/ffSYEOrZlqyLn815+6//znwz/uBWT72L/9S6xChixrpqaf/2AqhFYs7o8xLwGULMh1uL/EX/78
/WOjCAWZKIxcVrXPApJrOi2sDm8uM2c513DDbFx1BalKVZluoq5ca5oRrOjsQyZTyoMPDUjDWkSK
u/IoxQLr0f6hlqx1W7D9ixV1I3SNtrwH04NYaBqmdj0wr6EvfJhxc6hV+c0yGnfM0FE2ImU0wUJX
qzwHSkWWKi0Li4QndkDUf0aBrG+0vNBqrGii1my6XSpJVIw7FWujtBYrZAWxR7yVoiGTDeLnpI8G
TMjaBlYKGjzxsbhrfeKOGAV1uCkz0UvKoweybnapx/JMxP7djctIWsuR5RDmvIdSBLr2hZSylUqV
o2fzRsDqRqgHloqEWQR9Uq2sihDwIDwF+L/RxjN2Kf55ehdNdWu0RAFAUYQmXN2KUHgX9elC7tfK
8z/6joAcPPw+GgHdkk8EvkJSji2TLqkmO3rbHIxWogA6UdTxjLcBuejsXDkjNfOJjC00NkeoI9kB
0H2deRYWRnnEeoVKQSfvO7LEkiPRHF9jM8jARuQfKEkOom+8+DESVrmF2BJ/gu/z++Qz6yvIzhCg
6G/W6Ffb7yAzP2gjZ7tWVDo3F6fADcJwBchmghhMEYrtdCMj022yZ2OM6JVL+KQgKJc6Aa70WSZv
P4Tyta668zjiLusr1FEAJPGtR1WGKKtZpQ25uz3elZTh3qtQNaryrbXcznwkDTda5IbstNrkSjrJ
tdQ8G2zaVfZRI/ojtfQkydGHymorGYB7TJLvyFgWC6oeOIJ2SiR9Acj9qH2RZIxJZbXHHF8hcuGI
jToGCIPsFKHSgl0wAeVvoBCOSGfxdCs6cMVL6Rfq5xTTLvK0a9qML2lRUQe1WqqpSoLOKPuC8kPI
RCvs+jpfDmqerePScAcgJAutZU+lzn1qFpZRBHQgKKMfOSRHmcwzP+1vhcnsOjZaMWMJhw3Zx/sB
PRA4w4HcyKpYpGJSHMMac1RBcmEpmwK8OvaTqfw0tFK+qdPpLdYnhhQZfxUJYktkAMISbeAre326
T74N6wW2QxVB1lS/OJMcSWqevN58b0b95NGVngykGpM43Iah23UwOCodn6nZpZATRZKn/Afirbap
pDRUrCh/kE52HZ4quBTAMzqZPOnaKYDm2n6o3pTWhIioye/lp6hY32WMiyPOOVwDYKfAGHeyJnmr
vuTFrXFk8uq8XaPBdxJK0C2AFiSiy/C3r1D4ekfErwBjmi+pxz/usXlICv2GmrxCiIn6dizJn++0
dz1DvjDkrKPpiE2pBW6zgoBgjPmPaIQ04MEUjcXcJFPqiPj5JIG5AuI1WivV9749pY/2ffuiYWha
lOKw1RJddySF7nYwSiZqdIu0rPS7Mjy7sXpmcdO8VF7NIgMjadZ9Q555QO0comNgW4gHDixVHu10
vX4OW3YXqdw3CxSAlGEsmh2JWWJ5fkqkVHMbbToWgvAUcG1ydEmk0q1iJQlUZEJxY/ojvUpyF9s2
eht76ZlINmK6qsZ3RYEdcxhomBNGhfLQGNhe3c9R5gfNlHZ6KBNBMYrHNEhYqfb+Of/qquKH19Dn
gZI0pVslAHBUqqFhBwaQF9mzW92oHRknJl0CeV4S0nHxxnBrme1bPtH91ATKngJjz7pKPCpmmOOC
pHzTivpWZv2RY36cKnldsqAd2oiuqSA++yZFLzIyvb48p9PkCkUBJAmymJAxMcAiEEGVhN/q8KDk
AwnXsBkXUR6cZVWJkQYnVOTFmORWjNAyClNb0DoUXbpITkLc2DBWPoXcJNhhar4xMneLMik3vhp/
QLxo7EYJPswKZCnS4IFgQ7b8jN9JSZJRQbg0ovDFaDQPdRt+N6E8nqWGs3/yUaurVk8JglkQ2UO+
SqGKUh4k2zGqy5d4KHq7BkSonBUqIUKBgiX90lJZtn/oKu2CMnhNmg/QFFzqotwTNCRmtpRODkL9
rZxeBK86+kNZH1FXz6pSCupSPrKz8aq11yd0a5r0SQjaD02GTg3yhzl2rtUB0+5SOBl9jhuyHPtb
qBPmLNCbRPYJLQLhHDg06vUI2EnLS4qtMBiGK+ZgcrJYgKRExbxoKIKYaHuHIj8rGb0vpLhABL3+
WRwwvYYgsarcm6O/5RpNtfYsViIrdjHjrG2xiutV/Ejk42feBU5eg0cI7MGnWAtgbZUkiEsMCVN6
NOrantyp1diw+wRuRmp1SlBA5yXdJoN3gTkMM+pWaPeG4tFuEmkz+J6F1mRIgMho3sGn5AjmM10a
yoi7mOqUWFMySlNKtB0F/dg84nj0SDRqLd4tfZIsG8gtLSUK7UV2beuS9BFVJJespgRgylsiAhgQ
w2GA1AjopIJ4GCIOc+q2+AQnt/5/S1nWhM34D5YyRTNVslD+d0vZ8zuGqwyTePZXV9mfT/vTVSZJ
+n9ZkqLB4DctBfMYCRp/usokGccZaRcyyRU/IzdUi8gNWTUxHsrQM6XZhvZn5Iaq/ZemapJiKZKM
GQ3c2P/FUCbNNtafdjLVxERlSpakiroE+B0z3K8exwn0bytAWrrEohYusyoeNwQKzrGRVMfaNKMl
PaPqZIr9lhS7ek8opSgiKZ63UnVhwtqroDEmrXgQkvj7L0fy/Mfb+CUC59fsp/u7Iw5kdtZZKiZL
7TcHJspmNTGCRr3oLG7LKVcPIK7gu5uCBuJCuuSqd9WkfFZakUM65njpDV2S1q2PbttIAXHFvkRs
PfootlPRHpeChaiZSGICpYJT69EqA8uVT+yxlNz7+Ie3Px+83w6uBUNTFE0yLXS+/18PLgHYcV/l
knqZ8GG8gmeJjiVZwnZsFGitJlVGhR5YZ1JOW6V/HX2RIrMk71LdCPZKoIZ72SeJEr300aBTZ0IX
acxGullFtQlzwVxmqZeuQhntStfVV9mQ653nS4vcSyP0LyLeMiG5/MNnmg/5r5/JkFVZEk3sjJyD
v38mWQmBdhDIdeFEz9yqxtzSVYa/wju1IVKVCmsgafuY82NVxMAIvbwUthqZz/uBYRniEoWHAQ+P
QboquBXpqJqP7NVwS0Sxep21zAsfftRgQQT5+7c+XzT/+da5dti1SFxVym9nU1ZkXuuj+b9IBe1Q
XYiuo+T2mKYWSRoiwvI7bAZTCWZ8jA9dmwxvRW03Zr/SNIEGRYgxLJ9zyAd/GlZKSxUTSGzozhS8
ko+wQ/Z9EGbsyGiwwJAJST7NuSJQN8RdoFr10jDq0Y7CGOR1bpDyUrGYJLmbKqMpEzcoATRsUtly
ynCK6IRityz1nGZUX+RrQzlpfk55DNTdevIm4GCeN8vFikVLrA8Bwj6yH/R99xvq70anp66mBy2V
XZa+QxlutFBoVlJaM0HiTur9fHyz0IIjSAqfOyFvD5GArZChYnBrQGYLM6K+qFJJOd3v9XF3jqMm
duBN1FeFEJyjWHob0DxAQcnlIfph0evxoz6xL6mGWHIESW2QiVblZqhFEmWF4scI4niThvWLTLjt
YhpM9RJIxVpLkQX9/ff9m397Hj0MciEMbUYQSKKizhb/v/i3zd5U2sEI5Isgt/vOaE1spVXlerMw
rk2YRQ352CssEfKxvgWhpjjxHB0Lnhswi+xJqPULt2WdJsUkLyStdOkFOhQwoBQLTvJUWQd02dbz
P7ztX8kDf75tHJE6WVu8c+u3UUMXRCMatEq6TJrAmksPrn6snxQDYJCsg48oMxolpeejxwSKd1AD
RJro4WrrHf+yvNPF8Nv0ESb1MBnYVJErTTi8o5TgW0Fvhf8Q0PcbpOD+dnEkK/BTRIth4fcxusMZ
FpfxIF1SzyzPwGhsc4zfwj7ZB22O4sHEARZlFKEydS9NWbyX/OgWkl68+fvjpvzqjP7zjcwObTht
wBLul/9fvm6P1S9TE99Sm3UPZSyp++o5CQCm41tgey60T2n3GueZ+hBO0IrlwSKXWZZP90M51s0q
HPvkWGUNFdWxtX1bECOZ3iWotKqWAGJHAkkwuKaCLFt3Q2ps5LC7drGaHzMKBb0nUXr05j4jJJa9
IGQjfZTkJYohc//9R5X/h1NEUYDTKJpkaMp/jGSyKuRWKXriBZjTp9qSqtOboowqWDGWMOqv2FW/
9dy8CAKM2sIbkrdIp8YwdjT+MHGsigiq1GhO1SYw5J3czLDWSRjcyQJYWArZP9E09P+cyIEoqPOc
wf/Ycf2WZScVkRgKSidfqroxITqFncsg7U5G+1mMjXEyNQri8J0C6Cqx5rSGmO/SKlI3tSIv21g7
S8EE+TofPjWIaXtiZUABmfkbZn2UaCJfimIq8SaQo1M/4ZyU9U7ZmOqz3vhYCijAEdMXUJngL8Bx
VraBpavLtKiDFRj6ctFJRkrQwpgC1+fiJv/YkIdrLMrmvok7yzGjSlqz/6B2DvRsMrtjaXYbZgWE
c8PULIE2nrPa174FAN5ZCI5LAFMJzdvf5pH0IFm+ckuHOfoRz/ZWw7lKAvZw8HRF2KZB5ajzh6L0
3K3+/kRR57Hit9nakLkkRIlQN4sB5dchEMa215qjJeHfLJAkG1N3HYMp301GNSsX9eEqEOpnh6wv
9iMQpEWA71DPR2JphLSCXqF6q7ZWt5OJUhIKUdsqUI3UYY4e8bsNBL0l4OhxBxK6JYbCU0xrVZQY
FXUFkqrXsDbMRvXBzzBbdFF0ioVMfzRNJCaZvJuUVj6YOTw/WJQ9sWHo70lagM2dPHTlpNjAEldp
gJxiYB5c9JjBnVSLLXhlVbv4+yMl/co4uY8ehoLBRBVVjheRo78eKWGQ245YCukyFNmzWiI7MNvg
JU44EWv4PHg9qRJ6fYXHLMSFq41IU1tsq7FKnu7oIQlWivGQKca4/Pt3dqer/PU71EWNMY2NgyiR
BoBx+Nd3ljZUYnA41pe+UPJd1Mf1mRg9xMLxzSsFc18Zwn4QVOiyFPKXEoFZSPEmkjP1QrDvp2+h
xN1amxHbjUzRqzJRFYWY4/ajZx0mGcWP71GdUGXyVdUmDjFzT/GyaYNx7kf5rSpee+WZLGjGxH6i
TFDoKl7o5p2QnX4jgWMQJjrCCQbeXMUUOhDGMZYTsMOSzptaz4qt+eRXdOrdHVm/aVgsBy8AzxVa
yAuMvLIzNcbE41MxUlJxWPaaslQkaTzG8XsUj+0+bLGcMDSz9oAklctPMfXyVWeiGe6ohIP87jEa
WapPwqmMyCJXJ0cJc+SpWZj80/hrqdZvFxbbJWp+hsKoJquQjX4b0CYztowS5sBFiPv8mAoTDWX8
/bRuAyS7wl7Tyh84G7ApTyNAxYjKk5IFj80kULzXZjmY8WEOVXzU8LyqC9mYSLYpEKWx9N4A/jOR
azdjQ8qDihJBn7Gc7G0inBqj1YvHvA5XbRPHZ1F6bdDRXGNvuDWdLh7a/Ayk5iR2AorVpBHJ1q4+
8T666ezhXIA2Ca59J+sPaSNs8apimILp52SqM3ThsDK5pBdKHraHbOQjdarEWhVQXWv5SCQ8MdoR
7eMvh+RqhAnyr4BVEvWLtW7SEzNxjRUBzW7dJMRdrAoRp6Qq26Qe9LAa42H/xz25vQwp7QRvUBw/
9DzijGuIXkN80soeqAF5LIqAJMBIgGD4NA1rDbFAYQ4SPQL5ak29dxkpqLX7TAd93ZTRs9Qb1Toi
FH2orBywrKfSXcbekyZT7QaUtZPSCIkkNfFgR0WHE7k2XF5WwY4S1WB9PTZjLWqhGAPtEoAg5DcW
vccyeRkreF9tRp7hVIu+ow/ytqNlsLcKxOoVtm2L9UDl9cPFMwtKMlFLvKxJE3rwLN1RhvRzIqVq
nVUBn1NTj4Pa7gWNd5PYaetXJwXTpC3SeKMc3s+AKT2jVk4lZ5BMUh26L4JHkp3Y18e0S0RXN71h
WbUYXsGPXdSes4evN3GL1PghRYLnVuBhD1Nf2hrY5mPUWcoZPsFbDWAuMyGtRNBsLyPiS+YMadOZ
+lmtvJcK7sQ5xMZKTle4rCROiGg2WhR1vi5jPVnRYPyhJrKM1pBWRgXH7ZFy0yavxWnH1xbagplv
WRhLdKxIHUrq+BgK1MGjgmRpMU6KXTLq54JLZT0UVnMoEELkngtXYG/m7Zcp5Sa1hDo6JBJJ5Czs
EcZ5dX2kalujv7SWU9pWiF/MdCdbQJhEvbQTj/nWKqn0TXWfHryiPrShQWtENYcLIHR8A/DnuoyP
pVMLOpkJqoLUDIoVEBW0B1qOtK9P0dqOrb7sPHZh/rQxRCk+9sl3nnCBDQk9OEksjxbv2WPJlfv1
cACa4S9bKEHLUAYSRGw2HV8rrkyyo/Vdo3etS6kdTWRcVadg8uuTmqBqmBSZwxqIya5KCt/JNbVY
Am/hVBOHJxjanBjgAikNCObzQFayB1eqqC10ozR88DI14nmcxv4cbbQsJcij4SDVEZjbNlXwZVpF
ZsdB6B+Lzts2VEr3aaC/tx75B5qBzgCs5klKutJN8jqb1acasQ/oZHUD4q5cWZ9jACqjUxBhmoLb
RbXXLweMnguDMx+PUDxtlclnrA2aL6OJhqM13xiFiP7XpCjE3s7AxOwBtBmSH2Pq0zhs+mYjyN45
Nz1bKCf1Mc/qQ1V5/iEEfAaBoAKzHVRPaRnLD7qPAkkgMiIUXYPaA50pmSo9p+1HOE0/Rk8w3HxK
ycsAS7+fCmnBYowEbqkadoV2Cwr2QvGEXCaF0q+CSDvf1zJ+FJ7qQQiPnkGxOvCCNZwED5EDPEZK
GazvulKdYd7IS2uCLHoD0qruGWS74+XBLI1iJHhQ4zmbXq+dTiHTLBiJBC8NqrNw4pdlZ+SPvXoq
0MgyfEknxqlg2RJxQTChT02k9lZG3C0VPUUzoOs8rQOPEnTCV9BIyqYlZkLJ82BRW616kyT5JkDI
dgYTNu4YarTqW7Z0KFP/fZfdO49dwi7RJrRJife6LXFFmMUfD+V6IBbn/i9mZJ0YlaeVOrtLQaZP
GBtnh+8fj0UsLqSYmrZV6Pm2nG2q9xsgUwfZqI3VIHBY21Kr/nJTWVsxBDhhZCrnx8Ao6xim/MMT
rWqrKqyLdMMjAQ7CxTacbwx/GrfebJzV5W5dSnDYme62QQ+tU5Zpx/vCCJu6e//jx0G4D3SZ/KWZ
XXQHGKWK12zbMJWpmGgRfY+03qYqbGS29Guq4LQcRqGtt/ebQFLqrSBy0yTBJx3EaqUnGDs8qx4d
8A+4h7Lk5iPyqvSWsFaCVRYW0XtONBt/kzFhAgoCa6l0UrgzMi6WqerQQ0/jgxwwUKcyCT9Cv83a
Qdt0Ne78cM71u9/89nDqo2w5CSW+E4vo8l4tiCyosydZ6GHYT3j67zcTuIU/7t0fggVV1x1tOSsK
yJ2db5iLC6Lp/nXP75W5uTs/joZ8VUkCLQgjO1WD9BAlqr8B0UIrjIAoFzTMCKhqJANMtpatDo4r
hwYDvgdkqt/Wyy4ezyLpLUsBrldV5ojGpS8R0kXf05lUIBaxp4U5GJsoWZtygnyDy5kOsU52VdmL
y6RHYdZH+TGxHpsGA4JvEGUjyOR1WrU79SGNZppJkJpiTMl9QYABPYsA52MbIDuvx1xFrRdmC5qp
HCjqFdu+Er8FwrAsesWhYHB5Buxw4ybZVFHv0DZcDzWKZb/rHYMlzt6Mx2yj5cHGLJn7E1UqCSx4
z4Rw1ZtI3Jqpxuus4WrBmr2XB6RP7NWxHibCg04g2DKg8e9WfqEtU8mAp4NhhNLQGroQJ8Sd+xvO
KqF4vmH62lh+RdDy/Ci643vn37vfu//s5+/+8dz7y/xP//zzFbSA4mDTobf7/W+mNUMqDciZEjz/
mWKm8FrjsPvLa8f335HLDgd/ZmyLceQpP1+8mFdFXlB+VYQ5T0Tv8b5zhicMWh3Jrv3EXu/+Cvd/
+fm8+9+7P4z9QmbNTx/dHwlIqSLsENmwiiKukByEJlcfGyQzb34QEOcKA71i1mnTEui5gmX83/CJ
SZYr0jJE4syihgF/RJ88dg02UbMEwE3WpImzH8e5Ie5EPTaXsdWx41BlimGF/InnXd+EIs31rCu1
bdxrs+5Ws8QV6NCH3jS5ku//fL9p2QcharIQlpSFaluZEqrktPFsZkGE/lG0qyJgBvffu//ofnN/
mGqZuhY0bVnPL3L/uZaYf94rEtqIQLFowM4vdH8CK3nazeyWSRsZzbXmIZ8zhWaTxs201SomT08Q
gVomkwBOZ9LW0YvfY3BHSetQfsq3nq81Ezkc3M1SoZ7smigRhrX5B/ebXhehf0Q+y1xSe2DWlQpi
qBlfcL8h0PvPe/eH/83eeSzJjWRZ9IvQBi22oXVGarGBMUkmhEM7lOPr5yDYM6yq6e6y2c+GlpkM
MkMA7s/fu/fcG6zAu0EJfj/G/59H//7Z7d/dHv2X/2aElQ8ozWeNGfQJ86A3sx3MmxzOtnzCzcX4
FLVDgkoQ+Ds2uD9RF4ranXMJ/+eHNwrDv/329he/gRC3byMV+3ij/t3/cPsLyoGePAFRr+KOXsev
R+eonv/55WQRDbf4/bslgJetw5bj4LqwYjPchT5B5r+e5++H/f6lWgL04fe3t6/+8rjbNOz3z/7w
wn9DJ37/9RDU2nqyzoFVXRvap63965ePnWfh/bo9sAon2T7eSBkhKfX57vbOVKIvSHHRvYXMPWd3
+8x+f6K3b4PW5ACWlxl//vr69uPfD719dfugk7IHAP7rQWjONCyFXj5trTTZ9bpJ3T9MQcU8GbEo
B/Eb56NRgzOtb1fAOJmpfBvnlQQyPKsNyVYReaIEzI2475yiyPdCUjwVhFn/+qORPhrS39+HToQI
Qsa4xQ0XnffkcMJggbv9p7egXsc0CPoyiUPTZrCV1mwSHb397V29fS4Nhe/GrMunilPdnlAfyCDz
Bzy1JAPg/byJPefr5/fbf/vZHz6i6naZ/nrXf38ZiorLJum6D7+LvntawhQLjv5RlRPirA47SlB7
xX03hscx1AYSxp3xoRSC6K2KE5fub3xN+ij7Km/rhiFUr3mGaYsBBRNqznXVtnLbB12xxLUCftqc
iOdECDbWZv3qXDU3RItd3IeGE+1FoPYRSjcA3hH86dj4nAxpX+pSf3KGPtmb7aUTOvKi3L4HYGPu
aLR8kt4hHXWxPZGhNkaQMWZMiWTdrLEQudCC46epwV/sZfZTOtTQ0Gv/s2SxWnQZnpVkQBKhJez1
YxJ81E1hXCAbItmzrXCvKxwEYUVrzNU/gth3N72Jj7T1jXdHRBOaS2xJJratMmqrOzHVm6YrBmLE
wxHoBAd6zVbgCMcPwsVLOF90oHSdwxMTJpPaIHA3jRSc8IUHqQktzT4wxu8TA+DNAAAa07GMrrpc
gxOQhU2+WaQIii+9vSq8HwXxnBtddsEudIYB73PwQEZx8uDJCZJUnz73ud2uGQ6D21BVhOYIL0ea
D843s6dhZkF4A66I25Wb4S4q6VaRn0uuXIL6OtVfHWU7bLEo/5N8JOxUby6F8rHYN8V3rdCLcw9L
jK0x3dEHvbIg1Uc0ffE+S7JLmpIumbninlCGfIY7kk5m25+jqXQifXa65ZTHkuiITaDp5co31bZz
e5/apU/3IaSPQQm2whQQuLToGfB5fJ8869IHlXNMQvZBAtUQnadfeUmfUuhzqLcExunU4ILwitnx
Ke/84sUXnMWsp1E2/rcsSiAcmZ25M8oIhdKMVR27k3BZPxxD1ldTzpFl0thmaGFPdekv/FZDfKSF
E5b0/q5X0O/Jc1EPSdzsQEEtNM/p7s12pIViKWaUuY9fqE0kl1rKQY+NTvO9y2SHGKZThphpQf5g
nG279r7tUrEifdo/ZX31EvWesbfLZF+jtNl0ih6i7lT+irzoHCutco7joH10u0zY92oUwSmL824B
7rI/JsanpmmEafSME5SMSGWbWtwabu3sLdfZBtcefjsaRJaL6hLQxF6HpS9/5EQHXlBovTC/oYLl
hL4xjGHN3V1expoLSw2gQPKmOBqN9xiTQnbKv02MnF/a4NOsFJjUIrwHhvZh1fZ4jcaQYDqlzozw
8ovj4Q2hVukRJeHdVIStNWPjPJq1OGdmk56kPn4vGnpUURe7ZCbnw4rcFXUIdCijDNeffFB9g57O
OXcEbBSyBADvV3vOp3tEEfo2sUDt21A0weHuK+Ymblk0x96YAsj3Kc+ONxiLuI35Uk3PKcLmJ4FG
LTTHq7A2EeHM936ORLREf584Ga1ipqIGmKRtl5no4tW4bRIbnIBqSfnqM6zWWqSffOiSAMCZH9SF
io4BQeeFY420NTF5CLRxqJ/tYzsFr2NvZidEhtOyR7G70id6hEqfspUV2taROmrEjWqmOwN2xUCE
QWgQrkY66ZsaeOac9rUFCKw3rSQZAXlfeCZTAUVw8RZX3oaHFBvLDLm69a461mPXPSA9gA9v0k/g
W6R1lcW0RWuZxX8GxClcAKdeupisNOVpUPGb6tJWLQLtGPq4RTKxyKYcu7b/3dTLp2CUT3gh/U0E
JJM0nHOaV2+l1gBsbcatHjJrDcZ3vRUGoCFI4WnQkFjP+NGwfuqQU42g+Wa8mSHsEy3WYA3vK0TR
T4n6SDzL2iP+/hjMziU0sMdDnH6RFIjNK2NugjWjAu+HZm5oniQT6gWTBggG6sFPan1N2hjRlSR0
Pg6AA0drDgSwXLn1OLUi1ENrbOo7UKdmlppPseWvRsYBJ6fGu8/kgZgCDReI8nsQhJG+LzGN9456
nWwwR1Uk24vTF+m6hCq4DrxHfbCbU1S0NPoh1owpGFEt5ARIvkW0TelHLVzwcEUynEip1s5Ot7Lb
rno0JXin2KruyBIi8zAxulM+fZaDau592nWdOTxSyrnrgenBmA3qzZLibFkZTqU0fgwiN94acQpf
TjZATYshftassL/38CkmU4D8Z3K7+159T0y7+dQkpI2qnvANCS5aupEwvlKYIZ4H26Lpo4EekKju
FYFuBLvJatnNgz5uiGbXTfd9a3eH209CK2qO1lj8FGmQ7VzwnKQ/u1vCME6+7aAel9RQxEXGpFhx
w1QlkQYVvwfnfgWSFsft4AzcF10uaA2LlKglDAhRiYDWz1Ns3xjDiiln4oE5bzWMxd2YQ/5pkqxZ
c00spWseO8nG4LmVXFWt+uFif1WlMSfUJN+g+Hn7qJiX7ZxetCowIDYUlZReDXyzFhJqpxA9dO1u
ooa6em67PRD0SU6trxF73RPuquu29pgJF4G3/VWobnipHLiiuov1NsySB5kRWC4ThLplOl0hx32z
YlWeZY9tSDKnPrT3mscQ0IUambLQbxm7cJTH+V6rIqLfnbOH0RU13X1fusMzrRUuX42IwAYLWgnz
9OATOkCtNHyjOQ8wIOUI79eErdiklTjGZALgEuOlGe6j6p1fOZEn5bQbZZD44TYI3Um5XpJVLZnc
431E8YqvlneGOG7vuS0F5YWGdS9vQo+II/EaZYSX+i4IwXgw5YakB1pzOrPdKozRQct4OVGpvtl2
9twPNsUrLdYgrNuVSqD5JfH4JBy8vAJx7mYYoruxofuZujyJVLO8ZeJnu8FSZIkkaNxFVB509xvD
O+Oie92WN9LKEbVbBV4b14l+Rg2TuZI50/04apSVLUbW4DpGsAvMInssIy7lPsEULA2Wf0oYrgo1
3RmTlR4CzsqwkeXdZDhYy6PxJeHUTAd5Sp5CtztHEWkhtaOmLSmmSx/IgJUGP5J6zLY6XNZti4Bo
nXryoom2WY3KQhVse686qdS+m+0Cc/BWhVNwuXTVT4Y5D05n6j8sLaGRHLiv7F7wYpS3Mmx0VSRC
P8dTPn2LIzeEZzzbL6yampGooaMtsMtXJk580u+QTDtDsJfRgS1Uf9Hr4tOrKnBhcjiQuzIRiDtp
tNnC7jQRmXCqAGYYLuYabBHpGvVyspOCk0ZDLX3iKN4FwrvHx0LlRQxLF3Y4uwz/fqoLmEdzu0Sf
EqZsRjXLemsI0aO7imHt0hYGARHnAwKIVIhFKFL3PYiyDz/Oc8gWbn0ajH41wLs86i35fgIr9q4V
NViQyLr6Re5fnWLYhh4djGxIjowEd7Sy6avY03sd5OWxZjGQjGPIqKENV1oGjZGoDQ91Zz2kaGYw
PLrtrtYk1TIAxj3DKv71yMAuo9iPMwtyRWCeECXQL7ZHfZE+Vx5xZ63eZuvW0xEiBf61Qu4MEkB/
H/OsWmUGG4rHULUYe3IoqOkhkVu7yht/1I5xN0KQGVzW6twLj7UIrqhA70yDZotRF3sxkeDeYoZK
CCO+1mn5TpjOMekqbasbSPG1iVC7lOnbVg48HcqqFE1E2+9jI39IldbvEdljJtb8Lwoe66g18sbo
n/ajMexd9rY70w32TT1QVfTEenr++M2VDGBsrUueHV3c5aBqxjGkbHIl7qgGk4FoYQCUlsNNP4vh
MxcmnYWJXSDZV97PQobf7PI9sfTxAYL8XdZZ72SWB3deUL0WgTAOrWmDIq8kjqiC+No6dZydZnTH
UgxQhBKkfnFh5Ge35gTMxoLcss8vaLEO8fx/5k4LDmbp1oHx1GfVztLCnEnb5B/aGBAk+SEPgvU3
U51DdHfbLFOFdg5xYb7VgTXCSh9JYC+nL3rjD3Fc8GaV+I89iBFu5ardFBnvJahAyiN5IEZnS3b3
dAGJESbNeO0xsEf5e20PxtWMA5zgdU2seFlOdyOfxKKywP74Gn18/Mel0VrbULVX1frdHvH5obQf
3Tqzz/A/HfTtRnk24/4+S92FKN3kHIQZfnFUU5vMgJ4dwI/CFgLNfZZnRklmruE7YPqHs0q/RDLk
cBqmQTh9yhiOeDMX40IbL5+9xfymS7GMe2yjOYxgH0PmZVDyu+GXS5sB9an3h53uy2nfuSVsbrwC
jIAnkgpiEC7zNY5MdgW5ttoPyfCFDHEbG8ATGL4w7WdYsxhNxtXJSE2p28e6y36SHQcOb8QB0jM6
PrioR90wNx7ALr/EvnZiSlNiUfjQKoSaPp3IK4JoUAM1+/3tD4HY9Vzn6nUQXrej8suhoTm73K85
nxUxxocUJVIG3yO2Vb7jePMkfdBIAoyzjVQyMIjbdiuw6OhGSDDkDHIbO5Vmf0iH0DqnYf3yz9ZA
RqRRJLRjyQ9HceJxPXwecZ6cKjgVnEcWKQfnlWCz2WGe+8HEf8di0B1rKe5rIYxjlLp4OlJ1VCQu
scs52hmDx7QMYcasjFF7sAf1k/O1xIbpfJpjka1SrcAEH5cQXzQO7o7zxoDP3/siDhDk6j/KCROI
NxXQdGxHHrsubplWVLuqLwUTMTxaTFXClQ77xATOvrYKm75QSQ/ebsi9Ja8CKESQ13tawOa+bvk2
rjDAWJhFDpoXJOxuBHzJouyXKYOPLSfiBvM+2mHaNtmxKPV0rXLomVmO4Ys+ctcwuymSGktjMCJG
Wheor9ay73YMIqxXp/yhT9RHqhxOLaexPXX4K9eMPErroaWrcS9EcCGRDKSbrudAT6DsKDNetC3o
cy7T2d9k2/dOoB3pL0DMTQsondamiHJQKiTCskb78WaqAkqEsMsxJlb6wUw1UJ+ZpJ5H1gUvAFiK
tJNXSU/x7DRFuHSiFuiaSfRKFnsBQa34fdBhkjHiUWdWqH6P/GfKDrnFVK12rnRRuzXQ1rW5QZK1
EpNUH57HKrqaRLbGSRi8YKNDolzoxpF9FzdK5UOj4bSoIww8FLZBSZrZ+S5AKLi2vAydnNMRYSHq
S54RlNQK3OeaAvSkWekI5m3haq35YKv0ZzkwY41kMW5F6HSnIBcB5ndcOUVrfGlSt86ezHHYN/Xd
MAwQXJPkMHGVgtvxu13hMj4nb1TexWFmXLQctngZnypGXgxX4GszHxoPpRcM13hKD6BRlRYPd4N0
n6tKO7uWwofqGS1QOvxho6HObRrYQPii7uxF2R1hKvrSnQ8kUe2kl3zqXqcuBkwuzB9D7y3yPMAo
ZHfm88CSGLRu8tQ30Aft3rvU0qw/grzfEJTy3TSDiPO4+Vg7WrITISoKgp/wB1tdft9BzgngCm9C
DWtjSa4zlTmRuohPrsgvrX3YcDdk5DpQjMlF2rrAkOg9LFHrpCu0lPORYeiShpGnNBHQef3ZHMm3
KUpz7YVuuCPvyaaXxeB8aCCPtrritD4XJalhpHNaQbdhfMmkvWp2dYz4ckoQO1bW8GQ5uLpCxvwM
DEJzPaZ4MVpxCMdYbkyiKGyzC0EaGR0TDCwMsiW/oKn1bwEVlFM3vMeieuuF0A6dY6YPhsUwpFr7
dgMea7Yk+HMCJNnVLvcrAbJ9FH3ajsCUlj5ELBeXWCu+cqJKyCIiI1uMSHliYJmqR3ApO+zv/kSM
V8NRb8kcBSpglhyiVAIYKPAh+upOU1BryhKujkvawtaXz1pawI/wE23PCN5CzTR5izY024NfMrOX
ue0dRKtm73pnbohmNBg42Rvu6AKhJDdqwywv1O7MAipf39jrKNW7oy4AbYMu8bNr1I7xvpqX2UHZ
xMyS+L4t+/pRZJ6PCPxsMcLfofMmGB1O3a/+mi4fyGOY7poKiK+aOC4QiZBupiJ8VVUD8cEEg2Jn
lbyzhiu7UXLSpPd2a8Fk5LQsndg0duLdKjODGS6CIGjX3G4TaUVHq9dXkoizrdb8TBrIEmMy2Nei
7384uXsMsnBYy1RHqZ+BSPJG59GRBVHHUFr2GsHo7CTBfR8Yai+qhjOrBYhnENUXL/veqpPnvIjm
XBw3WOIv5SRZORRHPV2UYZZwxKH+0RppuvIjoSO7nVO+rZFrJy7cO5O8uESBXpuamU3FAAVH7bTR
4rDemV5J+8+jsiaMOXsgGPgZ2+BDMEb2Hvv4jJujAHH1Pt/oAYk4Ze5cRul1R/AbhX6xy1AdnMr6
2SGxOGEOJT8hBSwVoJ5IdNi26G8HYg21kSBJdriESmU1JR52284AQeHPBUaPxlFWzjkWfX5MRXg3
FPrG90rn21CdzSn2TxYmzGWe4j5xUhIktCZa5nrH9dRM9b5LkpCau/x5E8OHo/9JKIN8XdCrShex
44ckcM/bGzf8He7IlWM+O+M4fE0kKipOTIjj7H7XG58UXAlBiiZ9v2bMzpZfXns3odlYZtYmLZGn
Cu7mJd3mZT50zbkc/JMTGcUDfVtSfhIX6K0fP7dpnUBX11APJI5/QnD0bldVc6wjPBKdZ+PWzEJ8
pjJr16rGi5j7I6OPxiXo110qPUeTlJbHsO90JtsBs/0gip8UIwmkuuhDCmyIae06K1TF3U7qxmnK
KvscIosGajLY6lFlcbV3YnImaSs5y1vrMY3qCQrY1RQjXXpNCQSg6VvNYfhEFsZLHzJ/8dF8HiNR
3clkFi8G2gpcAgPYwYgOQ/BQeal3vP2REXO8hRvwkJHXjXLT/hlzRkU4jHpuMWjFN5VeqJLLUyHc
8VVg141CIkqNGHtDga+2siHdcSNAlwrWrgzmu1rQjBszWlwibu9QwkmYUv42CPWMNX6t+7RdNUw2
XpB91UGvE8wzsZHJ6myJXD8yZGn3agL1HZdxe3DQ/EN2ONVZlz0nYyruIXzJelskpXhmdzZOhSKl
r6m3tmamjzrK+nVuKEY2hq3OgdEstUnI7SgzHxFHAwV/7i0YzQNHFG2nD1WynRIUhjHzD92HhKH/
GGMtPtY9q72wtMei5Tuzc4gtMYKzykmWLBMPyX0Du90wP5K6I1GIdK9N6QO6InpyFreYoAxAqdiE
B+FxoIcVmxCSzXpJwybZKfLXWIIMEn1tSDhK5fSWct9f9mTTrjiMuGSm1I+6tMbtAN2rjS3vgdSh
rdWi1St945IX4qOdZgVNX8mHQnh014YS2WmXQklx/H1a0Cg0krIlOC3elqOpwxYvX3gLqrU9UYIr
y7haMS+/YEK5RNyeb2o/BSNYgPiyqIi3aHSbg0+HJSaSJ6hJWVaZ9qkNRH0S1D5tPBIPNlXy0sJ1
2cXhoMhPdXsaq8k5LEhPibK+BTAfVYtw7PJLIz6DsliRJpd/S1lNIeyAsx786FyJdlgXppVuHAOe
aOEm5cohH2uhDYb15vQ0h0X7KsosPGRSe7KqtrrIiHXLs41wWzfGKh6D6b4Z++Iajl8FQ/l1H3O6
oOWjrm4cpnejSMExF2+NXslDiWUMaZ6OjIYAXTSyRXvuispc9w7nB9NfGEPvnDEdOYA7xfc8qrN9
6SvtjmH/Y5Ax+qBd11xG4kwgO0w0gx7ZcwKAALl3lOY6lGBuNFyauz54oO8tHjXtK1NtuWVmCA56
PuoMlTiNdEbOmZ6hxIkSrrY0iU+usO5SuyzvAgM6Yiaff31j9lwXSLKXWoJgz7UL76hZCFa1AuJO
Ytu8yRzOnhJz4CIxov5ktUDD+g4L+dBM3u5muDAHKihTcqJkVFRufR15Y+r6p7pnZGVGWnkaVPra
wRjwdUO/lgysZEzoLIEs2tKrjIZOlLm7nRR5Cah+U23nyZbPN2W9950Wga3rbc1k6paeTiRWTEiI
Mabj1Yk4cUYh0CtjvOMZUKH7QJ4HM1uLsBzXaH63JR/WkprGWKEO9c7uVH+bchLrxw4JRx0Z7oZE
0/doXk88L5zDNbT7SPYp+nQ1wlvytBVlpLfrFeRVq7vPCms4MzfQtvWAObuex46VZNsfAjR7drVg
iEXFWlAWI4mBnNexOdDs8hca/os5356yVAKl04gzG9mH6zmLLvaKdRrKY+10wVpWyOb6Hr8ZrwlN
Yttv/Y6GXDQaL33JsawevtPAFDtlq5iYitxfGlXjAaRFzm+ZrXWqBuNY6VN6xzkZRLAHltaPHWYR
BRB74khpuLaO8URDv6fTTY9153iDerJTO72PWLIipRC1eOpxkA6P0BMfXRmk/WouzxIYQZN5ormA
0SiFO6lK5QOy6NDlYKFRRmw+eRavFAlvbpvYayzavINf/XQtYe816uJLMUDXSaBTagkAQzyKngva
orNaFqbOP5JMEixyD4A/oORaq81lUymX4s8QqyZNmp1ZevTvcnL+OKMIj+zFEWPQAgV1cGKIdSij
mUVFP2PpjrR6ZZu2hwq5BTNN91L5bbKaOHCdGtd8Dd2PMXLbFz6s52TwB+YVDchPq0Nd4I6cO3WA
obFtPgN3/7TNeriE/tbMA8n5mQNQFQbUHy4Y1hhD8thsC6er3k1PWw958pibQ7HWOre9TkD+7TqF
uhcDyJsnc0SlEHZG1NKuNRSfnkkMZ1ObxsW006OnnjobAboqs4AFMlN3ZTwi0HKHd8e3eJFBuDKJ
gdE4KZ0y+1NDjruNCOJkKFGzbXbeiglmtFSZGx9bgtMWmiHClzxu1z7gz2NhtIyJ62lYJ01CNyRC
wZxNgKylsqptkdOCbYdjp/rh+hQhVjo6dgzG/IXSqV4hZk7ZkBt93bnTzg8tRiUaEWhmkT8jlR6P
gT2SosikiEhF69ANoj43CFa2gT99ehb5jLoJYfj2VenA5B+E8RLVTQVktZwOkc0ft6/GycIZqil6
SZk8E/q4dl2Mtq2DTqAxiIk3TWRj5JmhnO7KhwH7EJNkPuYCqAgDqUAHtVPgVxCT8aSaqFnWHjb2
JvIJsiri8dwwvr/ZywrGq49T+h0h1l1NaNu75LwSB8Z7RXDWg5Ul1dEb5kC9gUhxV/OOlphNBQnN
QFlOZ7Nvh3sr/UCW6DyCAtvaKugRmIGxy49lJbuVUULSEO1XmeRvMZX/lvEDXV3U62zKk7ehtj0w
MqP+ypNDEo1vtp6zzMX+uArAIC2QeX+76SPGCIxkOCT1mXxQ0sAiqInBACez9n1iyeL+KQ5S86TF
rJS0ob51PJEUrd4CNcWX0TozZ5vbuNHdWa/SHnvbfsmN8QF5XrCK0vI7AeigE0MNkAgwbWdyznYI
V0m2uHcDu1ulieJgCD+4YVx0DML8VHWRWA0VNl67pOq22g67BjhAZsbPEb73A2WSu2qZctM9ZXdo
4dL9ksg25iWplLVJZuFyofkV40BAm1mXS9jckbNG3+1vZE73JBksuLZFzCy5eurgzawjn1Wi0EOM
50yn4G6qdim6PFrIkYZ5AweLqU4bYksX6Vrm0MQ7UTr3SeJm6FOdfXpGAxk+W3KGWbHaLwMXRUri
kZc5Fuob0vB6pztwljX3TCuLst+ENyl1YH6Z9zOv0UWxb25zJi85WA5U736C65Ke7uQ47AMK+Oc8
XxyQIBQxjee631mDru+0/BOjS7ntS+haNGQXOEvkTkp3Ld1hK7rU+w6Nt4SZPg3dQ2k2d348NKvG
IZpj6Oh/ApYgSU30FtmMgUGlbRp3dd+eUxvbcl6+5bTUFtiJPNYXWJRm5bWbIeSU5yGaUEFRr3cB
2K2tdL1xM0aE6XVenp3Hovs+kv4ViVDsLeU91wYjktqDsjLOYXx2mw/rtiICjLkFFsHSXLl+YJw5
oMAOMppD5TTvkaVDapT5tXXMjQWl5yx946q6eKJRC0SHhVAd4ghDvV7ozMOYP3H+mzWPw0WzPX3f
ECRy8xO0tvGERLPcty11kW2nj2lT9rupcF8I7oTpWXkKl4r2wxnYKfJYgEhSAZj+cMCmx9Rp6WaG
dSra9lvU1O0x6dUsIHV+GZ//P2T7b4ko+uy0//dElJefTV4W7Z9xKLd/808cimf8w2Z0TSQ28yLC
xywAK//EoXjWP2yi5nXPtQ0Xv6PLb/rvkG3nH7rBj5mqezrwEwyc/41EMf/hmcxy+Bt4UMC0vP8L
EuXPllnHDBzgWIHHE7Qtz8YO+me7pW/03ZSgaN5FbvDdn9e15J6gSVQyEfX8H96Y6y8T5x8BJ3/x
rDu278Le4lWxlgc678df8Cth19cm8anhjqVAbEyfsFCvH60l8pdkPTMt9R9S6vtOrGudA2jhv9Xa
uM9AqS0IQf3IvfxQZsTkNoOEk9QOKzGqaGWLGQ5QJM8094k4gPLsutYxyZwAP1SNpqjBpG6TtTSO
pOqmDhEq2KQHljiYwarE+9tc//ML9SDc/MGI/OuFOi4heQGfFGXdX97VmIJttIQf7FRk78aWDraV
+ki9Elj+5CgLg4LOSczvtp59ZQmjyrHBkjADNsOiWidVS0c538V6/pXbJEplpHmhYqPOa5y1KOjN
KDep1yaWFxahYdHkxqvoYsSgrKugHkzfIgoAKyVALHNdtjS2yd3M0opYKQROXWkdNAQ+m8BLXxJE
HoeM/hIMziIflhUDwKUNlTJraKsyzuCZMiZZtL0Pvgp2DS4vDc5Y1L6R8Sdh0ta72Deei0QBRJ7n
Rz7RI6kPxjCwKEMGL/niZLorqoFGEh9ALC2xIiVWTT8hfl1JLf5yBYNWYH2PVYd1Yxj7JS+LNdwW
72WN+CcM+m8Iz0nCcEne+ZvP6s+clF+flWfzOSFFc7hD/3JR6iTJWTlirV0cc34x6vAptcRH0JbA
uBn4FoKqoyk6EAl26qz6WmeMSErR5Do7iRCEfJaWRhcmK0EIuydinaGNuw5hLazMZMAhWrhrp/bf
RukyU7VNUNAghtMYAmXIVLqpIGw0ZKZtfHUPJ07PyOeOki8nDagOEptsAQ/mWlpy3dc9KqphCOi1
Bp8Z4/GD1dRvWVycOPVy9kqwCvmEAiImPuZm9UK5d81LLjxvJM5U9afEEB/S4aQvldwg1euHvWKO
RsPzktJm7sz2RFBHhoDY0iWBFn0VL3gAVhY+RbvQHcBCwb1uDKDfFKihGJN7EBA2bWfoK8WX3wjc
ogAXA66Yv/mc/sUtBXUjgA7ls/HfIBF/4F1I2+o65Q3BLrEIEGoQ0UHrdtTG4DjYmnM5+vaff6Hx
r25i30eGil0euspfCRtOb8ickwtM0tE6Vq57nfyE6eh8M7hF91olxcXSBPwcv3sTiis4IWgA2LAp
1l0BiS2JvpC8RDXxBd37f35u/+qahf3hc7WgNAn+yvYxDYneXMuCHaD3gCnU1ot5auxK8CUdD8R0
yXwEndXffAb/4tfObAXL8SCgmP8LMRM0pulng+bv0Gx9jY7/xJhQR6eQfsm6Czm6o0OR/tN/fq2G
Plv+fyMBbncoyndm5zgzrf+9R6WRYQYDN+5Ob+FfJNFdNAfGgG89hZVOekRlYLvvYQraz6H0nkRq
g0cfzX5ZevqXYQTHvKd1hOud1T9G80BfuU5ZZEI4A9sZ3ZLB9FGBh4ovpS3IE5lTwlyxytz8assk
WWYqeSU4+r6wXZw4vNWwNbOVcMt1ze+lyYOpMLPdTVoNLdfm1bVKIp9csshERjyWywYQWaDEYHeV
H5HCFuAxe0UFMNZMojnVlLNryG++t/ozCddkoHXDHRKscOGAM1lMtffRov/BYMgaLDyxEjVSijAQ
jKN9+2tEhmGEWMfSBHRolY9rn/zsBawk9+ao4bLMxon4JzYD3Qa4qfjYKhrg+NhJ+gDva2XqyepL
ePTzY9layftVD17LnlNrqCq7JHiiUcYTC3hzafW9udiWEQaxO8B/wslGqIlJigJY1F1Dg77skEaP
NlK6rMn/BkhgmGDf/nJJIKUwAMJ4pue7QeDM9+4fVoPQDDNq7QaMemCCA2cyUfR3nZoplaEEVRjc
4zEmlcKgM25hTYpbD5P4RKRGHe3VaAernuB6fyblFA0h3/rO8NEtZnnagUhmI6JWWSKoJzAT/y36
2uhUmsZzl0pjac5nIQTaLOhQI/A7xjbq6oKeJTKv75ysahrSs7MpZ5Tok56U0y/liO6sQ8ODGgyv
VpRRvIlz9UXX9+CZib6yneCz5FgQDw+kK9ebpDcQnJBxBCeEIctkM/CRzjIM1dNY4SZkzWLS6C4k
fsFqerT0+JQ5xYNfg/13/4u9M9uNXFmz86v4BXhABmfA8EXOk4aUlJKqbghVlcQxOASHIPn0/qi9
26ePjYa7AV/6RtjaVaUhk2RErH+tb43KhhKfL0ET8R72hd5BdaCJvPRXBd6xbZeRaQvmaE2y4x15
kK6o2SKdaE07oyz7HUHdN8+jVpxw/T6Q9q2dqx9RRfeLat03yOP0kRbpMzNQejPjJTwMuT/yL0GR
E69uDbhvPWOYKN0MnX/l+8JK8UPQGoqWmoAmrUQ/21l9EEO6DUwC+F5OMc4E1C7gFSLF6W6d104X
7Xpshqeycb8mAgl7iXZS0nO1smpm0Z7Pzx1lCUAtEpu+S67Iy61dHsK0LmbBv02oB40Eq9OMD6BC
+pmqfLFG8uohsyJ0AoOO2XzVzIwwkq2BrWRr4U0fbM0oI1uA8B21WOxOrR1qOX0pGeAg1IrNkhHr
Y2pR2rZOd8OckkRHkW8yeyknooKnxG6zgttOAZhyCGVmNltAW2LbzDEME5c+q9I1j/WyONspxq5i
0aycOtnklnyfXHxvY5O8znHxnLkNmZH6iOFSrJt8iqlcSA6SGELR2EyHsff5Ln0/XAz4YTeM+Shl
cEH0y+LQmCG7J4ADazFRVBfTNC2N4TlucfShSd+AA+TggOwrc3yDaG9+tloBOIGq7AX9y1Li7Rnn
v7qNe++Z+NJaIL88hux9abK6NGPDU1DEYm8mS+kCY8UqvZVoY5kFH0dXpr2qivo2isbHt1fQpTlW
9kr21t6XQlGMyFqa5AQ3QoMzekK1UbyU3pVUaOiJ8qlhptwEVWpO7IdpgIliGB+yGq9sWlesNv4q
tRGG1ChpT4iGH4Mon2KT918q0zxjUj+1HLXFwA6VcMcKFU7uyt54tiOezHPJI9ahBaNNaavP0msW
UELdBvqpNYYecC8tP8zFLrNqE8oDuauZLR+mPJ3XSKA/bG6b1Ug/Th3hWjB0dpdnxIdziP9N9UPZ
VYuJGKiwJynyqaIajHVhf4TdCRDMn4anzVFp7mM89oA5ovuiaZ7LwD1e6cVL7lCLaDw2yjss+juP
WXLtJyBgKHYFw4JoHR14st2347n3mh9d07+ErfiZOyeKAU7NRLVSGlJihVOVrhtFvdfs6zeMUJu+
o7ahIBCIW2YeiV/OJd1y2UB76dRD1k3kTRV4TUQRfuQBSqCbj89FCHNb+rRr2lTb+9WAc45HPUKW
eKBdC87akIgtcgq04NHaGwKbsOnB/yuKy1BGL9qQaz1W8z1ddYwKRPEjK3l1Eue1NrW8SJVS9ejV
OCu0fgvJ4K8MCEDX2gjLg1+1zSq0GkorqWGsOB3kWQKbipECTJCIc+Mq8ycm7MKrWYE7vr6pb4Fu
KW6yh6cmYcTscDPXlWBQ6XQ3PyyvxpLSsrtsU+IyzjSQzC4Itg3m3XU7+zeUIMStklaXegSUOM8t
LGEJ5qHFYBh0SbG1QvhDYZJ9ROmLAlixBqixSxL7WsamyaELRxxk59H5tvC/+KThx0x5pxzTDg+F
qDvU5DW3HY3L3dAwr/Mdfzv0NiUZ9LGvtL7hzHBXrSAuF844861jqmlnySdjn468VyTkfhnpT+7y
dhtlmvahMHzt2/A6WqzVMaiktlZ7BxfCYgiLV1dTyfjotdQsN6m/Xfzsm6Ru6J4f+p0pzYsZcPJj
H0lSrSfMONvvdej8QD8WNfa+oGLdTIf+7HrEse34N5QywjC/pUPoRTZgSNlN3fCApDhV62xTu/ok
ovbNNMLfEKIPXq05RkTGK7xzImoWCUsCMdCTxvzQm877oKYXyeOFdtalmnMsV52PGZtas1xzjMyL
Ux/6X3CSQUcHlAsArXjTIdwzn455XSb3lZ28R/E7An5RYuYzgdStMzvcW/VI9WIiGFLxb/WU0p7H
8taSD5rGwoV9xtZAWxS74mqdwfpBxdRviYeHWRlBthoyMAMKXNVB9fPN6As6DofkUIawgODlIMvy
zO3yLxeHBKapXB+syXqr5oT6TtPdisaxtibmXhgdEi2CYpI0CM4we77G5ZvNQcWtFhevSU1XcVOT
SWniWyI4ruFhszL9ozNgYEb+u4gt990g+peaT5L4+tbwO7Bvxowx2+ERXyopgf0ZKNrphkEk8cYh
oAivLhhzhtZnkpnq1E8fZec9ak3fkY+KcDTq8b3z40uXRKcBPyw4vITRjXGbcB0fRxNnhq7pjWHD
s7UcEtEsAwUiqvOY12D0yqNDoeXJ4OTa4tH0XHNvLuwMDoDqrw/I6h1quRwIRLhXtqvzrrJxeAf5
JNf9bKDrjIBdTBE2R37d/jRCFz19/9c/P8SLQCGzvN+Y/aABBkXzaQhiiieKYA+CuD7ZhVmfiGN4
u26u7onGzaekIYWeSToll9jT8lr2NNYJn2DXuG9crJxBeI4DCSSz6O4Tkko8O8tXRRxsV6quO6WR
YOXQmCgTP4GTlNERZIu72jXvzNLelFrUbCrFXSYY++XyxiXOsutAp++I7sAvYTfiDnD3DZkvVtIz
GL1d01oAx438s1fpo56lTWS+/HSt4s4HcJpy9pin+DGKxju2SSj1fvKoq/ZWtjmEx/QMMvtT6fFM
5GcDSvkj6L2fzilYjp8DEZBeVp+iwEkJfNsSBPcq36cJ0cKPGiyEV491vb+NeIjZQ52HZtmmOBRj
mTNLH2JYAA1QTQBm8MXwMO34LjOm+G0dyp+c+7A4mT3gR7svt4Pf8lU9a0kN4FvqROkcB6MYTjVh
piUj/R2f9gRNwG5fvXpLgw2mw4oX+WjlrXuOJbeokVYpo7ggOn1/KHVhgFkBEqZ1hD+RSxYv5t7B
KrZHpGmY5uQYVFOJo6pR1UuWd79hufd/XTDf//V9raQzQ+B0ithnA/xK9t/p73/mwAOnx9HaeJJ2
S/oIVfjiCcK4LuksUUmwH8RXU2X+IM3EM2MoXyPMU+UiaJhZ/oVD+YUD08EpqoWw4F5EF99C8H/7
yQv5eU0XBwurW2nKDlhOfAom9J240xxch65fcxNg32UTl+LQWTds3dYOkEHDLN2tK+Y/zqTx86Fh
dlmA6wbzSIxzIajIUdSpu5tV/86pje2RaZhbb77zQOZk/IHNc3OrPY4nNHEw+M6+GL/yvHSNz3HI
QlJS/ALw8FZuPZKlmiWbG7aYJ5/jJfUI3IjUfGwb7ytflvVF+vs+JEbUz9YePhtHdodvz+L3kXse
+Np4vaaVHLpjLYg8jcu3SyMbnM+0DQP6aBYJ71vmAnP/0pjFz2ae2dfmtJOZRfa7jXK6A+atD+TE
G/n9MnWfmAZByLggS2ma3yU+T5nAfB5p/pKPwXKgNSysWF0xWJaANVKms7iJ69Ra14CKd1hR1kNH
J5jlhcnGE49RB/8fSz4KWlp/BB0EClUessnx18rOD37Rf0gP42E6iGOBRH4RKezbItjgQF0R1xDr
xBP64KOndh9txQlquWLGOfE2zaJjerPYymQHUpNhXMdE2aUABMdpuo6hxyIj8FYGEe9+RjrwOLrc
4/0iK+oqCfm1xmvnqz+Rt4ACNGBJi5leNCBUeFn7BmBt708oHK5ZvVo9Vl2nidAwcn1WUAI2BZOq
tcYVWtlsmtDcSzJfPgNYgx8K1/Mj7YmLk8Li5v5+exKeNGmSdmsvyn52vBHbYYbNY7KUZSiD2q0e
shDCSG7O9MxF+mlmxA1PnHmam9v3hh1cTRfhJMXOsQJ9+mSkZJvGcBlT8aoQfynIX6Y/0j6lKQGt
9/uqy8cEW5lJS9rI7oQQzZrPvuaZ/UMCy2IRQnLFxTMzM19FKI7MH8wVLpeXInOwIC9/xqmt4YI6
BhTtLW+AnSxH6kWJ8aV7Vcr5XdRoQ2FEWMQ0P1PDpJf5ORmw+UxJuPt+SdMM3J6d0kyZf00x96hb
pnhw+WpV/sHetmLjMxBGk4uOi/ON7gFc3VzgW93lz3Ic7zOsJduh4iwn6VpY9WYh8BNAOouldVfU
+aFEbFi5LBTbmQt+NXa8r9/idokYh7JNrxfoOJNY1cbwwM1X2H4PcqZSBZDEVowIw1WNyc3qlvnw
lCMbSffY071ErDr7GTuoMJZxGSxECUUJayGdJzjE+Q75nuU48clfWXgMDRCTBFXpQk1bPPtldwij
5wTjPh7ZmZs2RawhUA3Ue+NmFfX0mpMCHumjlU5HZbjvMaMHTgX1tilhq8X5L41z9Zj3uPSKYP6S
JjlDLmA3QVijWgQAcgRwKeJ4XPJNSH8/Wsq8EmneSxt1zsyQlWbqptCFkCy48NAv3HWZn79nMoWR
fSGv8Dbr4IUEzj0B9GsbcdmygWoLCcCghtxo9Pnq+xqbHeq8iQLtLLqxuHWV2Jp9c21b4HJJlX+Z
M09avKk2j8qVCUVrE03kd3po8wKa8AbB3pQNJC5KNcaB3nCT8kRw3ccppzfNhFjHQ6b9HUXR3aLi
Rvmla6anZIjfTMlNPXqCJmNq38OhXXQ0dsHxEBy9iAo08L74tnNq4upcrac0oaOQOGXNjI8eaATS
MNMHg2fKOoHxi/7AqE3GQ8skHz++Tp/win6oZjixxG4iByP0FF9CakPoq4khC/rsEkeOOa0zRXvR
GQ9xeJAwA6rmoEzRbIBj5Y7exzU1yUwK3lKnu5qtPlQoUpZYwkpLR5/PsQOsQ8L78ep1QNr6GOCl
9n4oq2DQUUw3D+ObJf2PITB+Az4kJG8Zzlqwg2vso2exLUyzFCmKSKvifFOL7K0uQNGl0/jTd+ka
bof8SNPSBXAp55rSGlZhMUDg8mAchuLgduIFzAaW+hSsenFPOuLaVyZJEsqa55CwVlSoQwhk5dxU
3i+rL97xSl4kYdMtxlfqXCgjyelu20TmPLAWue8WFSE73Tb3RugA/ZvS7CxnmEWGyVrX9RQVhXl1
JnswnLzu+pfxLyUBNUsoaa79id+rgZQPTXaLzpyQLvs3h05sEmj+d5+rEFmzqfTJaKuACIKl9rYR
P2HWmU+WJF7mwwtaD4unpwVNy7Ok2ZCERBCdTfNUJfZEdTQAmdP352ESPVi2oACtD4jeSLu8RAxk
Z0hezOpILSMWrJJUUJeoAWJqUmGTYeO0yHMigayYFpaEWJy+/+v7AxEIJqas3duim8Tp+0PUF1Rv
EgznQJTbf/2/7z+Yoc+h+dMOmaETKriUWWw/x72dXmpiY7qhJdzIKZpykEUOZcR8EsmUo3F77FmO
3LMZ8o0qVu1VVGbm6Z8f3LBOV7bTj9ukasqz4ajT92jg/5sS/i+mBPARFlaB/9iUcJeW5WdbdR//
3pbw97/625YQhP9wAnvpC3BCm5m8iTPgb1tC6P9DgK42vcBj+vWvtoTwHzYgfRQJCoxCwSDon74E
zAx0ZLhUv7CzIX7l/ld8CXybf5X4wesD8Ebex+zAvcHT/18lfhvTj+yYOTI2MbDT9uvaH5RNZfDg
EKRp2cqdvbrjth2JW23qwC+Q81XUJ/5LkwkZf/mWrd0/8B4r44bZrQleda269iue2Lx/gJIZjD9D
FkQIYDNtkrM9t+x664HOZ1xmnsWGA2Nstqlqr2ifletPYmO6bfsKBHXISY7XSX8Yl/zfIYmVxTg9
KIbot5v0YAgKD1n0TAazeGBHTRdUpI3E3w2VQcOxY/ZjcunDsGESVabsQpibTPVDzA3F1hbumtiL
fmBJ5TeJUw6+RfnTBCRuoIzEQAUVKWqOBp5LgAzcjwNAtDA661Nw+G3XbWvg8xoTIoIwqceODCC5
sXbtpX3r4bOE9EAbTOmIEf9mV4Rty3fLJrM9JjGkVRyQhZtaH36i8vgIixxZkwUSDFejka+PmgA5
vRKJQ/YSeG9mzwQXK+IE3dqeFqj20kH1S7Sac5bhhEVy18WDROQmJ8Guw4QzIPdyTtBmKJEJox+l
ZGeyMyNS2yuslNJm3bSmU6iRQTZDKFHDHc+fwsd+Tnx9s3XQ2M/8xbD+4yVjcotDXfw25xH2cctg
jDGYUsjyHb4FvpRrdz+9JGc+aYc6updM9nFURvZLabnJOrXcMt42mT/T1caADi6oHsUpx9J7Lb3C
hhtsNhWWWqsq6SVuIv/W+3Wkd+VQd+M17EUBzcdA+t1g0zRpUVT8qmCr7BzFAjWd7CgsHq9+nLGJ
plvOTKJcqaat6TCzBVY86uiqaZcwzmrZyxj48MMCJzVpcs1G0wArmNcs+XkIJ7kK5bjyUxpo5GpI
YRmdZUywEHSAZ8Zrp65nzIUECcjn92ELNGYQqFf7LNDLGl0UBjMos5XxfYzTAlksZUa18wQb3fu6
HqznzGEh3+vc1Q0B0TaO74wxHv3Xkv44cZgahuSniCeK7bBj8HqawVKz5l3Rqz5v9b2nedaLiRYG
sKfAZObYeK8dOT0PDHafLNXGWyPCpg3KUj/ivGZn01QcMDuXSvQakhG/Z5H+KRyRv5Cj13tdigR6
nU5/NQNeidEQ7lmaQX2oWifilCnLvahHtocGL/MceCQ0ZwZ624R069lRVnOXxoSV5rK0H4wcxkII
pPmlwBG912lA6YLf+JeRcmYiNlBaYsv3KIx15FG5sSZFHkcbPOQTqSukf5ZEcTSx8L2aUxMhDIWp
e9/O9qcj9fTRtwX2PWNwroCqoqseZgHl0SqvdTmA0RZQNhC32mtQxf2vgej5sTdTm7JrEykl7/3k
LihG/mLReLTRauudqVl6sJssP3oTtwrzznxnh2l1yIOMUhsZlBGjizg/GKGatsrw4ktcRWnAMNnK
ngqekA/055U/S1yN2wai+aPnQRnvVRZtfRevZFqmhPQnwLytEu3B6euSmiOeLqnfsXfmUtwPcBl3
zgxZaXAi40Owu+NLVfXrgEfpEfdhv1OlQRoBVvvDnMWc5DOz4Nng0Zvgps6jyT4v4ZjgyPucecYG
w4jJ6SErnxXu13trDDhFeBarE6cpKY6wkow3s57bu27wmf/pafIGduR5/ZjYhX8NBzqgpgkUGd5q
fxPbVN5KWm63WSUc7EqD3W5tE91NZNzmvdWNT7PX9Dv4ctYaejpHyW6qp0NEyBG0ow73hCPtbdAy
FLRkYyME9L6/BvtX/ua4wA7Sx7uszD55Hirl3avRbe+rJoGfxftzgKblHiEWjkdR06/n5KRCMVDZ
pya1xkOOcrUJpBjv6EoqWK3AxNOpyORRhnBGItf/rbRjbCHGpRfTzqYdE05otAJzug4YWNopLm9M
Meo+UJ1A2K0THA7FdJdAWgNxZWY7EFLjnnlutg0raZ/cQHYkDbnHqDPkcMqttO8Tx78r5BS8Bm2f
7RGu3XOH8+COtgSiwfOCcpeA3XgNiCTaJeoxlP9qH5pmuslgFR70hKAQRoHYTwpofyXmmrFBtjSo
OcnOiK3y2AiGM5YXdff+xFnNBQ1xQvWOQHq4etfx3NyOsW/DmqfulwKy6K4narMj1c/GEgwiKTPK
N5x4JpTE2QWojZnfdZMSf4pYq3s3o1ah5mCxKoNKEr9J0nWN0WNjSGSRINDj0chTaONznyEL2Q15
kJ53fJoAdRjaPZSS5KJt2xbMcWaCss/CN9+X3g2KuXhArKAXPon9vabti2bbzgHbRusKtzcP0Q6X
edGxWuAKnnYNm/uvxOFkYqWUMRqUHDwFAUMo0+2tbaZb1NnBaqiJne1NPsMllpPnLfnt7NTPs9pk
A+4O2GY1oQk53Fs8OfZzlOXbwveYN40DrBIYhtsyJTAjzbnfuUbC0a2y0/GQxjYCTBlnp6Gt27s6
LFIYvna/od+XqQQG9w3nFi6HHkf4ai7oR47xJS0LrrltfFzQ0huqrWt5QCngNSAiWsw9uoKhQJgR
RLW4M6RDeXQmVbsZUT7xlCm167KsXHulBrdDCHmfaLksIDTkTax3xJZNDsY1Dbha0phQjBGZvWwG
hqDdjtPaYLKGKrO4pBOYMsPIDDhnc3mY6bM7dlPa7QyXqByHr2gdKx4zrR2SkApbZNEwGjlzeP1+
zj3G6g66yEelaoqWzMHZl9Vog0Aee5ADRlMnV+IyMOIIoUaMvlv1VvfVvLP1XN87RaYheziO8DdZ
rLXYcVJv4Q9wSrY2ZhoXjPGoK3YPozXq+RLwIhFhbmavexmduaY/J+pVh75X6zsW9YJuDithE+c5
U4Gs0og+3WUO80rBSIbUPHKUintjMi89Zq5f8Tw4Yi7/cjD+vz4F7T+r+w/52f735Qv/ruoJ6SLp
/se/ftr+9Xn8WW0+uo9/+WT7XSB57T/V9PTZ9gX/lC/099/8z/7hf/v8z9VQ2otl9j8+37ymKmZ5
+pfjje1+/6N/c127/xCOx/8S+MeCpW/yfx1vAvsfns9I1Qk5/CwnFc4wf7uubQ5FbF84ipu253Hm
oAjlb9u17f2Dr2YHiwstEEJ43n/leMMZ5v8w0/H9bYzX351tpvm/d6oEA6HDaoqtQzc3V3yPzcrJ
CRP5Fxd4JFMk7jZ4qYD80DJm/9xpIEuDtfekiwPrmw8/LVMtbU1kkvx7QhgbS4yMIKH6AUxW+WHI
eWqb/nCStXFrVQrJwLjNFgg2t++Jp2NOsYtx3ZsTTrcBtPL45DOLj/vg1Jjtsyduc9AOq5YsHWN/
miq8Hvr4fY52y10Vje8RZQjsSRD4Jogzun1MXxkzWPizz3M6MJ8V9c+sjX+Nad+cJNOWuPaeUuFd
ghasfODZeK+P01dKKzSWz2gHmyPHGgdv4uAHIEdz4YNijqt1TH0e6oL3gAAvTm3l2IeAJza0Hw/r
XzKyeFNsNzvof56fktyAXb+BcbDBzvTlSx5Nkn/cqJDJfGjpzdQ3H9lYRCt6u5+U+VqEfzjYvtjp
cJel4W20bJJ5YqQKofXIUbvmUxoNahfbojlhOeGXcQG6ZNip3ZFWFLm0W/SM/Z3OCCDc4jMTZjmZ
6GXkqw0zcngwnzwI9BulSuc9M3S8mzMyXjOsjDzl5xe27W0Vl/0Nbvl7hVXDKcoz1rov5PX6Qpf0
uWDhwffTA/FkjE7lT/oo+lZRfFKSincNfFFIlDvC8gd7itMHWlX+1HrgUT1mM8sDbBWylNbrhO5Y
T9ZGNAhjzAmtw6Qj3CKE6/DSe9YhyK72wqKVod41QeIAPVXRkcwSzH3Vd1isHqdlUNsbHFA4Njub
urwRXexOYTxyzEwsfhQnPtOwI6x1Qx+zGgPrqEaDfweyvQo3TjINXDTWT+BljHdUrk+yFa9uSmOL
ZzbtKWVKfhy9Q+rz9geFiYtumflmxaerwxedUGUZV38AZP5KaBXYaZHrrRlNjBzYBBSMG2EcTlA5
iVuXF2VpdRJWWe3ShGo+vADp3IK+59fC5J0/gRe0dzkEupUBqm6DvrGG+oiVa0rOuWIGMShOeZUn
n+GQt7vKmn6No9DbTGTqxEJ7wQqW78l5DCd3dPQGKG23she28/cHJWFxUnLSrkRZ0uyMARRhDT7y
QN3yqVs+OL2xkjpzD+FCLB+LH6kKfxCOu0TkoSijXeZvvykY3cfQ2BiJlAuKJyD+qEZmjbihUTCL
L+bdePmXSzZtMSxWjFedpPpT+PJNSZrZo2KLxNBuR7z0OMrZB+nIhY/jt6fvD5FRHNNp1nu3nZpT
m/jNCfPjbFMTLaNq4xs4RbMEFSLHXXAIa39jLy+MIRvQoOpGW+YhAxrBgAM6XzZ4BBy/FUEZV/g0
sLZUadyeK7O9KnoZ9gSo7wMvY2yfu/cNtJq9FxYbo84e/Ya9S0tHALQ/mJZxrJk7o7cKuBFFV8zH
rgp3XWxCO/D6h2QJQ9ZY61fQiHGaaGluC622qjVoEu0NhSfRadYDNJUTUxF7R7vFQ7Ogu1OPQDp8
6sNfP2fqPrNmalSafgbssQSNq4F6MXSSRCcfQdJiHuEvWUt9hZLUHJFQXM9/mEuPJ7F8iGZ6RPVT
rjtMQT32N0QRAqjtyfaD+zr2eWlpBcurTB6xg63b0Z8O1nKhNIbFHAJf/qrvKb7QKt77BvEYMBJa
2jCdJuuR0DJDDB4FMGjaXxO+0V1d0cDW9sLlWmqursWTxvB5l5o090++nS9SByBcdkMXjusJU24D
jMMRyKJ6xBdl32O/xALhz2eLQzsX746aLv801/GLSsZyX0DLZ0ypfZ4ITHP1ZJ0ax2H6CrlQuPkf
MWnOrB40HVeT9u2otdg0nrlLpvz4vRCNyrnD9lVvprjUF0p1nss8imglza/EKAABWGb1BBJgH1tK
vU6KsKBs2h/fn8VJm+18OyVT170hBVh3YgGBM0ci4loY8b6yctqPmV2syyjmVadGfROHJsSOnD5M
dmGf3ZCcpKrUNQ8uGnzEegi6+UMk1T3i1mLrWoobNPvcqAltLP1QQfupO09mPUIS7NajyOEbJCms
rBkoBEOaGmsE+3Cga1YM91RTcByH4SZA+doH2eDATOy46kYak0rH0DuzMDin45wDZ+75Jy78dhe2
UFzx1MaPcfLLiWb3XDVOsZtUbW2TsX9U8xzwyG9SLjtC6hgZi7tqjH/VURasGSLpA7jHo+tW/kmE
hnfykPAV9va9rzTR9zF/azvHvLhR5eLxLu1L1eFcZYCcw2Zx0o1RGZT7FBF2x7hrt6LNXr0JujEu
VaCsbtSfWNObjUyK4BQ2yZuHhffCPrbDgxB127zW3mGcAkHrUhesRswnz3g/oae2D+SXHpKwqo49
B+d93uHCzxl0QTamjEcWf0qbVaQLeU8bKJk6dfqjhT0g1ZZ50OzIeE70FDYGlnsooKWvLEADd5zY
vM33H/ASlsswcM9DCVNZmj8yGHnk1Dc8l2CA91UbP/VG1DGd6qZ7j66yOzTfVZqaSCIILjsqe17i
2IbdZr9GXR4RhxE0Qg55fafI/g9Z/kzh0cnyneEUjDMS3miBA/DT7kNN+8LUxgmhjoLZtoBF5QR5
Co6sx/TSRDtTZeducIAFDLU3PiHf0W1nPGYaqJFDPe8Kt586t+fQjjmk4obEzGS3Bya7AU5sxTbO
Cg866F6qoJfbQSIgBlPxYfThE5NM+QBSdN27Q3OJA3+6lDUK8jJbc0EB9P545wMc3CQqhKYSOw+z
3+pdmj/0ox3TDYoGpQb+EkdvA8uq/tFzMH0kH78vBZxjtwvWJXj4MhrsZ94iLGs0yU5x9wRKbd55
lvHOsF1urJD0u4xpJkcliPE8XyINroRVaD6b6hlLvrFOKHC7h/kG6lpa1Vm0zrNrejhepDIeEnNK
7gyPR2vwE1xu/MgmwsQVHY2HHr8kOuq0qmHIrmrD72+Dw4Qfxao6WW3a3/qA1kTEMYEpE5APkwAo
zlVzk9b73IPY4EhngH9cwc7y76yKfDI4Ct4ORNBxU9iZd8jc+blDcKfoNM33nVmJt1TsaU4GTtXB
ZbRgUl3qLj2jd7L49p280JgCk2UwTnUrMJdAUNohfLLuN/wItpHUeyb29gVjoHuIxvBijiYQGLez
bw3X15rwwrRNvPhDcRh5APpbbkNVU4cSV3BKbV3udZVWeE9kcB0H9RBm03WYQ/UyJwKxzbf7u9w3
IMfuMjBd5zqbsp2oM/+mbPGTR9/KrtMOuk+3s2PGijLhimMXBo9rjGl/S9Li4jfyd7a0DtgwAqFZ
9O57vqO54KfISU0kbBGZp5gJrmmn21iskA8TtNZwCt0tD3wfLny7mDoTb+ci+0GrjtQeJBh+TfKF
p3gEwmU4nTpgXsk3c24LkB6T9YyTgU4sUKXXsereujapVmbs1zcTXhy2Cif54w41t14d3MCsIJDk
a7CH6lZmkIewW/BUb2YAyEvjW2kZ8ZnUEZoq2bBNNFS/fKmGUzzZA/SW0t2VbYPzfB3UVvIr0+rB
xduQTjzonYqEWzTVFCAw/1j1gUfdWVEz6uk46GRe/5rI3DxGNuhI16V7PJ+ZsvK04zGl4NGZ7Ux9
xGeLQ3U9aWSsBo+j3eVsiAF8fr+uhoHHpIS3DD3vbSIjTtQGcC9bj2E3LMwIV06063TYl7PEO6uQ
vtFYlgUHPD94T2REWhWDJGIVmaBA0SffYvMJZbHP4bjfV2H2wVeJztR4YE3xYYINYSwebPTkbRrq
eM+5bztHo/XeLdGnOX6KxxioxEBVYyWTll+C4Y5l8bpnsUMZhz89FmWJ3Z4aXyzGidyYNXW8UBwt
0Gzd12hXyTOMC2dt4xxHytDwTdgcUpO+cbj9j/Ns3wVW0lEK53AZu7QL6DR6BFF/pePK5c4xvsra
zo6eceyxIsQZyJdvhBz1PvOOCw0RqzPEWsbaOQQT9M2opYCNokmE20PLw/7Bz5BPMgZjm7Liyifh
1myw5u9S0zPu2H3ROpdwMiIgs1JBe2SRwIza44UoXfdXAsWLskDPXzGeXvrkKMBMh6W3EZvk3Ugn
ZNp3L5AU0c/9NtiOiMicguNL3eB26mh75yuDW1P4K9qZr+w39peLTLhv8PFuMIBnxNA0+43aap9U
NtYYjZKBSQEwG56SHZi/LDrRkFtvmNbgkmGHsfEiAOEy6O+jH0gQ1OmGLeRYRIxVO+J/xnNuI4b5
17Q1usM44jaLB3rCgKHTjT7kBUR72KlEAFiZxJaumuQYJf77ZCeEY/ziVkbmg+FQ2iwTeUlmhG/o
zPBHQcCFvGtZnfG74eDaVBo8ggsBYeVjGzmVaFhGPHCra5Z8LfNLODvJuc9nXmTQMgb2W6jnXJiZ
hRSHMceuu8+ZBtHzIHJ++tL7UAunSDtDs/HLDhAq+YL/Sd157EaupFH6VeYF2GCQwSC5TW+V8lJp
Q0hl6Bn07unnoy4a026mMcBsZiOUuaqbyiQZEec/5zsrSDP+UcAZChMKO+pGdQ8pIEbgOdM6K0GD
hxgfwIvKbG8gyG17ogQHmnXxuCX2YQqoxfXKfjzQFByvqim/j6Pe25ZaWztkOmg3s/eznXxNQTGs
0o6W5QAMFqVt6XBxg+GG82k7uDPRlyzprvBdn4380bFR80m+xVf82femEc4n0K+PRq2JkWO3xD5p
yOuY9xck7nGFen7RkaJU0GHOudikc9B2Uyvl2XB/mbqdzlYa4qlJKj5LCB+mfhq6xj6l6MbnANsG
faXhkbhmfPSsgWO3FZ6bEDLS1NjBs/TI67r0lY1z+QGHepk13Re1G5FmWaHiVLsxsu6aPhh5n+oC
6oSZrG0M/TvfSYGALSuuGwjFExOUWDuZep2FNM5SAAOgLzEPAET2GKMAPisY2Vh/XWy/1rnXtN8l
sQ2zBXyE9prnyZ/6bdgC21bMhDfmkuqwTGaWBYatXWtnh4YCyKR1kg+WamyPgq4O1Q0bMwq7Y4Ts
nXAKPAqpXsKo6PbpRG5AgcthfmJYJ/WSGUTwNTuXKst2ow+JNoXluPbT6FXVGduajPvJ4v3esQSs
yq8hDceHcXby9QxAUoxAX3Qn90nqQBipKDqJ5W8STr+dbLT2uch/Oiqtj9Hc7nCkqCuHYZo6ocLh
FlbWqy2hUPv+i+UXnym8yMPs4xAeRYl/vUNSUQxECvqVZd4UeCZBqPVNV35GonninXiXTT4cdXxm
Kxg9FDMTSJYfpITsPWrvKquY3oJwdo7cc/ZmYoT4iI3w6OtwOhpucun77hUyGtER3BhQCfXN4RY/
09lC1ID62e1MBOVBEzlqfOsYOk37ky+buUzXaVVSvZLY5Gn6nTFA7IF1zhXfD2QTqN0c2S7d4rix
QHiBmA2RnZTR7FPJOzqR5CRlXv9QLlbtKJXhNkIsD91kfqQs8AlrsLeeamp0u/epSXqO7zQ41ALM
tYEkhNDWrI2CYY+xw9c57EKaOTAzlzzd2njeYgs6RFCB1jniyibIZwB02JY2fEw5LjkEv158VnOu
t/eWO771A5hNd9QshR1GgG42sZoN0103ePKeR79znzGbWAlsSRvVlQ8kOb2zokRgbRkeOzKcteCT
4h/gvI8cqLIPfNRb6Rr0qsZVdM2B3LJTh8fajKQS5yrCD1KjxDRj19yEif7i8WNtgNr9or8SQ2Kt
yHPXU0u9T54c+6R9oC3Uvm8Mmigqz8g3o43sYfpNd5gTfmiFr3TpEmnY1ojoUHPJVdThmq5cDTaF
AeCQ1yKEfS+bHhKbH93LsGOKndUtq789sBbFztXHPrd1J5xdLSb+bMacXYXXrCCZMLGgdw5PZa8g
OWbl+s5Kg0u81LKTFNg3EHyfMaly/ysasTv5BMtLr6qWOCGN4b3vPGsGKJv8NKa8/1X02C9fIlV8
VG6bk8TkAuXUp8ISy+fYrr3eZ21sxA3KpdudmiQlHFzhOwmx8vVTeLWWqOeU0oOpsGc22i7gCXKT
Kj9fY7JYyr+5wnQZfxn9sHb86k10VHURNRlj64PZx74OMJ6PNVWdJAc25cwTy283Eb27L7zLfY1M
cnOs8scYULI+onXnAEhYB9nnkHQqPPvq4FhFyvhyXNIi7BUd/770omds2faKDDTqc6iaPzImg0On
LDGGkCM6O55VMVk3vJqwI519N3RnZOt65XEl4s6nEifGOTJQYp9VL1EGFEzHxkuR9T7bzi5CuqW6
dI4Ybw7dD3uyww1cQzdm06Rj4HGZrZxd7+MVGpP8jTSIh+is3xy0EYP9hjOQAwS40BURTImR7yr1
/MOK76OInUKZvXNNfkiq39Ef7XBXquZHG8l4b4ng1Q+Sn7SDy31qmOeSgpIDazyEW0zxMIONhrHk
bE1ksxLx6EwIp2gUK6VGcCiZi2LE2yoj5BXj0YVsxEux3TPi22s4KWyLUYFDZIRwVefWXk6gF0Mv
eZF4q60M4DOCNodMbdDPzhu5Eca47RqD9i00S2ZudBgVyY8OfXCVSlov5t5etwM/bJvPfzLDu9CH
tqFTlw37uPXKi4LvmTp8MLLsDi6DTjjy1VfnjV+uUSIbIx+kJY/aaQKbkRvE2DH8ilBt3Lbx1xVq
cj1Wv1UcfMx0I2zqMeVzyu66xHPBDcgzewaL7I7rVwchnbMl82SNX+HShTQpO1OxeM3de52i0vQ1
vrG+HQ7egE931s1HkHoPwPbwF8yc3gWwu4lxiIA5KP1TNeDx0sgsHKZjimkxQDbxuS7Ln6HLRm6O
411d9cVVuGd49F/mwnJHTSECnxCUw7ESyqE5ptT3od/dJ+YkjqLy8FDFyUZ2PKM816Zpyb63lQg3
QaSZl5bN76ByhtsMeS4X4c/Bkv07O5Vv/ubViRlPB8Ory54bM2YYIXizs9M2b21djs5qKLvqI8UP
u+oMN721E5JDZczezuNngxgO2M1B8YZ0wJXd2/3GKuvjOGtr5SR0wQ+hZ4PHtu5CCAOXgnmHYXev
XiVO9Li5OGA/TBs7XG78wc5AKnHmigNzEx4dkouEyvCptfnEg2oMgEnXxWpycf06ffcS+ZgUqrK5
B0SEaEMnVmsb3snK+h4TPzszur7xrUi7el46bUdhsHIUnGaByt3LHtRv2hDJjcnJ7QtZvXEkq38k
quTcOvYGzXcM2h2jIfIdYFDPkbxW7Bq7A5afpWyyvXq2c/GLkgQ0AZnu3pgDf2MZQ7UXLioMNn8Y
lz7BdBVVxybi4AkOla6s6VGNYPIX9uzE2XNTNPJBDQzidf4MkZ/TNkEX1jCAmNHgGVvLQGGvtHFv
a6b6PHgtkjNdp2/zkD3OZkv3DA66NXD3msQyDku5iZQXnZskusEJUcemnz8Inn11FhUF9cghiXPM
F48b0QZ6T15uWNnNVziIbNdHVyKZy6LeTzs3dDS2P6o9soZSBlyE9c5XEewzrr8kC7Olm6o4FuwP
PHKiO0nKcaLuPMOR1XdzcrQJR65bytiOuuhXVh38CeL5z8So/MExGef4yfgAYQjGScqisKhWUk0a
KxrPAHMmdu7UBkHXj5Gw2NqZw/fICVHdMa5V44OY4Ng1lvWp6hD/VmzcF2lzbEednDITIL4smN+R
5b3zrfKLKyInXdIHZXmVBiFzzxTptfDZUTBYIupI1+XQL1iLbm4vNqP+ofWBQXmAOeNq3lAG+Jr4
7aPCNr72KoZycMBXTILYoavss8ggtqDMv05aIQHMlYDKNFm7vp7UxS0pnmvdl6YyxQq4artVpm4O
dWydbTPZs9YVGL39L6w2w3tmflAI0u9s9IDDVJErrSYDbwsZEh5NTXAAyg32OytxVafum13lzy6a
85ZW7vFtGJL1SHozDmAo59bHoCkuKufoRfQVUSVhQNFw3WYXY/v+ELW3VWOe39w8PDCWXPFBQEeq
SaLG7z3byiupHfrI0GBnlZ3R4EELISPMOYQBwQ7PLzEnwHXdVjZTwsGj0EZYjwbPSM6H4plWQtaj
sjiFgTpNUSWY6ZI7L4mGVZL/E15BRbxK/y4c2e20+jWUOEvzkvAgQGiNRMrWv8pvXcU71k6k7izm
d3AKc2ZJh05b4doZu7XZ0yWaB6XB9KZ7bC3zY+LFkc1xmeG6w69cRfXJyM3pQUGN6KkT9QAM7CSl
SytHLawwAydQBiHCm85mZHUPk6WRqupTQJJtV2OUY/R6kLB3kNTnjRqsfcjsjUBZPh2dptyVsHZP
Yuje/DrxYJG+Ng2Jm3Z0n/tZv1ht96QSF/xWA8xJHcJ8yI9hb6b3ZW+k9wnbQiKQ/lNY9ubZk+hy
Echmh8eqtpVxY/alymtOWOLStyyyphsf3QWXOlkcpfEjFO8F4KxS8PBOG+8eaME9W+1qM0T20cNE
RSkVRsS4ZK3K41cgC5QtoprUTmDecw+zAa5Yt1ho1o0s2V1A/7LVuBzoKRygJpDHed5tBhOt3Cnv
PPAGw8ypm4V1KscjxsKHHtA5labVe/czzs3+UMzqw/EdONZmPq1xGT9Bw+R9izHcck7fErfzNh0y
JGY0jumKMfa8TQe8AhXkz5M353hSkwUGP1kPtcD7UhCx9um/Wsscnq/Bx9McVOA/p3LsruCfV3nd
mVAaA3SHrDx5qSG2HXirOPEjYA2M/ZNqk5WMR6pIYuwlu1cCt8lT+5y4bL3M6TIvAA96mpimumBD
Szfbt4JHXeQshw6orVd8dDzWH6Ch82yPo3lvYnabfaumAhUky8wUgPEBe3guzKj9wuImNm5U7PRI
7mwGWbrWAjfr4H/11AHiKZueleZCCe0BZDGHSplav7OJbWw6M56MDPVKeyGus99Esy8lOLjtCEt1
64UFTqgSUQ8DFYfYZMRBLdwHN3SPE3GJfEah9atX9LX81Nrtq1uK/jRiho05lTJrye2bn89bewh+
pa5FlBof7rEysNGNQ/oJmQb+kPO41GpkzRC8eLP3OAb1xGDdtC6lhytRwWDNBREnUeufeOM4Oswp
QCrXE+vCavcl6JwBz/y68Ze8ZTd+9oJenb4kr+5+ji7IlyajYGM6jB7Ov4G+MwhX5rjpO2gJXYxj
G5+dvbbt2NloI7nrwbH7VjMzbbhB+H7gHcR8GdxTGlHtYSUdeqp16oHMXIBtEHAxABTw3vcEoZhc
OZCte4JVQGosxmHDkda3u2nS7t71ut9G+kZIHgXYK3e1su/mlOaZjgIlPB/MXOwHtN93AcQhcDlc
Ntg6Rxrp/IzCsd65L7w2eh/netiqHodim9UMqjnV770C73TujLuWblSalX4ZmgykOQ2/+IGclWl3
YP7rR20Wj/7DPIfDCwOvnaO88qpa585hhDilDnhhyYHWCYLHNHc9xE69XUZ7MNJgEFpptefyoW+r
hrLmVJugjR5FHF49qtBWwh5LGi3cUxvhhMkTooCxn9HpsGRAvS1zjmEfd3xAM3sSJq3+HjLbDK+P
+Xw0z+BF5n2uKIYggAC4iUj/ROXbKsl5umqoK4Lww3YJxyUugbi2olrDGGidm6zq1uvonZGf2sbx
h059A5uNe8sC56ES8HVN+7Gr4L+j0F2dEBuDsNCCwM9SDvozz0NcmJOFLwNOlIBSuKYjo93AwgSN
K7jfcNCfKdruWrt8TyMabBdvE3vXjG1RM/Rb3dM9ZEz1ruOK2Nem2W3sqis32PwFRtWMc02kgo3r
Dj2xJTJhJDp3iCbehtNeegmi6Z0gyFUTHT9XOfyAsCWB2qpTGBO3Exy75DhiQcn0Wai22dFbM6yE
kHdd7jM3YP60HhP6S6Ki+SA4snLpewHGx3AlUMcxwJeUTqwsXseqOforsyw+l7+Nh/Eqa/dWGf6Z
g9cWaW8ViteEV64IA5YKRWKAuS4x50TDw9g2rwRctnNkPOu2Hy5ZaT2bVPrlrOT1VdiMKhr8/fgx
m3XSqEc/zsfnIDO2Ikqp7rIKfL5VtINX0NPkpKn6DHv0gT5EmW2FsSkSXiC+2+vcMQhYtsCW+z3L
iwmvxNOtVxFDsfCz4nBNRqODZwPDt3O8XTv2T6D0O6Ah0tyCowSks9Bqs8ap6Y5I6AiVWJqaNKxX
U94sH5spt2KIjS2iynyfht3VHRBFA3LFJCCeHGwfWzTxaqOD4hpETcS8yAJgwrYrF94K1APcagxS
Q6pvppv6LCkTR49svljBeE75TBZo1s4LUbDtYvgcJsbOjkSMabxRH3tPH9G+N6ntbYGuljtpAE63
BRgf+BtLqtXwUncT+zNFNj+CdHzrgizd2ok02BPRiazqUwaYn1XuHBbeNZr8EQEnCjCCuyxbIM9W
/WgCqk+CW1s4n2bDx+DExmpeDg1ThZhdOzvdw18jmq2O9TZN6+5OiUtUm/kRgsvnKFJyzoDbtqlM
67NlhrcOyz458Oy3nOZkJ83xV0QupOeoZie9v89Czsg2NJYHZRxKTFIHbeE5TkR2SBjCYD3v1q0u
1sDFAuLd9rB1lYnrCARO0buPpnT2MTuuTdRBvOh1STGDJ2ISt+0NM2N8tIKYzbc3bdr6VtjoYtz5
T5a9SDdRcbDb9tzZ3r7JGCr0I21LnD8kHP0M467mlbkEAE/Ie0/Q+6u9ql66mXJHE547Ky9u8am5
ms30QlLnJbGQC6ek3WMo2PQuolFGqcCqcT99bUWH/qudFO3GBQhqiX1niMUj0DUImRO6iB+rr8jL
oDfEld52uvqDmWg0luFtMdqUOLBlrziNuDp/aUYW2eRqedvKE8zqwsY8dP5M87jaFoyX2WkVs/OZ
JuOEzXrWp4SJ1zZqR8AcYXHNIZVy0sDcYmfFewq3rCySX4WTn+ohBHyumDr5bAJHlqsGHXTLmZgw
fT+9TtW1qaf+w4mowDFTE5vlcQHY8+t+Xo+OvlbUyUg0eRTmp8LXD3ZnNXAiaAKv+QFg4qVQHWwO
n8CfOCS73kF3XE5su+qVPZX6szZiwmekmqnoISMc+7BH/iReIs/mz4Lz6cbsDOfolBg3VW4RYsKC
wEMAL1dqzbswcupLRCvdLMSfeIQIw+DzWYAQ3w/Kfe8kpay5EvfC6MQ96pxY9SHCsM1YmNEe1XqM
5Pbo63jBB2LoY++8mzHwEsa3JuEFOq5YpAbnRy7i4ZZZD6N/F7eF9cY6wc+dqBEqFygbB9+68D3I
UC5uqjTWw1a21Sozp32q+VzLFC1WNB2nJZ8HGb6zeZUl9mvbfwSMDM+zWWf7aaTk2BX5vqfNwG2C
S2bUbE7BMSQtg6amvI/7WW2JR/RwUjGDpnX85pZrQczuBS7YrUUn3tGACa5qIhfEOG8dqnYbT8mV
j6B6whl1PwVTBScGkEuePcI3v/ZV8aN14d0qv16nDiy5Nh2LrarYEluKcdSEI7YtsXzTzrsJSgxX
OVUVG7f+2SQZ0+lpzTb85DQO2DT6JftpNh76MWULWfoMuyP6QrW9c1r4DVJBdbf0cjKQTUajDF1s
GoJjE1Aliycsq5jysBUC2BbM1znHrkmFGd1+ouLCNnnuTc5hcvP5mEcBm1WLilrecKotMBxSCKa/
ehb80wxNJDOw43cJ8q60ijd4wpBp/OCGG0WvBjOaDqgGTZ0fsqgqDgpb5SlV6BkKOH1SJEeh8b74
7c1suCfsuejAFTmM1kjk4Lz6ooe+2qcWeYmaRM5O8nbbNXKTxUF9PbsGdc6RijAQJ+6dzwbKm0F7
pfipNpNXIrBE3IKTL68FrDta9JxN2CueBBQ+NlX+O0ioM+EkPZo/6CFlOgfTr64fHcobzrVbUx+W
iQPgdPb3+azWPNu2sZ3NeLM8ecgwxgCK7pNebzRc141TAKBSiXMXETPC7xnMLKkc4ApseVx2S5oA
ZgWNs4yAOI217Fxm5mbTmDyWBXRLuwlerOZTLPyjbz8w3RVEz+LG3TQxE9BIslmZSidYlW6Fd2Lx
/JHzPMYy67ZmIn7PlCFtQ3uxKidBfprQqapJDUeDLNwxr6M7/G1qh4E7Ac9i1s+Zb2U72rToCDG5
Xr4Haj0GwnAM0pNZjRt6xWgvw7lCY0gVHR2gZJUsK4g0MGSMCnFujF5l/OQKQe6jDB5tygh23xbP
ogKYGDRk8j1wpKO00OQXsyUrwU3OWMh8Lz0p2yIO5sfjiTvsivSMuNKWz80C9empdwJW3WCfGG4w
uZp9QD1YvmrawTzVzoSMHhAkXV5OoFw0SX67SZOnoYbbxAyH8hR3AqLx7f6eF/s6qJxHxG4IpaXS
sKprkDF9QOVpD8RzbaPpYUaYg3RjON1DF5QTIUE2NgnOjorqVdNfbs2cT1VNBIWU8JHEfQxoYWE5
O8+obhJDwA7cwM/So+Bg4OZQhgPnNQKO4E9NtfX9X33TU3fQYxlfIlBAF49jA0ov5UJs8vyxYx3O
Vu1iKtWL79Zwi09Nhm0b0EKTrXoYozCfkm0YTD8WJwZjGvd5NjsP1yFuzrWoQ7l3HX3oojzfknv7
ECgQjFeKh1YEDh0IhUum0bviQydcGlkfxeyboLqXL9WgjzEpkzLSzUaG7GF8axbUQ0IaoMJqo6zH
1Cy9bULmnmQ0Z/XlS5VGJ264cT8vOKchjd9VgeVVmHeqTc/DhK7dheMpicVudApmdXhOiHmyNsTj
rfail9n9tL2wx9WBZTjz5d52IDWU0jmmwvoTGr3PMjth+fMDAUScIBCe5QQNrJJbKnlztpkpG8kA
Zi72QahCDrbtVgyvtiXsfcVDznf74pigu5+CNPBOhDg2VuEa0G2o5kGTWry00aS+MkAeWBiLah1N
XBJAt8a11ZafHHHfPNI7IFghvgrgV9LsJrDxTPkBFctd1VaPWKephMndR38pweFEkg/tPg+9YJ3R
Z8G5KFvqTCrsTtx94O3EUzPq1xnGJkxL4101VEN2EMJWffb57Rx22X385XWeEFH3MvEfODiweYIl
mi7hgHZO91p2N8P3w9NsQqEM73BrF5gy22qdsBcOwznGmEfRI4NmStgLUFF8ZNhOd6bDndCxRDPe
EhvDR8osHafe1Xb29H1XiQA1BFZZsy3NCM5CcG/zb2+/L8tv1/P3l7nWTPaDWzgSg6AACpQkU4Hl
leuyysHxT6+AkPsdm463wQU8ztIT7iYHOpxh4cALOnM/NLk4dQG+OzJNPLYxJi+vtta4V6rlSjED
MznLKYw2ZoI2PqphWR2mH5Gwm5NRhfwTDpGXkjTByl2WmCGobs7McaXSwXthG9dAJUvuFZBsT7Ue
+YSdCOeGZ3JEM07Zh7/9YmCdozF6NWFwxjWa73qFqJZYxqGtlqs7gYQZ8pLNxW7f0nx+sOC4morh
zyAzBLOQlOEscV7a0JnZTyHM0TsedDO99xQ3Hr57W+pu/IVAzroP4ixULOjfNyD5u25lWAOTTAOx
Og7lOuyXh5yVPnWCumBgiU161wmno7h+xBgWh499ykDVB5qI/WPnYvZZ+WXD7SY13isXbOZ/RST/
Mz1B+qa9VCSJBe0gyL0s6aN/ACQTiSfgHY41DvXk9+zIYJM4XroqFMOkKXIk0E+uX8tzJBCSkooT
l6nZpD59ZLy/qkP+Cn/9h9oHvunfXoy0hedY8LM4ilgOWax/fDFZ1E/QARtNlRr2adeR9S6bKItH
8LxaZfXEiWQTBTX5XdxXSEFUn4rWLjaN8GZ8yzp81fop5da6uHFaXBYnNFLzYxml6Z1CKSv6ZpNQ
E4b6BHFuiJaWdSsybpLtZOKmyOJxbJ9aQEIbggXNJZAuJsqWSaeI23rdesl08go2TgP41ljI9LFt
LfBu810ZBPEfJvdfZm96B2HRi9vnWI1YcjpueOaxZk4Rcmt08mVydkQCQuiGsfkAkoyn+9A7xyxl
auBo9vbSYf8TZiyboay91ZCIHZej8UPj4bWrI72xUIgq484aGRbm0RhjfjLjt9lna6myYot1hIRK
FB4T5fXHTrbHwCzVTcblu1VDUg0jQ59jm4PNFBSPRll7tFIpYgV1L+4Kj+u8rGMekws2tLeXFXP2
7Ju5zBeLMbj4iRG+IqJkITNzTt32zqOHeHBdVJiGqQSWW3ufZQGGNp14R9MBSQrH3d9bPEq3CD9g
lYi17LRhvmfOnD8ajvcoq2y+asToTVvSRVHFZX/Pc6nZY89atOj6Kw2K8Dzi9iUjAXxCWJlxQTn8
xVIhTunEywSZDNhH5N5ZBvY+dofx4hY8BPXUjlecggZ5VedmDpX+GiP6prwHVoniE6MBlUdRdGBq
6UDeJSnhWeVrHNBEbjClxNUmue6hO0VyZqFHWtS5ZT1bBjmnbE5+EDs5uGXmbXG1tTgE5fyW+5C1
4jL7Y5cW1OOci4k8yoR/Oq1ffbf9EJkY0D6RwoYpM69S1TSiBfl9t/wuUT1Nj99/UXBBXW2rzXZe
qWlT8OjC4HpxZxRBpv3m2BHIC12L0qLlO7+/Jy6YZHW0Q/31H5qu4W5UP5FmV6gS2M/Sk2xB7nRk
2VZzbbEldeKOqY5jHyPHHx+bsQa6LLC5jQ2Sj/cqE/wDBYPoyHPlWofujGc2e9KTrq7aV0unWGJy
V6KlzuykcIHAD+KeLJ6a4Yx3KL+nvys8lMomdO1NF98f/FUG+9eMWgUmqqp3Fk3A1GharOwNK4BG
xSDtVVBcUstH9pu4qoNbVnHpd12A7zey5A6OAXEo3thbO4Am9IfUu5oLxxggjEt4cZgf8Z9rGAh+
cgxgBqy6gNReD61PlAlwX+dPFfZwgHHSOKINtw1UrS3OTAeStrnLAoIvqUd3tspw+LoqQQuc3K/v
6lzP6uUlCLunxgjL6wh2gv3juItLmxh7SV+m181IebrONrxn9S6QM6NchBzQuXhoonkbjArWFfvi
qLDvEmUOJ1vrbQZQ+5zY9bfGRMddD8Mh1BGdzeMwnF0fUynD6XqHYTTeu2r+QuKt15j9qI6iY8vL
qN1yQmSZf8jN/oeH87+1XBAAdZSUtGo40iQW+y8LRVoLK4D/oQ84CtZsfeu1FEVyMq08uTgDVe1h
kv6uuY5JzGRYBrxY438HL+47ZnyxeuMmKg5KRUGIhFnLH9TE//ISLaK//9T/8P0SfSVJ8YIsoujh
n5cPr1aIfHigDgCN7W0Da4eWeQZ4eL2ss5nBz+jyPPkd8CiXaQ6nO7PYnTq2cd8nw0aYf9VZUjJH
McDstfu+Hl06Mqf1Uny0xpe0QAGYV6EZAqBhQ4/Uqa3/sgoKosP/8lPQJeJR+uxJ07d9Z2li+ocV
uTSw0tOFrrGNFdVVhs49AbyV4vCxcYRTXJv8VOr+EvIMRMOqFtKzZKKJIY+nD7yZpnyRdRxv/PGT
cRKuOV0Z+HVzMmH/50tC2v/hlUqoj74lXNv/t/ebGKIR6KDGCZ8ojFBVSNiwNNXB8oZNEVYkZJrh
5xjWD1Xr1e+t+gnytb24qqn3bUGwwwvys7Jp4x2D3tjr3H8rKvecF9N48TBxb+uUpd6BJMEG27Jo
MgMfqujyPoEsxdjIAHRVwhvf90Ntbfw831ucKaiwHH/3Mx3r3vhQluHSkywPYewr0rJY/c0WeSd1
MUag7MeoSfDwmOR9vzX/r6P21/hnrRv9p/3ncP13YP5/Je//PwrkW5yuqNj43wfy734P/+P0u25+
T/9EHPvr2/4eybf/5puWcn0pKX76BoT9nTjmOn9zYFVJj5Cm8CCH/T2QL8XfbCWQQC3Ht1zXljwb
/h7I9/7GtemaJn9jSmGK/6tAviDz82+XvcOzEC8UvABXCu9fgGMWOMIcERQczjiuab4wQDw07Pz9
MVon9cIdD2NJ2BZpqcojAEVMpgxCUaeGfWWXBtVziO+kAzi0SVqk0AI/DoWObYsoibNu9HC0JZlO
dngtBDlD4M1sV89BbN7VenR2NGLZ0JXUUZhNeqx8Ve7t92TI6zMVP4BBcxnwpUPObSmil52fb2wL
dK0f29NT9RmI5KvmiPvQSBqIZOPeFfk8XHSdvlq0aMG39KtzhpEcPZsRa5YYxi4aDAkSu7z36A+8
8/rsmXLq6+T0zb4ew+YYZlQbmOar71AKCZAtXkcjeX0E4D5cd1UXrsAvsUAa8tRK5LyqC5p9iOza
x37w3BXypzEkH5Xt6702vf4emtGmrFrKDilfoax1NXdTegJGTpLeYnRBrAOUmGUnV8JOsKFNkpke
1aOrdNRwf3RoHGtZPCezcHcVz/qtg2E7kNh+/DDJ9zWzWfwg+aEY9kB3gUMN/Mvg2wY4qjBPpxht
Qmvz1BvhO4wAJCror5jDLSz4WGcTbDJDfCExE5yqinRMFO9VWe/yTqIsxQINVs/tdmFAOzjHaH1A
ES6YkWOn4Xc1xPQIZaf3ff6YN3FT93gHs7DAMEFBg4xx9ZpYaLspObSD5BfVgvJskX08YpE6GeC7
jfnOLfnHsyA94zL90S4UCDydemg1Q2gAT0aO6xL7ebvtQ4qWccys1PIdqPsGBcsGIdZEME1J+LN8
RCBqnea+baeDafF2kGEFez0aZGExvc71q2mMfCjRkfNVv7FtDcvZl4e5m1+LaLGyztnWS5Dt5smt
n1rGQSR9roLE1sVL28swQL6TE8EGcCek0QQGWvi2xKGZi45ugaeZt7fPX3BroLfUlCRNJanF9DR5
mI/tXrTbeeDWKLnoYqIIPYVLWzsghlVhPqGkLJpfrZFLrV5SIn417qzMCtb4ztrZO7UEbrbhXB3J
g1JDQAY2xDKxmxGUi6UWyhWMJYlTsTUjBj7Yxm2K0/divmni8yAVOA+5LfhRZx7XTuMy5sV8lvrM
UKtlyBn1w5dS7yV9Jk+d8eYIUIN8qPMS2OdDVcYeIcK7UKXBsG+O3pnjGCdYM3RPT/j5JD3j29zS
+yix9Csdozj1GrUf46E4jJqPQFWFc9SihrdZtReP89zabD24tkn9YAW4V2vRg/xoH9gHWHtqj8Dx
S2ZFLo111yxLqdNjl17XRrkPatpEgOuLOEVrCrS99yuFfYaLJ2fU2I9rwxKsinl5MWAeRn3krTN7
9FHKQIO0jERL7R/sOdsoz/qgQ/eBhCGAtxpX0DCH9HTgvArvp+X4W3rF/2TvPJbjxtJt/So3eo4K
YMMPepLe0huJE4RISRve+6c/34aqD6sUt/veMz+TjGSKTJGZSOA3a32refTY8rhT7aOYxdgQdFOx
83hLN+wHfjgFy1Ko8hwsNt/WisHeJZrj70GGQDgantAkovoZEYAGKTZ/P/I5LTbExRh9jqGyxMAy
FMQXMxLss/Q96kMcLlP8vcB0urZk9ZQ0dAYBZrX1rPP2xjXaHd4FavCG4KM6H7Ud9L9eM7qD9VN6
BaIfbKkUaPNhGo0TSewG3ZGfXqa2MUFLQVfz3P4xTdEYkic+b5VeeJMW3ovmDByinjHfJ/kWh+kP
ZFrPciYO3NCUEQHaGGhlfZu7e1kVP7wix8yWI0bWNWKoUcaPyKScMD20SSlI4QD8IIrkHTrBluDY
HWJGsFgusyS9BWFtl3yAapHcFm0VIeQO+JyOGSEhnbeDFHJOazfbOuqbRvQAvEL5AZo71IGKTjyB
fO/l7C7tIYaDcYArnL8JkwWWDDsTpHsFKUlmT16Xz7vBpGEzORTyYqsd80CtDBTWukbre00M/8bL
SICBxY9guSgD2OouQu4I5WJaNM1miOSPWCvx36uTavRdhv1VlhVON03vN5pRbBtvamFRZxNk4Qju
82ihW1G8MwnI2dKYm+SFvEl0c0aKYds7J/J+RlAPLk7BsoEE3K+q7LwAGxe7NEPVjx1Dvxmjam9i
0gG7YiZgdFPjglY1XHdmD7lLtNWdQMva5Kl2kHV5n7hWeev2WnTJU7kPG+X4Fw1Dvtm9Hzu9Pw78
48WTMF2MOrmvm9LFB1+v8MhXe0tqSJhwkvtmXJ1tpk9M87zvI0pAqYngOsFR21ed+DmLGNNjxh+R
CzI3RFQ116rJ2buReGC2fDxzQWaMzRyKfXV3borxqy79aZfMtjoMCPYltWGMcVsAJFlb6rrVefnO
j5sba4JwqAV831RxrnNP2E353BfOTeh08cocsToE4TtXeyjz6umwrj2O9bcekxiAG8J7PBQNgBHh
hHc1o0a3iB78uU1OiDe6SdZ7SjP+YPwQTVWH0M8yGNC6hjhAfRhn5CJ9CX6OvKLtSED7xvbktkws
pJbsNAmqIoJ4NL6mQvqwS/0bNxinnV+/COIx14Ovs+MG8V7UnGp0npajmNV0NN6A25wPIOM+PDL/
MGswLgbtSQg4Q+aVYbkH9ARgdlw8bGYfPYDWQV3TPbqju2dpKvAdQLK3fPvbLLwnLkP9JmdShyN8
iDZdN6JatHLiX5K+3ySV1m0qQju2XmP85MJsGcZ0E3cTsFKnu8Fyd8CMBzOZud/KyOqvpok2weVs
mwTlhdQOIpi9ul/Pk/FOEtBrQSoj6qP1cikzw7w9CZyCWkmBZA9kXY1czV1CXjeuLva56QQng+XB
amhxSU1+ufIibRfFX5tIr7Z5PBq7tguffKtRGOxwN/hoZy1e3DWT82I1FxqAptJ6LTVUP4NW2KvI
s+3jqACPLeFwhr2bQvjPBGY1nOSoTTR16lTR7qLbopCGyuZYtbYJJ/3MtZAUcYeNe8lu7aJNDm9o
NzD+dioTLLs/HLko1qsUV/ptzXBmlc6T/zB57Yc3W49OGfR3hh3v6ib2HrL8Ef+jcvlFzTlBD3Ae
4Pf7nX0puDZnXBsf8tk0V2bS+vRjqQm/Bv8ueRRZ5EZ3pVUxnkpmzqiMTaGqYSwKhqeawfYlqczv
mEbnx6S4TGOjP3YsphrZPy03Qxk/T+OkxpNN/2SNOUyUSfZwHasU0bZSQcyBvi9BByjbwAbqyvzY
WhAuNY0LfWHhZnFs5q9mxAtR5eYxYPO6mgqdi7YdPKlQKhgGgb6TfVhtQxuNsC6Fe0wswg48Qixw
urXu0QyETWz6/NUZbXy/+aThyh2MB2pllpSZ/aTbk/0UJCRi5UZz/+shkqM4yHXwTmpCF7bWE0ZH
arKK3G/0OPqmGSpQi5o2bU0kObsO1cqzofHxNdIgJsePPyEcrQ97QkgQDry5gjSgsvpoStbmYhT5
NdcJHIO2Fd34mWAHy7jfnS8JXCVwsnxcwVYMOoHE0saAj1Qk14+eW+Do431bXYA+echKoUxZTv+c
wodB4lxPa7NkMSis+wl3iQvldK3NYBGGOl7n0pCHxkaQNA/tE9OPtV81zYszRuRsIMzO4XQODOko
+MtgE+TRSyonZpFiSFaZVoUHLnHE5A2pQTCK8TroTMtD/BmpUGyWrvjiIFfYaqBuAU+JQyv2NQNJ
SIHjKu4qiFLnHKD/yFXriPn6GWf7SAqB5CUID3bnoI7kFWKrmh7yWnQ3NBxkdeGONiDlVvDkNx0X
OzShK93y+m1cdu4ujDwLmB8ieDQCT9mYp7sB8u56botqb2dyV0f+dKqE8Q7XuN9kFvPEzEQilzrW
ueNz0+bMmGUOKxPTnIUKvzLsNSqX+EtEbPuqLjrcX2VbbWWkkz2PtR+1S6sgO2QQjP33+K1x5uye
WgQEJQezl9QX23wC+tycXZeo31ZVKL1WXmrhPuWZX91WM6uG0H6nOG/BDvtYQceO3LHhvUlK857T
DbR6ZjoJ3rk1BmpSzAxZX+imRsNBqmUK89BrAuW+Q1/pJj+zEJcpTs4K8UvyqMdwqe3p6FGbYJVW
azHT+2E7fDZ0usmMveimqcqDp3k7LUP4GOnZYRR8dMn0ikIT4ckXaVtXU0bNvnecYtM2GIYloLaa
Kg5ZRvxoh8YXPN/6JksSh2ULieQeYUpBL685aEzupI8BczKtDt4A/qIEHTHo5kG9aab2u+S6Ow8I
+dpMJcG44gseAomzypHbecQG0YQElEa9+zaVPV3sKLpj28t5a1vyjsgUsHgpohyvTZx15NBF6Kmn
XwSFBH+dbFaViLtLNPcbOWjuEYtCCkzmoaI24TIoQE+hufFJby5lsUMF3e8rMPwr9KeIX7677mDv
27TAoe2JEbuA1R9cfmO4qVy6gwSMctbm+moNGopuJ6S9JcJpO/hDBikieE7gvqx7LM54ohFMJYN/
rkcSrrqwpKLUJlwM3j7QTSbTvmscGDFvhtIvz77EiGdk7e1QEOomTNSfWMqJjHYPBJHeTnChj03T
XgOd0FOHSfgGQma5bn03w0Lg3FYjTZ9vFN8oDz4Qoicrg/7Bd6AcFfPBncuz7jZPJDei/0X/uBks
DQdm0rVrSfj8ara0Fxvl+n7gw7UaK04XkQi54mcAlqyapOK4gpuaEAkPZlxsNImFNy/hsxhJ1m0R
UGXr2G1Z5wtxbWZ0v3b97rhde7bC7mpW3imKCQHKhRPe5KIbtlSH1dEH/kF/PXtHrJ/jhtHSgE+e
khrFNepKqjzITo5WXUOuR0eOyIAj1LgGSl3vGs6xM4jayTHXELZQ8hnt/GcDg9qGAusHEqX3WRvR
/YUcJ4JP7CbsqcKAlSEMiHuk/b7+ZFcfXm0R0zt3+SGrKkyDdkaRwC/HYhpUkVPv+64jjIc+dUYA
Jmf9q8gN/zQCUFK+TbFLWOkBZKRqtAKLBGGruZMCsG1Vp1+LaA90D3VPXRQ7h82y9zB1jXOwdJd1
A6Jl1CHgC4Ans0INzFU/N/i2LersWdansd+iysAr0JwRzgZrqjBDf5pKCROw3kQ9QcYVGgA3bfz9
zI6cOgUGY9EY16RKjfsbVtvwt+oXrlw/ezaXxML795WJBA867AoVc8H+qmNENTCnGj10aoVvblvY
bIRdWY/AUiQxGZTksx6SqTu+pqGu77t23BsGE7S6zSkY5h8o1TQ+idFbQAHOmh6t7Dx969uiWdsm
F/b7uAjebIwFWKZlBnSPZsLGW7kCS/jR04d3cYcQzSmbtQ5ry8gMlt6jtuk0SjQPHeLWhD0/t5SG
tH7bIpOoCbpb2+0eW1z2TjrGB4NSiP1y04I8sO/gWvBpx0q/DitWHg29TEdpQKxTEpzshGSewn2b
Xb3+mtzmFujJoKhD0CKAE2ftI2wZSzV4ukyewKfO3xPWszEGRCK+Od+5OY6b3ozwZ9K9OsKhOZDx
jBMKFkjMOGtbT4BURtva0VE2a2OmaDJhIw+jprFbjt+BsftrAaacYiY+5w6S56wj5pD5GmO0MnhC
mGkB2M9ely4urjpvo5k3ARez/SynbmO3m9TidV5aCa8h1pvVE3/rc1vr425EmrcdEAmF8/0gGNto
BfvXJvU490WrrCGWXcYVuS5ugQ6mRRyk6v4SEvAeky2pgZW9C1o+vhVVoZqh4aMkEZZRTebmcN1R
t60kl/5tg1Vm5cADODat9R6rEGolJ7NCeuRcFPgCs6ObPmqG/aUG87MGvqic2wi/4ANJNaqc+hpw
oS7lYc6cR79NNPIkgWrItDIO0qqeJs+VZ5TZd+g/lTO6AlDYZOWGiM7blMYJYMiU72WAERf6+gny
9qPFNvYs4vi+dYZLBxfiAtQebTaN95YpycwinaELRIvpITOj167q+StpNdKmPDfR6J0LB7MN69Vh
h1bkFARlug4zQrSscnyMZlbNHCNN7INbmwCmgEE7/+8G4/8HKSxsR7Dn+vcbjLsfrCjJ/vn2G1b4
zx/81w7D+sNh6wBLzzLAgNIYf2KF9T+4mhkG/wz+wDYVcfhPrLAl/uAhx9N1Fim+Wn58bjH8P1zD
Zo9heAa+GNLa/ydYYUPoKvm8SMkry4/f//kPYMeuWq8grBfMNoHgqC3HX9aMKSXonKEMP4xp+TjE
A/voLH60MFGtaVjLxvF3UjNu81Sfd0J3BoAIVrPLPF2NTOCPVm76UMJ+bRCncVq02IqyWXMi5GcZ
VKyVOzLUc9J+vBRucz/g9dpmBOoiLx2h0bDPDi9Zj8uoDiCOZBiUM1NKpK7jwzgQTuUbr7Aa4w0j
G2KRrUk9VxLuPBPZCxnYJ+ARqR3cFe9x3UfHOgE/aTcWdCk/PEShdLZWqurX3IqpNJMSYG3n7SeX
WToelVffpIEg5QJ3Olz0VT048blr2uc4fIjiutzjWtyHLZwTWrmvISzvvdE2JLXLnwNj2cY0Agb4
hLuDRbhYxCigp4fNq6UpskvSxF2skfusT3Uiz82GgSWnVD1HeAusWrBRYYwRdAZyI1UWMFZPjq6o
3+npf5JmhzDT1J4dl+DbOSYNr5siHwGhd8z60MLPJK7EMAZM7b0YnXBzTcwriA7KFEse85AUQzP3
FcwF4TPrCO84Jij/Xb+rjrPQ0Zz4SXQz4eoGHOafCqcn+sJqsT29N2GTXMyeslsz2Xu7GEjHuOm2
sAySfZ3SD9L6k+g7Mp42G7GF69CvXWZNa6BpCNVaxCW9Kt0sVcSZcfRqsa1bsQlqkYywrI3KsNkU
M3XzTB3oUA/2OPwOfukdCPhLPJt+Rms/AirIWpWSIzUlib7Zra3KTFcVnJoqPVtq0FkVoylVqa3K
UxgdAlc4k0sqV2wA7W1ALYvJvDxrVLe+KnPxqKWbgcrXVCUwXkZ2+FTFpCT650kVygMVc6pK54Aa
elTFtKPK6kYV2BOV9i5XRTdYk2FFnCM+PlWSJ6o4z1SZ3qmC3VOlexV+r6nka1XSZ1nT7w0329m5
9qNKrGadqAagphPIVEvAEJ/lmnuM6RVq1TRAWoPDNozAdNTIkh/Bc6DajEA1HK5qPRx6kE41IyTQ
dMdZNSi07W+tall01bykqo1pqha4Tat/GVE0r1muKCRoBSOz+j6oNiimH/JVYySb4C3Thkum548z
l00qlOhqqWZqoKvKVXulC13H7Wl+8ZnyN6oFE6oZgyp9rAPqEjy6zb6YnGvxLZodPAWqkZvE46Qa
O4Cu9z6dnm5Uh84RtH7YIvZpFDzRHP3wIgJrknFAlU7HaNA5unSQk2ols1ZvCNTJf2YqoaChBYfh
bHK8BCQAutAqaElt1Zx6NdZSAIJcMfPmzC9rgg+b34EongqyG9eoGZlvCfe9clkwqgbY9Nnnwd9r
VGvsqCYZUk17bpNnhMeXgS7aUu10qxrr5A2k1PdEtduzarxxfqxpBrCmqaacLbSaLdCoz6plD1Tz
Lm3o3pgFaek71dz3dPkZ3X7gQSrN2tEgEB4TGlP2dwphKKKY9kBJVHtmzBx+AWovW/hPuUPAoOGS
2pontN66FQ0MVonQYecYVQbDiIiaYgb3pBdqCyP7G7jG2QHhHkMMCxvPHB2UIk9Oe6AwzDsQvPjH
gglI6Z8T5iEhcxFN5/xg+3uW7uJQC5RdQZxtM6/6gr+O8X2KA6nIaWl187UgPZNgFNILun4KDwMm
YYRTrMK7MSHrhZ3x0NAgOXkMo605Qjtw12NrNy+zxYmOiU+rRj/x4MmDMXO6IF6WgGEjWDtmdov/
/d7txW4ohmldSjqvIp6ey5RZLUkz3sOXOTXBwKC+ZctynPqWkRCxuCPzKVcNqiblWvf0kxmn+iUn
dNIyT8OQxDfzhFmv62RxTZzIYcv5UanTtQ+By8dfgXTE/YAadRB5Fuw1kXH81qDrqCeDVUXIO/vA
k8YSf3bt71ZmPOg2TMsuiLVt7RobB4UQWTrR+4wUFcJU/grcIGIfHrv5RpdGvDGNetMGDriBg9vp
SESjatuC4tNmC7NLSZFZePBHgu6ooW4FssJATWCPleZPsGQ4/NXEoPaNlVnj1TPaeGd4AdZRpLK0
1+k1mJMHUUwcCq3wyfWFzCqiK1peBJ5VBd4k53NMIbLvdcciYxF9Z0NiFjv1nY2dH3HzpqhoVkrI
mkQNmCjgbto+uK9qklYyoCYmRAHW44zPjK9VmGL4aiZspiFbBU30x1YfplMoWNDa5JdABnzUC3jW
mct41W61cTWyPsGhIHZmCebQSi2EsWhWWfFFOa+xdIp9BQWODleCB5iPpDltrZDdHgTvAtv9aso7
6t8geut1275KIo3jDpxjZJN8j9EW/sSoPAPmTebnB8hHeD9AtZNUiiPAb70BaeDw4fUVnkxvL+Lg
m5zcZ8ClJD9X9Vba2XjSZzBz1fRBCpvctPT5vD0D1jtrQ6zpx+C7UDqAM1f2azR5HzbF+KarXxqP
cUXS3hmQUmRPmEBcNbdafOGkELDv9M+tE98G/IJtTpIJLAjNUisUx7xWoCOOUcpF1mVBn3MuWHeE
RXFtm7ZtAI+JamOflsEx6o9KA0Ue+MDCfmreR1oaDEEaAdQnUXsXo6woRyyJGzNm/dqat0XfvxCd
jr5p9K6y5eBqTfNaBCGBMajF1sznjrIoXmH8kQ/L2Y1VD9hLo3n2/TrAW5h8F2Pl7dhf3RJL9TzH
WAJiINprn65vGF1xlu205+BmcSmhLLAiAJZCvVKlG+LDHnJ2RHlVfdd6Z5dkOfiFwGHh3rEu8J5Y
xTA0zFxGUNPWCcGrmyFHHxbYHcuRktqqxBC2ymy8MJ2DsSmI+5Pu5c/S0weT0b0ySiDzPS03Q8uw
pEtx0QPU5oI7IGvogio9Yk8cT3WZ//VmecwZg+HXP3AAUHLC5OcEDpCRPOc/bzzbA9xO8CHBq+AX
sWTGkOBOkWuHAGXU13w40yNmw1VWZQ0ZQCqEnECZbVeGJIJGxQRE8xEyM6bciIV7jjnn1Mjyz5uk
gb2/fLn8g10OcKvVH6K1AvX9kkQOUT0/LXHkCC6OjaXsUgr676mb5d5ys3wH7rMPO6bE/nxoubc8
x6/n/Hw6g61zAzAsKY9x9Q5c3zwV/SPDZf/oMLTbl1pyE0pIOJgVI+u0fIM7T/o+8oIjonwf1r/6
3bwZ5ysBuNxdvg4YoTAD1tN14pn5qVaWrzpDN71a7i4Pft789tjyDL89FhBKnDVmffjt8c8vvSDK
14CX0cQUnMjDUENqrvxjtbqB+1qdSgex9Hr52nLtlxTv4HZQ7+Dn2xorDwi6Ud7b5W1OkT/PVPt8
E7S0lyxJA0Yp6jHdlUBn8Rp9/vBy77cnrFWch+OG6FOUs+TzhuFDeRLqZnksalAkwmOdVsuvsDxV
shxjyxP+ugts51UkhbNFPZmTpVGR+6DuJTP+KCAGCCVbs8OFFuUnzKnGZh5QRMRO7k7QqDAqO0V6
lEYDooJQ5AhZtnrbpKwUPnC5v7z2AI7BN9htALlt5JVg2l2cShBtp+WeE5GVsdwM7TUpIQaJ2SKE
RVc2vF93JRGQp5T0DbvSEv6s9nX5GC03rhvzLrCl96Dugm0k991fGayh1iwfal4NPkTTBKFt+XK5
p6svrT4ml2/52oe5TifabgFPOAezLL5qPhvyIuoVH905TElT3/HwusHRwG7zlNecSkQ7vZHGiPd8
Hh+M5oLdNHnwInsP4exLHdTpydWGaFtRSu+SFh166QK0jNrTkFvlU16Y6FG87D43Uf3bMo/3YTFx
uSS2UZ0vaeacaNoWs6o8hIZawU7TVdhRoFVeGkMEdj4E3BVoJqS0JYAc0ENBB4p12If415HkAU2o
UacbCm8gE+1I9hqqBKfBZ6eANwZBdjdCELNWOTO1i0trXZoONnt3Wo0IvW8h8W1wzYhzN/awYPNo
Z5Up5ERZ435KhbmpJNo5Z8h/8gl/srjQH2ufvkxjkX/odB0xBNKMTTps2E+j/4LwvQocRx4nbbKu
PmY3n6vCKpR9dCNMKkICGJDrEJeaHRLmdIDCaTVLdfhl6qw8qGOOmRqXluXu54O/fc/yr36ErfXz
+xh2f61rr1zXpn9d/o2cQ4ezjPq2uffASo3iLig40gioLk+Gulm+/HVDW4JDG+lP3VnlKaadmdfp
XDnHEFZ3iQqBi5CPHotPICbEu5FM6N3yRM3AcbzcqzFEYl6dQSGNd5//FuR5xRItGVQydnmqVIuv
T855+cFO/fTnU3x+mTc4vtCZQKWIlEc3CdD3TMCCEhXmUaJW4TF19/Mm9XC9DHh8Y6KjOaByKD7q
o8DBzmcEJ6NqQY1fj33+w3JvuXFqYk4RNslyjxKHcwU/u9zIZPpGhIPOieRfD5VNaa0N6rxVqV6v
5XWJSzfax4F1LiO4G2x2Lcz0hrdz1VuwvA+OF/EPy/sqs8In9lK970Jdl3CbvRom6rLFebzcTF1h
nkQILa+vZ9KufTfYdBl/GtmZ4jTEpTh4FE62OsFQlxen5Z6vDL2/PaY0wWsxCLRjBUY1afBn5Ory
i5tE/ckwNPD2R/E2mO+LDBu1NjNXjigih+m6ROrg2eBspc7JfZYR06ANB6limixHWYNZGNO4EoDA
RwNsHDl5CHH4reblhFio3235BQljFKsi18PN8r+PDo6uojRvTGXzjlOtOXr926/QrW7alyXaDjaR
+Uk4Ub3DYXFvqmddLNF1DBL6vHw9pmzJEGb4wDRGqUKUbOhprpynk5XW49FLfrTq5L/c4FGxskOn
rgN6RgTqWcaTSmJMT4N6bLlpWoA80OGgJ6gjbPm55R86O+ZUxX6EKwDQKm67pGY1lXFs/eW71BN9
/o/L/7X8+L99zGtCnuvzGZZ7y899Pvb55efTfP56n4/FFR/WQDIza9z4Jfh85uWb3WzgGvbrd//8
GWJIwsNsiO3nQ7++RROEgDk2CuuuNPvTPHU9KG/p7OBm34qUz3sxuSCiuPTS4vNRXuzkDK9C7C7K
D748WMzjMyrtcGfFJETMA3spZUwtpIpPqk1jpS+HzHLkLsfJ581Iqk8dRGJH0mqpb4f72CQRavFa
E1SP1Wt2i82cg/pHZKcBJlfXYcIbuJgs6TjLL6HX/eMgnBz15IQWwMwOi72adYi78bxSbTqM6MSf
UNRtezKhjx9Dq8brriHNOy4xZRHpQGCTWXpwyQYNQaLU8hxcxVnIDLMNXMlIOS+F/T5qs591G1a/
XCP/a41g5/njn//49l0JxKOmraOP9q8eBwPQL1aef79YOHwbvkXR/+VH/lwpGLb1h6c7LAFM/LFY
H4YfTfvPf2gILv4QnIUNrAiW7eqm8d/7BME+geWYwGLFtN8R3uc+wcAVofu2x6ZBd4nq9I3/0T7B
/Lspgj2HiS8Ms5JwdKKBrMXa+5d1gk4i1xxzQn/Uy1g7pISHH6B3UdjmxhUhn/aa5jPokiE/Gy0e
WI9tLhOpejrBjPf3vTHDWNSMTRrk4F8inZTN2RpPrZ5tAAFrZ4hfmNJJe4It0QTMlIyMeAq0d50J
tLOy5QNc1fxiJs1TVDJqbKODa7XaaUpwpesBxY3mGCgVNKAngmgiQmXhwfZ6s5UDVE5jdN48n84t
xWOyTn2Qzp5Hrxm1Oo14PrgHMw8IZOlBWXEugPrmFO0GjWNCddjdYyJklqW3SLCGlDMgkrdri8l9
bpznKgeD7TePVTHCQg2In9Za+ywTGzAWG8fYZAAu2W+yty2J0zgbFsGyHEv1Wo8CuQ2oozaBy1Yz
tAbrtumHjwbKBWk71r5Gf7TPyqHb0/S+g3d89XKrvoFLdC8Qyd32Le7hdCJTrUqy+8luU6pL12as
5luroo3sB+RxGwvk92vjBT+rssPfmPjZbjQdDYUTwbNRx8iDUUcyJM1B+N201Y0mP4wxDMd+6G6Q
w1wxp/TH2AVnjqLpVBTjz6IYktuh075okX7XEAP8kNkjeLekkY8518DWhcIQVlZ57WvJor1MyZzI
9Z8Df+M5CvUPLm/ODY1RuAlGMsGk3raHap6fqtGV67INkX4XbnWXoSX5fxjiHeUx/9yLLQey43j4
KH1d9z22bX/fi2WzZcVa0DiPOdOiBK//wcbssw1H3LuB3QdH2yiJtmLTnaXxm26TaFZiRvFSK+bc
K5rb3i9KkrMMPLdDwXCoN+5dFvFEBPfmXbUqHF8+GQXTTZTh8uSW/X2U6MiYw3jawpPZgciP9kNn
QDClQ4eZsfaBFFHCjWuJZnTv1UyqjMqNNsT0zJfeZ/8NxEGHa3xTZM0eQ9K4dVK6CKdNP9wy+eai
6Hht2miPlvmlh+f2EBIg1s/Dm8gYBsKuQVQgnTVhFMVtbEyKe9GuzY6kZlcO4ollBpkjJugGp838
x7+c5O5+vbL/J+8y3Nq0D//8h9CVofFvrzhCE3US8jxdtyw2k39/xUvP8SSGhvyRwT/xxFOr+IbT
duhDEwUYkqbAfs1lKG/Ty5iU/TmetLux7N9atGSbJCqh/YNdp4KtP5gH1khRelhlqHMvUwQNNhHX
yIjiXeyJmPETNyCUI/j707xtysE4xeOAuzMAqQKa886IySQLG8RC47vMreSUlv1rw1TwEKfRXRUm
7B4iAjpnL3shJWCFxiF6ht9snHmV8osmzL3XIb5OMYKZshrvbC94kdaIErHKo5NTGgS05gMjtwgQ
y+yWXwcdc3iK/yLrZo0x/KUpZ7YMXMW3lc+GqvfKrxHehTsHggbb4+ygz+Z3co4v+B6Ng8vJbUKc
wsIRpmWVx8XLJIcLFviNnenutrU0ZsmEaHQeS6WQ8n5txqQ4wRdj8TWRm6UUnhFg8VWahdYphsLH
deiGxS886cn2N2Zr70MxHNHiro2+cHZ12Qcr1AdfXLv7KObokoRmcCmtZ8h/0aNt9ceENnKdNrFc
SzrlsAhZdMEHnA3AS1i9/K3eSf2Q+R3ZaPAbgKFAngajSPV804cq6R5Zybl0jGcEubedNVQ7zG7j
ZhqB2eDkHXZ+6CHQizCT+SFOB2avZyQiREpFCFXKsjpUaQK/UQLbmoYzSniuJD0f6bkvp3MFuRZn
fnEiMWfjDcSSWBp7b98b1mxtx13lgh3PzQSNiQEDFC6G/eh53aHsYcRM5B30vZ3t+aB/x+nONg97
86oTlFWBl3zkuDwIeKmBG+sbiOX6leNqzXYT7iHwDIBpxNvr5bnjZCLKOb8Ow5TvJsPYBZWUu6qZ
k9txuofPYN0F7BMILbSxAtnztpvscu+Q83pdbqj8UPMSmTvxl6EgTUriyxFbMqS9WmnAfnnw3lgF
yJ3e1YiCS3LNPJEcOqJW/Mlu9hpkChTGSmOomxhoYpmczMZeD0KapAGxnZhm5PUykRdS9Lhge+Vd
6zQfXR0Oh/98GjDMv594bV33hE84hGmibzAFQch/Pw0I2QeB7F3tIU7RIQ+h4RCDytzbd2OfTIX5
OOM+uE+Q8U0jXuja7fz13K1DDX4yH5ZmS7rmdGbVbq/mnI9XlvcvzEBgvHF5P/Zy/D6TPf4YZSfG
7CXC/0sDdyu1K5AemrPXCFvbZiUTWlas4AXM9qbySpanVrKp2PsdB5sjmUxWFNHtJC6+TKOtA074
Vm/ZEiP9XPOWG5cC0S7yICUCE4a2tcz8hwNS+0z2DWYMliTA6oP+jEYRKTpxMGuZX6oQLjWkgBEx
Mz6eYaSHZaJDyh6M3OB9RBpxyHQrO9eE53SI0Q6m75301BVXOJOYjTTW/jb700vJf79i5yK2Ex+s
C0Jsf93qQcSAG9Ey+e5YazQ323Rjm+1akwbRzElTqCb9BSLvW09Ah6PhzxD4Nn3dkWfMLjDyGfR3
CNTPjTusQ5aiu9yHFOvCcMGRlTNNJ0SI0CjQZnyAzyhjUE/1BIWRAsnyzmgt8BsmdoaJxNXMn6jL
iJU7R5K3tx3x3jsgGjkBJPsGgGUo8LlgPU2u7YhGqy7SHP3AkGC+Sb4XaC731fQQaT6NmGtra8IG
mgeBmPDCqOgJ12RgFdnFyL19UZXZpYMZdLfcHMa++/mfj1pHHZSf1y510KLf8Vzdcxxh256rVDZ/
KXsHPEfkQtXBQ0OkH0Rr6Z8Dh+Uqm7gG/p54KXGZamRcPfT2Rzz70xVdpQEmaU1cafWNnLS9Bmoe
QB+urF6MzSYShFaF6EkuGYslUnUftKmJT2OLhzCpvXvNTqev2OoIZQHF/IABHtynr0d7C7QhdiLE
wB5hmqWN4c7Hi7Kx8my8VgXnMtOtcTxGI/FgyFTZSA/Bnl/jncQe49zaycxeb95ic7v2430euPgV
QT6snRykndZa+oMdpFBwfN40p9Zf/FCtRGdDrYHbNZWgAwhi2/LJuYsJmQLsmsJjJp2oijpt959f
eOs3VJB64S3V2xgO23xX2L+dLfKZaa8RSvchdXDajrEx3sB8lrsvVjcHd/noQ/O2INlAbtgpa7Wv
hVhaou5S2oDVJ0uLH0jNyUNsUGApph1uTwdzdvkCmMpmJy01dga9f4Nk6Zf0sEBjd0OCsob8Nz0b
VAbHoJB4PDhlwGWESV4Ixq5gA8tzCnAKkKZ9i/Hya52HjJB6TDe5CPKLgxfT43L+2MqA4CY9lTuq
5KNm4SX+z6+R4Ssn+m9HpwUw3jCEcH1h/f4iYQmP6hkE5wM1IlfM/2LvzJYbxdZu+0TsgEV/KyHU
WbItt5k3hNNp0/csFvD0Z+B/R+x9KuKP8wLnolRllzNtS2LxNXOOmeUCYvgj+g156hAi7/me747I
MHqMyP91cB20K9m4bUfDQm7EUcdavNrnvWTqbk9qO0clZa3VskF2ETsDoTSCITPOTuwvF90H9WhG
ZbfGVztHr0nHUz6kF8iGb7XUwWj1dwlpabrb1GHfJMZRCQ/xBv6KwSn9vd+7f+akXPfw8/LsEkXS
TaZ/bEydnNc+JRuLXNGG9I1OR+naUDEiZS6nwADLdC0sDrk8hbivpX2o6TMdjl9bpxZ3BcqWOt1g
eZLHuZpRsuXXLE6TdzShNtEIb6Mmu7tUWuEs8+TiOmT4yDmxnnVjBredL8657LEiU0hwkJziOEWJ
npb0V4JMGJy/ai+m0NJ0LCI9iFlCxVZ4tv3uKC5LRa+zm1SF1xTV24YAnfigwKoGWeUY5/ooDEQe
sQ/PV6NoWhfJ6U7D/xxocKguCjcNs1Ms7jU5q7KQtxQqnDaQtQegzrkudeQGWaond+D536XZc2z0
09bENyqmafjwckF+ogcO1ybJjGyHQFGKP0SjycIIHwmO0wFRdkCioL0xZGftf+5AVlI9eBxQd7Xe
XtNGuy+U4d13rdaFXlIALBdMqwoshzYuMJ1kYZQB29qtDaBQ29peo1QzF8tP4iBh7+JXMy/JD5/T
+TFtk1PnYGxKZ/2tHDzjRU3+MS+w72DFnek6NWM7YxPbjWPVh5j5KpJi3IeheSlBzRDHTZcjGMIx
nZvQ/HDyxLC4xGieezRHZTvKs7JSvOWF+nIN6QZ67RCclHbQ10WZP5P9laRagncJ60VDBsbm50Mv
BjVVZp8wtuvjPFHFcUnR9mKJHT0fF0vO024V4o5qqdhMangyzbkkv1oRUTDEPszPWL/w5Hr/My/7
X6loHGb/vIp9E0ybDxiNjAUGNv/oSL3KKGWfj+3NdigOptJfQ1ale+qZqFy5Kd0Wh6Pf7irr3s21
J5HA9xVtT8aLIidrjtpka2QOFQXd3WTa3dnMLLkjhVMrq0dLZNUzWjusYcujTuzoAUoEoj0rES++
11vb1HMwDY86RgTRPA+ZZ+/1nvv2zzlrdpCmGFWrYxKh8otjqe69PPo7euMNF98aoUxcAi/zdcwh
uAsjA4TEAGXLPdPbEaLabMXoTXsqXD1gOgMwryazplckULtIbg6R0aDNTsAh+2tac6HcsIPsciat
yLtGbR0fWCWUaFPaim8cV/e2NCHJpxGtk4/CH/PWL7dZjlmWL89wpsZdEcPHbydhYx15HKvBZiBT
Jy/m0raHPOX7FtqUPZfRk+OvX60v2mWKvOKI63Il7fti00acbmyCH0ej1C+RrxMmo5t3WUSwmPKY
KFMpvvWOgWJlFvmd01LnI90sAyL3sp0v3c+yjqtbLHVn2ydpfHaJTIWQdqh8U52NtZyJodQxufHd
gHwisFGUTLeBVdbADGHf+yRmpjZ3rrSSRzOnoZuMhWo+1VqoruMezPuANKqMrqIlq1LTHXub6LC2
vQSn7zBo1bWfcuYaSntNx3rcVVGj77sZxYzroK6SFB1EZ9rnCvy8nmBorkd7EyG8wqOQ2TtJfDr4
ODZ/JZKUUfpxiFMPk7li97RJWtzHXiPzQ+HHFXvD7C3JsFy0k45PnlShDSZAbwMQjh4WUvOYOfMj
z0Ng9+hs7IJAYGfIIeGZ8Sltqv7eYQrukky+HRQBxYZ1zx03+iBseCYdgSsyNlRxzOvUZKAIJsUq
82vqpaA8ZfFSGPYfBjbGpV0/Glofk9Nya9vCBPzkiOeiGuDrAkbEVP5a9pq47/XefIgS092yHIC6
1usVsbilx0voszmGTrHJa9pvK/+OOqAPrec8Zq/CXKOXe7WEZGtmZv2Yan/TAXLCwDbznBQ2FkO3
MoFcAF0lyt57sZai3DNFbHcasJd9rui7uA28agQIBwm+FSLSTAKJsXmaCfffqUeXJpYyfS7m1XQ1
QVqO7eoFB5ncS73ST43+PJodJU9tpr+8sTy03WVY4vpuQY8YDvXw1zAz7zyXogvdAZDukhMDaSTp
VUc5/6ji4Wivgp0Yyz3HazO/5hFvO4qjJBmW93YiaAuXdBWUNokcM6f4XVlUhKBVv5qpdLeW47qH
1d/Okq1+WD1fG22ciofG6p7k4MVh4bdaWNso1pbV8OBHjCfHdKIm0/oZk3n2VqXC3nnUUFvp+eW+
xP3Ku2VMNrYgsgMXZrtVanQfMrth5tD9ZU4h0KoQyTulKe5UUi5C3y2cPVEYQK3h06bIn54PFbXR
jWrlqFWLcedZyUsWDdquiQ9FRiB1O6uMMZgNjgqnVCDpn4hGs6JDCRs7BMDbBSZkj5uBuw+c4U4n
pBrUfIKsG3/Sw2QzOLXGqjiWMbEW0jKjE9CZjicqxRlFCsKmYv3LqaPGYGjVU1wXBUR6nFHmOJ9K
wmBJraBsnu2PoSBrjeb9aYnmfBU+ZBh/ZnEF6FXgvGlk9llkqgj1H79hi11fwwmEBT1BAgO+wZmj
O3Azy5VYuhh4KPaZ0SLToNMNj92Y+cut3IPR96ikF3HQy3k6+gZFQj5kDvB1V12NrP29MCze6Wap
b0ZP3dgh+Dxp/gMXS3fKdKmuRTP1zJrM76JFhwyXdH6z5uo+7hKxQXrDmYac65ZDcfH9V1LlqneP
2XkwFLa+mRLZHxxq9/+5U/7/zdL/a7OEG4TK/3/fLJ2/qkF+5v8Xcgvc6/qH/r1b8ox/+a5vUDO5
bKnEf5ZLnv8v2xWwuJkeOAxn/2u5ZPr/MizhGwRQm3S/hv6f5ZLp/ItB+gqvYynl6AaLrx+mWfxV
/3si3P/j4/+eEP9zMoTwGGgXtFgcMUyIhPgHcMt0zKTzlig+KeCMxHAimWgb5JfOpB0ZpnALjk+2
u3SnwrWeS8QvSDSqBCk8p3BxyjQ1Hauh48DpsijU3bWO8GuK8oEKwVEdpiqzROaJqGlbkJNFlspT
zpJmp6YSSo2Dzy3SgTKgfTiqVn11IkwNuXz810vy79/6v39LYen/KPT4PXmmiKgGfga0XBf/GIRP
aEXsXHgO6fAL5bQ9hFOal4eo7Yku0xE7pB7broF1UeCvgsMfAcSqHd66OBEwouFaN/TXKjJPi603
UA1QFMIhT8/Zel92ol3nm6vlhanq4GIKlPVTpel/MDhYDz8PDICdjeNPOulzaH8xi07MfVOtDAv6
PYL/GDZhtSvrcF5ypqoFtfKiyUO6oEKbXXAQeiQUHDKA0FNqfeRm0wZdjuSOn/fZ0xIyItcHnw09
RHdGU9y3fh761bQ357V7JALhP5/2XSIulxK4cjaYQQ+8/GCmYjn9PABhj7fRCm3PV+Xmz8OYMg81
owhPec1AlRyhikCyMgtxtv6qD40rvkgy4mS1YgyY66I8ntt3cFn+LkvEcEokz1m1alR+SM6NFsf7
yiG5os6Ro07Ss0+mbFeJf7FQi5SIdevHghjW0wJPOCRh44bpKQLRWHITcMyG9PR63erz4TLo/n89
/HxOY3nfW7N7aEga2adm/zCtX9Xz9utjJQ9iSjSm4uA96gLxXi6IS3ANvnhTwxA+5oAGIunT5xaj
ffr5L8gBxql/y7V2DAdDTlvHjoYwrgrcl+2hiWG648FMxlNEjjdZaoCslYZhHkmes7XMxd9EQ/sh
cmnsdJCOpx8i92waj/rApxZdhCXB4Xc+KeEbkYzN7uehcXRctUghziOA/LOs+ynMG/n686mfh5hF
yXksFy3EFPfI/hcncyGlhuyWh8b7NohZ4a5K3x9bv5u8GI+1unPImcV6MBHVsyz2KWmWn1ARYhdj
upxugWPsk2jcmueu7u4KNJt4ywWO/186TdNuSijfyHyHKKsDFm9Sxpm1qb3WGkoVVLfZcWiIPCqY
upEDsyXvITt1I4h7tC9QbtNtPXoGwC//1XeykjI300+rd5UYW1I4syE5V/C7QtNPn+OsM7eFXaCB
fZCrEqNL80shy3Tf+nHAhNdjgWqrDdfGwc2IstSKifAD3edbp45Gszmhqabrvyt0jWxdrTWxbM8K
4tJvaUkjXCJmHyke5j1WBjSTq9oI2yqaQmLFt/VUA5NGNNX4BVW3xtTBQeE9KxdTkxSnxZlQA9ly
2uFfXQPgQQwkUL0zaoQAa5mx0et2PoEd9yT4e4vumuHfOcfZEIhmeO3S4cNZCu1EXuoE5eoYefTf
0h3PUiXFPklbAg8J2bBNeharIQ65emnLZd3FAL3FS9GhiLUCq6Tvi6H/OkXzyyTSMGQHeXJbthER
PG/G+Wa9ZeFAPqbBGJplwfr7Va/VAL59ytFyjfEnTiP31K4PhX/j4JiPeCQahH9UQD8HJfe+9kC0
4C5q7Xa/TOVj7zIKKHVSBSwyHXZlxVaT3VGf2O52qGeiCDwwusM02VvbGDWcCsW91pskAgBCOPrx
S8J2/jTl1Znm5JuVCMMw1LhUyLtcjF9ZTVrhEmch+0U4QIo46MJ/T4AlVwaLHT0uXonKqI+JYkZO
S45gB1LeDzPfSxEti8z5YPCKEmsVKCWtJoAd5M8qZmjemi/AolAt4TUYZHutZUsSgRd9ze6TFVe/
o1UC3MTBz9scgeCpSLt+z57wd6XrDnkKRBoQ2zWiCXQVG11A/n3nvGvOwk8poJiglOD9IIFA9QXa
vIS9WA+xUTh9GPfiNUo1WJdudHPN155iOBiRuIUsv4oNbwiQ9R5f65J8IrBE8sPsGqRxu0HIgtaz
OvqdPGSsTfEA6G5A7r19NRJ9i5FmnYHpdUAA1MSLo+zcPqQEN2yljVtLM51t5S8Emczi0Lokt+Cp
Hs+VeSsmgp7wRl1Y0vzCd7omvvRp8+UAdrc8RCRxnzlBN8F2MCr74tgN6DriWfqB3LUcF8iGfM/Q
ZM98pdlOCK1gbhvly7IVaw5NjSjEFJT63uS6m4hQ3z1S5D9TVoeplkePQBHkBkBVFPj2eN9gDcd3
dGxF7ocZBgD7Jw9nTcbpBWiCmelzMx+yEo2AQYhOsabp1Gn7RkPDfAIcJXYLkt1Typdk7P64XcLq
PTZnyDSIVUoNbGFajMsx19jexc0hMdW88xCrb6pEGgci/S5Th5U/X/N/CAzsTSxkZkPs1UI6Mnz1
Yh8NKXAIvwEx6bcKDogVjgty+XrWXlysCuzLNO3R6df/nzmICMSJveTW0wpUM59s5fj3ml3UC/J7
Hb7eGIDpu2M6H1zAlnLNPCpsJmUuMUhyzUNSBCOlOpWZuk1czBunJgUy8aIH5RAo5jTFxXLlbihI
w+o8q9t1phauR1loDsyohFO+VIQiiPzN8WE/5g50DTpDMC9d97DUMxbZHLAAopiKmOEFEYtyyX5i
S/eor2lQ2poLJYneGuzXdCU9xFaOA4ox6c6wsPcD0CNXihVBTVwdSwG1Bm8gT0/BRqeDQ0JvRVGo
++RwznhiWyo2KAj3dnKLhoG41Nj71VZsq3FQy93cMRBQoeG77wiHIJVUWkcWumntxewtW9dz3zPh
o+SB97RJmPw+zNBLHiDm7C2iLJK09NCIqudWZVjFRuu7QFxbzykDAE8PyTt1NtQ0EkEAhmbmGXPQ
uwygsqaMg/6boTEUIYgb2RDtB882jrE0oWxDKVpSq/6o8U/AGwEIljqZD0wSbKUNg3YfEz6xLTVK
YHJxTl0cQ2b2W24hz5YoxcFhdWZgF/UET0yatexakbUq42DgjN32eqx+z2DrFWEgXl0evUlasCG1
oHMgi2Sk6o5O456Z9J8Mv/jbo+iG+VC9WzZkngYdPIkWl6EwWD9rfbVbUq8m5NWcd76bOB9EQ2GA
cpeYnQoRJ6JnFZC3E3nzbDgxlLC1EqQbo6cubR7Q+5cXN9u2g3yvu/KP53vJ1qN2z/q/vOhPtTk+
5gD+oa2XD5aGyqsoq7BnZ4ga2SqxmL6wxaPOi7MDcA+k1dXApTD/WUb8jUae7DHDhG2LTTHGoriI
+6XCUFxWOoHjOVLafPLv46g61Iu5G+WU0TAgm18ZHVucMF8k5Bqkdj8uk8dwoRIXzVMXz8HvVKPQ
2g6JH4pI/p5IEBBJ/j4X6Lvc7MMZeratlnkctSFkGVCtZmPMnCVbAkITN0LFdlB4Um30Rpf7CDYj
xifIi4K9TYcDxS0kmoOufhvmvzjoEL5UznVufUR0OOxYCbcvQkyv0+S+V030xP5KrC7uP6wa3dBd
yu7gT68NuEp3sryDOUf7NNG2TBcx1iNVdrvjILmCUxMdAurvgO1DD8KtXTbKsj0SKIyUy4kI1Flk
O2VMejD1w3Vk6hLzKoeVV1RwDfuANfCOrJhma9v9GbDoa9s2V9cktycW5KoS67KzxvTOQgS0nSqB
hJD0ucT3vmr5oXrxwv1mb/qMzRxbfjcYEtnX835NGU72y9IdqTm/XVmoMC6rs6lKqF8O7oI6Jljk
caHMvvWUY5DLnKBKl5sh0lvWldhYdYjmif25MOCSA+zwiDJoZG8vKUxju7klsA+0Qn8B9QcUy6uO
uiC6GAXkW6sjs3NGhWbRw8+YYTGbV5jqUHah1PFz4hCZk5jX1ljO3Pebxyi/GvYRV2B25zTmH2Xk
N7Jr9X0JZHTf2Oklmgm9tXPnQQyWgi/acg63puBIQQO+MGNq4+OUVe1hcXwZKhcZ8dLmYCcbDMq5
XUtsZVm2dZVi2ETUY84QfwZxgmYFXJGpG3WQxiOht2w7RJytSBQKydjLXsBSPZq2UsfOeFA59XjH
72x3pru3KjLaVnaRU9tnrRF/F7ieUbx2VfZIzCqx9kzFyaHofXMT03JP5kIkXGbsQAG8u9j3JwJW
gMhv2nIFvif80lNp4WfmLBx0YLl+4f+2kOpceszsiwI4UftLUBT3AFReBRb6zWiDuSMwnpOc0QB3
zC+pHWbThyANq3QvQcdWzYB1UbcmOjvtlkR6F07t7O3Zs5Xh4hbYTTrgeu36lHIW4m9Ah4+PnkF7
4FZMrHHuIA+rnPtaM1nBwDxcve9XT7IPnyR2GJGKD/DN0w65wH21cHp5uXFuNfulwOupd94n1sNH
dxVfYfiG0lQIQMD5Z2a4djCm9i+SS3nnJGVOYYUmxMBrUFHv6qSI2EsFXAB8qxlv2zXyurCcOqQ3
22ixNV45HJeYypGhOraq4VpgGMG602y16Rt2xC8FAGwTC+OVpSKQqv4kE/XZMGc8avOB1ROyQHJ9
NzmBqrshS+tzpNaihJn4JlfFp+zZLZb+J+7RjSlpEWuoCxigwGVBePW1lmwojj9yuc6uXMP/vlXR
z89YKMiBFATz9UCziNYoSzBWKAk/bTLfdrkzP2iObjIBsHdoKDAyE20TGouzd6CWARuZcGCINCDM
UG06mVqAQjzWDll6RNGUsc8Yp03E6BKHDHYTL6eEd1dXiWnnKYjlfI9SnwiHifWJ43ePmhO/VGbq
bYnx3fV5Tj5f82U68kvQi1glGZo6cpL59whCEmmby0WvfhfSe0rh/2L7uYps5Gco0P6atQ/R0PkN
hn6DIZVb2OTqqBS196JfcAfSOBSIMqyufeIvpmzKOMB6L3/XewUPFRYSmv4pQOFApnwN1GRA53Ku
h19poSpGyPPJmBHwcBlXgcVZpceIBpAYVdHsUhTFV0kvh4keYVr1A4yD3IojYTvrJkPgdkDax+mu
jTSXTgH3ncjsaqtTYdt+M26IcciCepKgo5bmWcfSFjqE0SVGZm8lubBE/C3X9Z/yWPiY9HD25yRI
N3k42L+YIPJ2ndLtMDcN5lyAC3LBW5W81xqcZp9cocJrEThwj8XcBGCjzqkYuBwoC9Ys7VQGKFa4
/NcnEszxm3dHQjVPhusAgEDoY4sIAlfeZDTdE0eASZKRL35bC17DKGdbq+oGvw881Kbwv4skf2rS
sEmKL41ZAAC6DCiviAhWtB9s3SfedRzI7LMxAgk8i9T2rxlWZ8+OXghJmneT7z1XFJFbs8M7nNTR
o9ZyIyMtcWvTFm25woElen8jNBrb5ebDjpKZcQK3SrmhoImSXkauFJDpTcpuYYu3HXXMQRekKfYM
Hrk5fqI+jQJg9S6U8Ra8cS7o5blPxNM0EcnD8xZBvKOI9LZRH0UEAlkzc7eWjryZFCA8xw4XaeLr
y9hKKRsXd9QTuLyO54H//0FtRcBAkt6i9YqMRyRASBDOYGvYN0UJ4xPBDSl7bWLrtRiNfD/57V2j
tE+leu6xw2/iWGBZIWAZxktnW9t8vnCGjFJ7AmS0yl3L5zm+b9a4+hIOfTT6fJk6CBlduyliYKfC
CGPv7zynfg2XfFbflBaJxsY6g8fu2ZB/I0KhthF44Tb3/KAnmngLlZB92Qy2cUOV/zIZ1am3lmTj
caPkrkf0mMNr12G0DgYO0SXipEvpBIibg85Xz0agEK1j375W/nxrh4htTk7MZenj8NO6k+x6ZGT1
HUBl3o71OB18Y3kx2+kp6tN7XPF6QNDoV2NZ7OF63IqzfbOL9tVKrEcCtk1bvtY2knsdQzmMooma
wp2Ks+XmT4PJ1TJS9SeluLHoySNQetAj/DWL6ewT+4dZuKwybgxF9Cuiu9FkyqhqOoOBATQ7fBkd
KyfYrpy05VHW8oDI+15frzWz/iJh4q126SWWiY5rHD5B+yLyJvdxS1f+MEiW+2TLP3eVeImMJw0g
DMIS7Rt2wMWLvZT3IsZz3j0EIpcwv8GffuZLA4IR+fwIQ41A0o8JwcrG7cEziNL8Q8G2VSkmItnH
762DpFKmLk20BKc2pg89/qnM+RZjfnXrnFmZEX8kpk8scBukdXPvVNa3ppVP9fo7a2p4ceosKCUH
uQcGChmX2PS8Uls3swqeE4x0ZGoLH3dTosLRYjVpTceCZ/Ha6Bfcb+JoEu+aU6Zuq86Lwq7yjdDV
V0QneadFgwB46hicMd+nAykmXE8zBJ1+ThkhZt6Cu/tstpgCbWPeiXQYmeoP2jHWfASgF9dsde7S
2asWQbrHXIeIATF21wI0cspZHrFDeZumb8KY4Ob7+AcRWjokSMBXB86w9dJ5OwkMYAUlM7oDrtKy
4/9LsuOLxfhVz3oOszUn6LapTrVbIqsQOdN0vUcfiBGGEpsR5qI+S9SUrNDzdeu5+mPozZ0SNibZ
Z1SvOj3dVVnt66reTde0O4OYx9R69WwqGlh3znZqimtLKPzW1JY/rOWgf/M22qQj0l6DViL0xoac
m9YK/SV/67MOjF9/I0cL7k2ZFE+TfuIgcnZFjwhhnT4d2rr+XQ/li7/yIpO5/ksGEdXEI0CtC7FZ
PNNVl7KiBu2FoODvkMT+1kotAwDQlGxaM3cvEUU+tdbygVplOkZZYV2thTdC680POCyWs6/iQCtF
doEttRm6uAzEzD2EExSxyD0gI1oMOSQbF7XSvm6cdFeYsdpGizEfukNRTsM1XZDmsdHEbu06gTfo
B11ZF4GGb28U32ZSI3IegF0UBAGxhgeBzDyPoS1aGdlMGfU042Z/sQRZnc9CJ6t4gRmGODMFzTRm
D7PmR3Qg07NK8LbURmqzJ1opac6444zzNm3Fn2uUCmK8QdsFT3EwZf4UlJ795AvINmlsbpMsOzVD
NZ+pkjm+Zmnte7f7k5bTX0J4EaBX9onsuIeigiI2LgQiQzey967jqF2UuX86G8SQi4Wg8swr5u8/
E7Ofc1svUJZXttikIJz0RBFHYpQc92YGDanPLi01kiMmTsG6/8hycF+oS+WWxnG5673yK5ttshhM
plKkNcFvjjx7qzXFIyYs6+LkzOcYX4d5ZhR7fpXDACXuBsAZKJdjHkFBq6uuJa9RpaUnr5k+hqxt
77rKo+6NSWq2JsAGLtQdk1SY+0TNSKrWYSXgFx2MDeLYHdQhtSk6qjiS7SFqz+Z92rpgLgXUb9tw
AWq5aP3LxN9ZSkgoD9Z8m+t7bQTiiHxePqaVvtM7QcohEd+2fkzY8h+r7ruDlHLHi/dXtVmzz+qF
ZYYPR93Q7lzYO2fXe8dfFe1BHc8bV2uXi+ztFyWQR/nNtTIFhBpJHV7udZ11AiYjmNQ1qyYv6Rt4
qB1X6D32/uEEh43z23buGM32oenhUev19q8r51s8EwE9JwgwnHedu0duyfdcm4CDKV5R/Kt02tOw
d9Kvdiitx0bIF9rl6BR53+PCgnLKrI3dpC0FcAs/h6CUWJP1bk5LVBWLvFl1/MDoSO05Cje2NnhP
1ahFob14z5FfkcaFB+uxV+kXQZiHgR4JxT+3eJXXryoFm1lzSbKX/6hy09uv28IgVZO9S3X/PXXq
Z2OoYKhNDfEysDmlOZODgztho+fW44JdgSVLMrIEExCX0/SNmE2kJPNbvOTnIWaIujTuL2mYtz5L
gsQn6tQsZhI3pW1eqCCkR20Yr4CKtGrxwuqKHqhc7xPjQXjWfBzVnQtNm/El1JzGU9aGzHLyf/Jk
R1whODsjuUxqPth27KE16lsi2pZ8B2AbdU25HOrcDoFzxYDJ1FXBtAJndbVPmkXSYxa1HW9Bek7h
uncNTCjXuvWWi9GAEbizdpMJTpMlxhrv2SCiifn5sjR+TrwzYT1mUeDo1oU8PCsYveUTz8sGuCDx
kVF9Rhf/bikwVcgCM1k6Ya2RMtKafXKwpPNgK4LLqO+WACmcwyIPuWiGp4kCGxiHuUWtA6Wjmzel
Hn1HNSZHl52dIa2ZeV1+jZbyk+Yq2Wd4OlzH/5ga+A6YjwSjRBkgas2ObvdVqDEjcQpBjC78gWvQ
cq+wErvStO70trrlOQ1ePptcntl47/nyd7zajPoZ0obmvbXl+FHj97jL2XYHfsa2kxyS0OTZGsu2
Y+/RMNwZ9JF5eX2f0zbv2j5CXEbCjInLYDSH+djA5duMoDl48aZn1/6NNOeallYRsn6TJ8yu5YZb
icgrcm79mYxR3XYOccla2uwR8E6xOg4LEt+iqUnUSV8bqQ6+hayXwWIRjHA+spLxTCbXuf0CNKfo
E4sIYdb1zlTlwa+aUfVbMlr86RViqI8+bsaSOGW9UedhsIKsQ6+cKBiUjWp3EfkBpQHeYknr/oiI
zQjwIdxUTjxP/jwUqOMzKFiOMsszGRtTOOgJVgu0/I8zfiZn9l/ywuoPU0oYXavDrdZw5AuBJZ87
3ydlA/IXQhG3woVO16L9Thk3Y46gAmnGmhbOLW+5pijubR+Z00IOEWsxsAZ1/je2Kih2w6rGIkxg
WC0NLgLXnTeCFysgu3TF41Jazv2SNoLEAfdml9wN/HS5AvxIOLQlKU6ue7Jc8VkpCvVp8gAvCxG/
5cN9J78javPHRVT+tdeWXWVGAz82Ede5TvqUkLzdHmt3ekKv1B6GiLGcis3+XurkXBCDvUtz7b6X
o9xS8d9pBrfnsRiSS9vkB6SZgW6p9rVzFlx3hdirauWKwpQU7l2BuCuV/leefCg3P5Y6V1NjkTAR
45N3a5L7FDWgNACMzgJzHyctxX8GPcpIcGVauR8MdeZBIu+Ls6cboXzLlua76iQl8lDgyTF/+XZd
/TWd8mSXWKi6+pIlLgEZptzjXmj3ncbx0nTFecHo2mhTEi62S1MUUXorICuTB3WC46JEQbPVFt0J
xtpjIp0S4KzUrY44foYJjJmNJmru0UmkZvzHndHVD6Mh8PEvl1zrGcPPfh4SLXZnO3ESZhPmFJlL
gNTMGhlod8FMblnRyPFs5MteSju/k9N7V/X9Uac2Ij043cHY1+9yBKRb0uGhZdU43Brsmmc1agkt
qcsrNWu/GRlbJ1Uuj44i1nhUyx+qDW3TdR8FSC2UlOtWqHJOsY5Cjb5bEQdh7XOysQNrNggTWOsb
Z0DP0RP61KjMvTqMy6OZG142msX9FIFH1MZh31o7kTsHdmufWTfUO7czgGpGGiMx2g8jWjASeeLk
9tZRWWyC+fZ92FTFLe3xUo/5eC81hhSWy8uZtcsf1pUX1y4Io3b1Iz0eN7N4Bz99Dihw+ts8J3d6
AzbPtt0/WY8IQHrkRugEBNmW5N63TGvLuHLizVBfOXjcNTbs2oZ7x+l4+Qwu6by9dCnfE8gekaZe
wJCAABkh6weRMDpxU83cFa2XHsaoObB1Z2ksmGoTfry6UXtCi6pffobYGLF40IuO5Ut2V0xG/uTq
px+Dzc+DpmXlne2C6mNqHOC5BX2JhoMitmcrmReB5TMhqKDSE4xOM5+WAghF79XnxY22onBHEt6c
32ntsrtNFvPB19E6Z+wVUQ2wiehb/TxM9ns8VGfIT2OQYZKt7Kx8Kwte64Hle+Wk4yYebHQk66YT
JflOjI54AfxgzsTCaD5cGQouSGg5J3M/8TfX1Vk6RNOm7bMpZwCoja8FTOpK6Z+0nqEXCd771nbM
rRrrgeRCbYv6BJI6+eQPuYC9Nw0z2SnTveOtytZeCxeUzbuWMpAi7mtCgwnAmytQynFn+mwPnAbo
qecgrWyMZWXrUqB0TIgsQ53RpSx7vyr3sRiza6x5t1wvmVovo0aZ7DO4G4BLzs6AumcaVZium8PV
79HkM1JlcQQY0F5/HnQXtNP/Ye9MliNH1uz8Km3aowyDAw4sFfMcweCcGxiZZMIxz+PT6wPvlVTd
1tK13veGVpUDMxgBONzPf853QnsNMz3ciwKPdW4BBioGllk0OTqvvKh6VeyonJFGI91HxSkVDUuZ
61/a2Rg80LNyUkN/iC0kV+sn1TNn3FxJPtHGJmmlHAWyrLoFXTlvliHssncaGiYgY7Bzs8zcGPgJ
xmA6NlHyEpS2fTIxgW+ZtEOO0pMPOAugT5MCJ7obYHEePXNl9kRoGGyOSayvy848DQMLU16Ue+0l
AnW+KOj626A797uw5uFuWj43GaGjbWIMTN4K/xYM7LyDnjpFw+umu5U0LlR460THlnykCu+3CxDT
FC+Fxba2IFaXFXQkOW16ihr30Dp8PlbsbUOHIksRylvAGaEy3RIcPVW6WkmNlj0Uf8jMfslSdzel
7tTrQlZibYejREEhM6KmvKAkQEMNsz+T1MNok0aomNjPdE0CY8WKkgUS1I3znoUh6lLjndt0Ch4j
Bo9RNgOJBStj8kzurr9g/jKjfG3aAd3CdEH6mbvn7M9ThoWfMey6moJsyYMEsTAfN7k0h2WdRrvC
5EOvOS0sko6BGhkpPAeBuzEHZ4Nh+gbueZbvxlrb1hRd8foYcJTZBUz0yGkT2M5kbnzEwgW9YGpV
KTSUoqkEm7oViFJzq430y5rtwCsVqG8pTSgW6GBaGXYak91Nld/pkcCqHIZip2etsdLG7N1xnyxM
uQu9i095YjOvyVA30NXBg9kQ0n6liclpGw3Ia8Y7R35/30RMYwwPg0Plm8vCr6q7hNAdRVRyOl2w
MiIoxmQdDj0BnVXIOIIzMgnLWB+vk0q8RZQ85HXGSWlQB4Wdb+sRWF1A+eqYgnLodfD7AbCdHMhL
SaSPMB6adyd2tR0+aAp3Qu1a2n1DwR7r7pQim+mus85FoZ46p5dLakIfxFADwrN8XJj5nJO2a7Zu
k3ekotTfzZL3UEQhuBnx5VH1gycg23V9bmxhWUDkSsYDDJGX2ACLwQF+PHjzl5//Ejpp7MaZQw2T
ToXd4DMwNchQxjPQ7+fLjxsDa0IHBgw0Mnt5PEaVFaWoUDMLihMHA58QXGOhOE/hDsuaMoE1XTIX
4rd+fv/nSz2UwYY40jMvnZFvxCd68Ogd3PhGfVPz//38UoAcXcJk2EWzqy0UGIcSSfFlQm9kxZqB
EB83G3adVIPjWtdUfZjmL3gKMYBExGDC3uLE94MoSrwWFg9fXpKGH9qd3WeZFj3JipKIqHOmf/yS
58EU+HGj/reX+l94qRlrGf9fL/Vjjuz0b8sPUsdhhsUXa3XIcQak/j//6j8d1dL9y+ZbodP8+J//
bqm2/rI4NjpAfOYGYdfABvxP/r9l/2XqtkFA17KoMedP/Y9/gx/dKL67+ZeOa82Wtv0PBNB/if9v
Wibu7L9nQ4Unbd3WiYeSkcBFp/8HU3WLHpmh51AzjrSxNfxOnsKyfWKZdpG5X6u+q+9dXZbLaqAY
TwnDPkXjEd8Qq57tuNurTD2uazq8L7J88KWGH2qaLTWacbDyYFgRJEQ/Gy9jVVS7Tvd+RxH9YBp+
ZA5obOItwfnvB+DQO0O+CqiRTKJHjwecXmXWM6lEd5UOSOfGhDY3UFRlj7G1bfQAETZgT051TbCB
c4PoYnTTWpdpQOAri3Ym2aJNMXgbmQX20bNN3CYl1lnDWBu8UHZGKl97oGH3uY98xRhmVek9mOOK
5DuFQut4FB7tIwF7+t651AJ/WV0kj9JImEx0lrMr42kXal1OtNmg1Qj3LGKzCyADV6WphmfgFDw2
kqg6afa2HdzwWOBqWo5eX79r1jAs6oqKuyjysAmG4uI3UbrwuV4OYBq/8EtnGIahZHa5aSBTIaNz
pMI/5thQ98P6jfnzaWS//9IwFo4iYMBWWFr0uHp7k6sK960kidlbn1UdAqasy4zyrL0MDfvJK5n5
4D+DsVyJTZaq9BQM/q71zeBgCFL//jrNh/Fj6upTaj2TSPSOFqE8+oL7u6VH2W5KeGZCeXXPbEsB
NtA076QYo0Ibbb4WV+SNdF+DR1jAXhK4AaR+tFvtyMg3OaDCh5eo84a17hXPnaOaDXtM2pJCZZ84
6vN8VesEMsbJr5FBep+tlcWIgHBj9TDR+JYVpFL1Sr5QMINRzoYYM+IrZFOPTb+bIR5lO+6d3Jl9
bh2brp74I3tD7CC+/YJAT8esb+3NKriLMcTVk0Q0PRVEAtPspvuOf7Qcyp8GM4xXI7nD48jgZAHD
/KGSFu6EOlxpNFpNfd0/FZqHqdoDScrwc2Izge1wKnoY5RjClhr5rU1QfRn8uAtTOvImYnbaufVe
pEbxgX7LmcHvaBrsVIrbrO7YT3UO20971yPP7rJCz1a5TK6SMS4ZGyyeNk91DKEj1kep3eruyQkA
iaghvbuZibzRPFI4yfCjUjOYWR0Lwzmx87UOodbbuCgt+eAXNRugNNgbGeFJUZJ8HpgyWg1GIzUZ
M3USZx5jmyVmHWA6NvudRpseyryLd5MXl8fpK6L+7yAJsXMBpY8Op30zIdubB/5XSkHeypS6zuea
uQx92myjSg81LCUeaRDSiyhMXrjCHDAVZv1OM3TjaPpHQ/slR++pDKvyGvurFNlpywelenAuI9XJ
msf0PMcqQCN67QHojJ/1VCw12/NOmF6vVGUVB9dqsQ8OuEO2wUVKpuq4no+D5TJ0C3R9zfn20Bqu
t/Y0ahk8VfQbdKoDQme7jbtIrWmmq+gyG6hcKDeelamnynzJKjqFXRfTqW6ElyCQBi4Ck9ClRpI6
d55YguSt79s/qgZyITMm2CEnwzWjJOek481Lu8Ii+MlwXenC2UbM93As5NnScMoL0y55yhvP3yYu
XapjSC9s27QaFQztPS3K/hCFBC7dWXWFVGORFyxxeNAhyvtDATPktyUjUW+LHvVVO/EmSAK2oOiF
u8iilx7n9TeKdEIIPSatj2y/7iM3va1GnLvHvtKek8gn0kL35jKFH8KZ0aC/dyS+B9v79sOlmgbV
rZXl/hGe/1JBpplrGRCvmDxu89eR4eYFmBUaVun7vO7hyltLR8KY3svsO02a9rlqjUXONDMCIgcY
I2rXIsPZTT/mAHSnCaIOd5GZ0l9LbVxv68Oq6+ChAJNfKbehIHX89gvAWHVJABPyw7Rp6vI1so2Y
YkqMWzp/xsuytyquCGuDaV6WYnjO5OwvHmhHgfVyUjOwl5nr78ktmYsYzUrLmMAZMKbMuNm3VdSt
5agiLC7UfRlA2dLE2BLU4QRIRHcZllhOjCZYNMG4AerKTan0l4LW0WVugQIIpxh7noWFnpe+Gzy1
L91YnoTQhptrKAojJiaLjn5o5WzfBRi3tiobmn7Qpyzzg1hOc6Ck1l5FGDyP1MYQkfas/ehRgzH2
n/aQkuawyEt7Tp3uiSy/m8H0SSLff6gqcLWiu9dji2hnP7i0RdwC1EWGYGyNhRPZOEj5IWoRPmAO
ZIkbuTXRhIEdTBooB3Fmi24vukx6GyMOZgQvchdnvkMCwGXhCa9ek1ltVrp+djt7ujakGDhdZTrH
WvrEJjtY9YatLSax1ljptrnu9gtJpiCo7eySCopMmpTxBZYT+iUoAmH4hUecMkcbgWcERTkhw0qB
KykW8XKyqleL3f3OJMe5AIpGBqjPPkYOQBwLo/00oawzPaXJ1J5TW1xgSclImbohOi6Km+NEwfOQ
art0oElHBVhzJvE1SqnOU8ShPrFsFp/mz5i6xlMGrSVP3wzZF/e0C17zcvqNCArCr+GaSUfSybld
X7GOY0zfc1zB7qMdACa84+OcWVMBSnlBvNO3Z49dLZ2th4PykZH9nowAkz/W7w0QBuDFs8Gbxq4H
z3GIs2nh2xjvKWPxdxRwxGtTGjiRkJoOqITNa4yA7YbDQ50RgO1MVGCbqVgRtfaT62vPLEsLxkzN
qzSCLyVgOjhxXF9kSJmdxw5mGTS5voshc69izJqPIuzzlZtUlPYxQtvqpUVnogIDMjjjL3NsmotB
JQOi/8kJTPHR6cEcLu19egyMiws266gUmdya/NiHrdw3v/A/FO7DPXQi8ZS1jH2BosiTgjvy1Mnq
tRM694sRdFBLy+BuOx52LkVJyTRSo4cmKehUJz3V2sOdwEZ3troKrsdEYbiDT3Ty1XeplYy4nIpU
np+0WwI5hE9ay75GPe+HLQCSeZXJ/KVU+yLuxR/KhlgaE1AN47eillMqWew54RKkRyDGnBdsewRF
4q6GvyX2Dr/emLjz2+bkMB1Jq35RKlxGYJKfftojSCZ2v4fcWcIZuIcuaLPS1+t9wUiL0p9H3iom
J0QQ9m1jtRuHMc3JSqrg6JbRRxhIhyyH2/Kh2Ku8MphVDqF6cqLbvM8iELXBI+Jspcog/aXlM8/e
jVMF8V7CzVm1un1vi/pGDI9+QPeXS70j+93Je5xkba1VDj8sZLvKWt3MqGvBKN7/Nnn4L0WTa3gg
cVxq84UDPCha0+NJ8EjOfSCEd6O6txnkC2f2Mt9cBqtT/QovpvqyWu/dN4vwTaeRatkxOrz1kVjR
Qt5vLBqunCB/GQBVI9cwcNCJfK1RVvLVYE/qHf6OhV9V9sN3gBEflsT0PtbWoybtz9rL8ntmdfuR
MgzWI1YQ10q2iShPTu+GV4PLkphdz2i0f7N7QAGpza40h6oCZt2ovv2Gz1HWoXN1O3GcVKqBPvxj
0ed0LN2MIZhOlbPmDFTlQFFfGzKG66Lho0vMvmE04oc3R6zSINRe3BaNvO7VqncL/Zr7mtobffxV
uMxH6h6nQe4Pr2Ver8tCAys+Tt573FVnv+TlR1LqO7ui2wQ3hu+6zVLq5p8+bfClZy620RbIjsXw
dcMx4cuiYDx2zPaY1R0CTxGmRGbClx9mP0cP2sFy4Db2/Hd+/mIvqvYAMqJfwLFmVDr4jxi2mE3l
9EVzxooSXMO6eiE+Q+6+G75cO2zXkZnTp1oysKUe/cXRNeLbGDoObRD0//jC+oxbr3igEkJf5RBb
YaFQ6MwVRwDpQo37XERbnamVIq9QTEjkLVrnz5feC4dD2PXvRs4YTIQGnjkdjLztCYn8tO6cHFU0
cMicdGbKJBPfJtm4aaVLFBXueVke/D7CxF7A0inxSBtkSDdtU14QlcOtYQ8ZwlQAcQQe6KKv22Mg
WyDYStScOEv4+bPcY86CUM/ecm2lGByF7nw2JaaXtAV0DIM2pAK5eYJVQO+bG3Kmm4JNgOFokY6S
8P2oHkpbOhs7aKkQSu9TKe95166l+nRidLfmS3VewPkhuqZ2a4MQIFqDwnMEuhbsfc0Wp6E7jFmo
b+PG8fYMiTHFaD79TXG0m2w3ukILyxhtRusgjST+J+mdOzztucqRdWIR3nHVbg3aH7uW/pmatPHd
YJxV2OU3QC/9UYt8wsYQutdJ5iiI8dFI9rF713otXeIF1jf0+75lZojVv5l79xiB9NySdVQrpDIq
ZHqreZwij85NgirRkO/GqiMOnSVvbSLfReRsm8I4yV59KhvjUJyKV606K+zRZeNxEC2pzjQjHlqd
D3uxGd8bsk2Ufi30HtsivbgW4Vj/4M4rm9KxSVPvw8HkGGfRQSSXBKeMn2JSoaNX2Pq4xVi3rVTX
7cBy9btWM7f16GJ14Jm1SCcsmy1nQBIeULXbslgmytE2yNVX4Qzy4NtMnQFfkrr96CKAfy3cWq3u
qZAh9rC2/TQGGfsS9+6HM1g37t1b1savvlU4xIzTA7GDC2SKliDE9ecb5dNg7ObBZOnTLwGHii4J
5kWYwheEyF/NIDWPfs59rAA2IbY3ODLzAj/ofPm1cdpzCkI+oHjp6HueSVhb5y6FJj+m1g4HunMg
jpVsCYZcO8Y7jZ0J9H7c7T/25MDkZ6opWV8YidmtQhg7K31sH1l4HsLWYo+TsolMfazPXcVxZG31
E5DR9BoCVIDyzkj2invJ2Be1paEaBsERjr6/15ovreXQW+FioMgV7XGsMKgPI5nkWALOxDK1+Pn5
U81oOfW4T5ys7ANVxTY9CURrPYVf1Ob7FcwToYPaCV4djQqpeU3z2v5RTOl74jRXsw0boKE9+rDG
Poq9zJNRUgZBaron6VigBqvgN7sh8pTAsmAaggwycdgM4Ke8TruDNYyM9m64RryOmx6nHABPlN6L
PjXTOiDPRYqzftEJ9JHUUOdAJl+pS2Oji6kNttdW09krm3HScj4AJSVFTGMDcrvoCmeh6/6zxOOy
ao3xu8/e63JIH03z25m8l3TAOGESWOwhvOHamGc4I4J9oq7pyKyX/s0eURYCbEKdvBqMYySbT4Me
2EyxZZpMuW1M9xYFxi9E+zprbVKJ+nuDBkhQtFnY8DIXTdtGu5yeCL8m9xtZ7coyPjwUiYVdNtum
Hu11EHO2qUYiTYH5XWild760o+f9MlHKXMAabUqCg3hq4AZHpyaw7dVjxyShAZ8ygoIeA7EKqN5o
Y6u/NgNsOcqpzQ2Mr+0QptHJZKuP560O1nrSsmrjW8oZxGCxESN11aNtfPVDQpysms8AKCMEBJyj
r8HkCCOK7XPLKMEYGV+RnT/rRRPhRqeePCXXhaUbQGjcDWTRPLnWRKCusk6xQVp9jGnYbMlShiTV
wdAstXAkHsAJuOSy3gG4XBdTcsPzsW8GbK6cdaGBBLtQkpQiDn0tnpVstmCrEOqrF08jNJyo5FZ7
Sb2uw1/m3HKt2yC2Uwz+diqfVcOCliOFTOaF+3oTjcUB9uB30XA5mFZ5FH7JLLLqzwoWDfcVzgcT
MGo30qVdZB96RaaidB5LPQLXRA409i19YQp9WDBO/hizYddZPOU8q76YPEvwo2kL6dhrrZnOUto8
F3L2LEQMc84fofhyI/WFbuip6HEImLbGlsUHVL3FTvxOqcd33exFxSdnlMWGDOSWNMSDCviBqy7B
dWOcuwFaYYYjNfH7FbXee2x0u0DPvtyq3A/5HLVsSPpnTFoila0FO2XcQlhru0bfCxqwThyqjnqk
3QoGVKg9QFmip7ArHl1V4MBsiKnO/o/auXOPNEHxkIXdtwNbjW2lQ4nZcAETuhBIFFVU3BGYDqGp
fYY+Tnzc7ZsijijjwhYsWOYJdux8fV0bZbphUcPmJaxb1QCN9AZWXKZr7FpfJ6/6PfXim56mZ0wq
64kkUOT2L7Xv7Lxs+B36MfDwajxrofWpDeXjxNSqi8KvTjfucupXukd/XJy9d4nB/DtHP7LjbNW2
CSbmAhN8P3wZDVEjs+H24XPgoHIRJrIpxwQK3h1K0gPjGdPffizifUAyxavTRVU073lpP/WcAvo8
Ak9k0iga7+pOzAncxaS0bQrvUOHt5ofdUayALyC2SNbFBSYHiAJfrvJm1ve0aGTIkLNJXnAd8Rr9
+i45hegdtoHG1coVzYur0S0+kYFvai/Sr7y0FlpVna2q58Gq46nGV8dNJcYzUKjPxqQu0h5BIICO
orTtZbCDnIMUdISYfVmjz4HQ5HsU+0zzucJppV7YoKFHsR0M96vy+3fRMdaODPaPeeaunSIjyVAc
NeuWENXUyhew+U853XVMsdYBNrcyXPllsyinng829s2FDQIkMPkBLHRc3BcLu6Zg3pEyXwyC2EJZ
4cinaKdfgNF8zBSnID8SL7H1HMfuwbPRP2C/k0PFCJNpBmLo8KcQVJkWsfeM6wabmzu9Q2aGXudb
E5ZvRpcxaovXqz91Zl0aG4tgiarduvgWmpZ8rMp0YKbfIzqYk8Gnt5S1zVrmkU57L7FA7cFQKDSO
pZ0y/hf9/Im0d5BpWIFcQGyNp85+XCtO5QlWbaD+GOWuaeezMUXMycqwIObN0mvYAIitrN9WnW7t
DdVVy8kHCR6rXxl5lipUR4kBc8kpPFkaVLNiEzloiKckYNjC7ERRdttOxxlc+sEqSgF0axWyFKPR
VaO1gKp1Rt+TxxPPrRFKKoV7FH8wUpVPzFXjtjLxoKzCtESTpVS0loXYC4PE35C2bDzTeqFlpEQV
TrlBLwnzwp/WuPQXNrkxmmih+pkh5tSBvOzgLiZT0xDMUwR+eUhDlz0QIaC2s58Dg3e5vzi28ZEl
vzHBW8+uYkJQ1e3C9PXoWAOnprMX2GMEuW4DQi9hua42RttV+D9N9hgGuiSJTZWx08q6yCJeG96n
qM2Ry0WzD0rEzzLsOKkH2lr5Si0qu6DYraJD4Dq1v/XCEpjecmxHrM/CVsbGxEC36rvuaTT1ua7q
PhUWKX6JJKFLT62xVpNaI5xnGj0lSljowoK8I89Fgd2FLLJo4pqQPjWTlp+9gMW/EXN+go9hLxTt
xHGDbdqmVKFj0fKM0sTc4N30UjwZaozxRavw7MxAqzBIsL909r3APr+HDMqxJe4+KxU8NQ6xOAHS
s3MDdNXcrNZ6XT9iDnZZDeD3yVVSZgsOk/tmJGFH8MhcRAVPiAKhnjoY7k7XowG3FiQGLEt5NwH2
0sZBtxiDkivF10+VN3XroDF3MUZyXpf7J4u8dJmxVjmTka270tmpMh/XYfRajVpxE4FDxIPLsMmC
dZsA09TTZq0wNUAKfmGDi7WwkPEBuEzJDoSQX67RaGQ+B7Es9zHeIgphU+uqB9Ov2k4drmsrh8te
gX4pSbtKzM6wgJf2mHDI66k7SP2Pop3oVzbwT3WW16FK4RxP+LZxx3m77F5Q+9tV335H9XgYrPSL
UDreqZxSXc15F052nej/djCIlB2w+qib3rIaaDEpuMdB8qL0B1fiKaXqjR1vz374lyn7RzdDwmD+
ra9hYp7zuRCCFEG54VRRglVLi8FZiZacURU48E9G+jx0uitElpBLq3eGbLnxNW0hmpGaUZ8ytkcf
SSccWLhlxAFOBwqU9uTCfPlYW/6VbQHS/+StkTEx2EbWSnKPe7XZc9aMGIbFCArMIe5jBTnck2jp
Na4exR+moftPOn7ZY3WWcJKA2TL2o/vpju3LAPRmB2KbjtGlSKtfVd9wxSbvNttdZxhOdJov0X+X
hYZp3XZkyKrc3eL5bEAoge3MuUlfHZLrCzrF2XPp5TfFwBxTcKt6yF3WNtbbB3PoX5kurtPaWlWm
PGhe+2fiLels8e0OSbXSC75LD22cay+0PrAR4e5LvzBGDoH3AHdlWBpzF7fXn0zdYfpKl0raOQ+V
vWomgAKAUdbSCYgf1L9qGa+rvH5hlydwZbmXdpBnzYlWAZhZj1x38tS1zVth+4f5e1V2fM5ycWTH
um2sN2LqSyYWHLaGg8GzNRT9lrbHY4D3XmZvnjneet25e21Nt+6WPu43EzspnyRVYIRJsq2NUbu2
Cd2FrD7WeswMkgz4vwd2JlVurxMWqaqZzyf6BBRo4qhTjGerYKkMU+PRhUEcwq0bEDqIe60G2Z1S
pyA/nj8n4ol3bcVdug91YA/MQyoysHbfXufPq9UQdGHV8k9eKAbUc+fBb+pffYGqNUXkkZ2Ws/bQ
k2UWuPmhnPY98XociWZCt0uV8mQUaOuFVZXI9OWDk7SvpUt3WFXzBDDvZDgxYNsE5KabE834jHzD
OPs9sq2adpfyofYeMsO5lKPaV6TGHQA9UMABdJb2C50YG8fWgUVl57JqrUURa09DVsHI7h+iCKVK
w+i6yFUVbZMkehm04Yup4jJJYY4XTXCz2vhOHSvVakm3G5rqKMhfLWpNkLHyBbR4cS3NYAMm4AsG
ZwMQFL/4EL6gPStWQkLI0mzMpaObV+fii18IWxCzcUjSsUnFTrTD3LillWCXc0pOp1XP8ijaWwDR
CEj5WTPG85w2CiO1byP1ZEZsvDVrMzUjXkP8mr5GTL6CXsTUhfSVXwxMlYwVSIYA3H/76CMCN1i2
WHa3g8iZ23j6Ccfgmmanx/nCb7ToI09QPXim5d0Fz/6yIyJfWRA+YnWsNO+S0N9TN+4zg/Y3MhWr
yB6OnLBZrkr91ehdsAXjn2yONg5pTfUOFlLDweOYd7gleyM7svU4lZ3Ym3q1Tes5xuw/magPBfsX
ACwXeJaXLCo+GF+/14OL+61hNm6mW9n/zqjMyBh7Cm1aVWxcZnqm22if+Eq/8Nk9j6b7XCt0d8SI
L8BJTyMV7ppm7gnKvDDH/DWxV2x9ymv8BzHVf+JSPROC3cR2/MDMeY9vmAwog1b8FV4WXWmn0fLy
yVEtjCpuZS/5NHXmwI71mAUgHigBQYbZzaUlbfxRafodttJ7yl2vZcWpVdEbMan3vtHkMqBuvYvl
Lk7T28QI1sqZfQcAScuYB1CaL93UO+DOpvII3AiZbdMybjmfieW6X7zWRdmrpaorWtyfdSZpDs/P
0khv0fDEfOkbRsKlDMxLncS/koJhnITooYJTOA0X18FzomXnyRLHyiq+wy5eVjHAKq19s7ipHCp5
HbzPq5CZaaw/0DLynoHCodUBPY8Dbstiwg32amv2yYbHOfejFLKEH11clPR2VscwRW/6qzUV196s
Ds1kXbTUQH6ew0HBofYxdBv9E+LSY8UzBT5DcId3vJiraEiCnzVWT9sAVO1ye6bmrS04P90zu9cW
M+YaKdJpm6MDTJ3zWbVO4D7IK3SNkgUc84uXEY2ZLxbfTG9+cDP8aqMK7HskNOns9SFCSKJiSz9D
tKJqzk+tEfcEoZbZaxtcRZfsiMw9GcJdd9ZIKbRtkVCnX1Yvrgm91K18tKJ+b48W5gQU/sB8s0eo
tumABCTHRzmDvWVPzbNdXadOnKPRvIEI+LQGtQuqYqvS6eQzRQXLcUnj+hcWwHuePtG8RRZFytfR
/QWVbj/Yw+9cK5ikGOalqeO7v3Tn8j2j/OjbTVfVp76u35QY3yVIujT2XpTLLUfikQRG8xt8+Fmg
gjMW2RZ6zhTTZDtlVfkeHy4uyGBHnD5lNMZkA19MiFGi99DiUobR8ZwOmLZgn1hBXH/tkJKZenKx
cnAkIABl0h2WbUq2WctMPBraCA9LGs9Mt85eRu1FIA+ccXahSF5Ex20PFYzvPh1nXkFh1RAaKy4/
hCdb3Njzfo/8vm+4a88bN4Nxdcr0KU+qbWA9DFP4Sqfoo2PbG49tBNMB5HIi/sTd2UNuNE0hUNtk
TwzxZ/5349F50C3vqEp1Vga6cGVi1Zn/wVQYjzK1Q2p+vNMQtHdPZQeOHTtfUV6Umpumy1/kku71
s02rwsIfyEPVqtsmtkt3DvPn+Q8NafnayoDjXvht1or0cOo8QQV/aNVGqqXVr5I8e3SxlIh2WsWp
92livWZXa9/1aeJJ7q0mDnALINIow7Biamd6sSY6gGzcylq9reEzOAJRBM58zFS+aCCjITDXsXbu
DbKKtPhSP97vKtldqRRHJhR7v6+voybPIzSVAORDNFl78da1iNjjUzeFqwFOleu2VxG+B7OU2eff
Ue9+orbuqbbANqFDaZGfJQEex9wFfvLtC/fsKz/CVV7ShVR/TL5z91MgNq3ag3lhOmORSWGUo9UJ
HTkskUUKlm+EDjDKX/Q46iubCXlC0NmIe95KisCBHAkDKJDUVpKx6jJqUqwL2AaYQEGLsFAAhtR8
n5fMoB7enLQE6pcC3NBqjPSNtfQiHchlvvNMlkdcE2d7JJjJfgJP6H+jdP9h1PwX9k9D1ykS+X+T
dP9n8vH5kf472+c//so/XZ+u+Au4FEMnIi1zG638G0nX/YsmDtOShms6BN5dvJ3/1/ap69LGDqpb
wnGkR4vM/7Z96n+ZprA8z8ZIanPz/tdqGueqgL8VgswFjfSm8DLwrJg6z0x+/291NZFRmAIymbZr
UnRA0yX2B/CTyoye8ESwMdICbF0Z6IugJrM6JDKkLwvN9G/v2X+CujX+s5chPfyMvBpqn/4j6JZ9
SjWSddaQIJhYjonpHhu//ZS1/uVlDTyoiEN3XWig5VzwjLoWrZQ5WLt/8TL+Q4fM/G54hmHNRTKe
dODE/Pt3wxVGVHud5e/0ShQrPxHJeiTPt9f8JRC9fd/nyLb+zQm9t2SsNPAgbIANdgIEPIgGWB17
QwKs63/xsoT49414c4+mnEnHuBEE/n6pz+/f3z6mIa7t0pCVv5MdB7qU7sutiMqrkSv3lErk6GFG
IOZKaYdqMvWFHAcOaJEp0OjrlnkKw9i17WA189vgQFbSg+WWVCcptzFlBicSRNOOE/4NwUKcxv/z
JSGvAfAKHb8ANrXOeqT+1lPDdSrDEQ/h+OqXaXEcfObeVqjl52DECu/k+rcGBv8gHujhLBmtov72
WxI50LGmHuqCkf3xZlyosH6sExFb53ony+TsGwj7jg63pqvi5qyn9Vc3MFPmibvkx87ONL08unnl
b7QRghLGmRoM49CsZXDwO45TVOjibIELiV+Chyhl8N2ycVJ8nVp5kRGJgvgmol4dk5iCJa/kgWKV
yUizQf9E2xi8zrZ11rV31BmuRqaZAV8VQAA8tDlb7lzH7Wn0iqN9pbKVAx+TR5ArNqac2432rjIA
yPOy4vTPWOrpHkwizzvlfTfzB5Kp4dyHr6ntjNuhaVMyxVixsCXhoyBkAH2F8JXVrCho2f4v9s5r
N3Jka7PvMvf8QRskB5gbpfcpUyVV3RClMvTe8+lnMVSnU63u0425H6DBDgaDzCxlJhmx97fX13dE
oUmI/MxSQFAEOfDJKn/Z2XTNXf9aGsYiMgkdDR11yI8wsF97O60WdZdVi4hCgipvm0tcg3Kc68GH
DsSKbxEWNoCI2FV39FO4Awq5C/wdQEvid2BU+nXyqq0N/YYSEutRg/K9oSx51zFj3/gdKpgiwJc7
7T85OhFuZUQYSl0u9sBD+SpQKXn2FTv7r3BylXVhEZhUAu/ZHcJkWSBXRjum3lPjfqZS9ac2V+42
KXSCKp2gGBmsftWe4pnM/qIVj6GW8mDOxvASqa8+ooVFbC1tbGtmIhY/gAHAW9z/hCa0sEBX3dW1
S31ICigxKpJkbTvkPL1sOLWjVq8xFDKuZpqBCatQdDjUSw8V62oUqN9Hn0jqGGnNIodSk8DhXsQa
cISkVSiMEoKQQVumACR8hMlId9ArFtYp86qjFffeMixxaSg00nQuDhI5IiQQMma7RxfQ7k3FJuAu
m2rU46f0xyZtAmtZRoAlZJ9ila8ERaaV9GQuhuDC0tAiQoX5nOzq/IpiMLkvN02bfdJcPXk3RPbj
Evb7jNu5su+2K1sVBJ5NpFjbtg4zeIpdOC36wXz2vUBQcEhfOwOPZcvUJ3tljsmzHmSookgUYCcO
SbI+3AZqPdTFvAK7IQ/LDQVGAQYl83C+Mrhz8yetFoT9qR+eX+Gt820rR4UuedgJftbbSdCM39uN
T6IloQiNhlPfvZMRP5KtN6IcA0F5Z5Za9PYOb+/NoUKQybV8C7J3lG9eXh7sAm9MNkv5drmFZBSr
EgMSiXpnRe7P1gBQAxQH7pavvVI8i6sI0raNb1HTWPnlAdyJswYCcK09ddP3qkddX7WsYLDug6F7
Cs0aDfSl88bosxD6MSN6mvVZd2+X02fTaH81CGqKJKeQ1AK44hVBs0rGNt0aUw0m2RjUHXY0wZ3m
+845qSrSayjVFaFTRsfiqrOjh4glSSSMC9BBdzuWzb3uO5jHZe1XaqdWdktOXtRUo6FQyEh8FWKD
cfQ5yHCGyLKvmuqcBiROywbH+Dvu3z0YteJn09lQykW1RboFZ0WvQFfB1kTfoT26GT5WeVeclcEL
9tSN7VjZTE+6kQOdrL/X9jjPbfVVlaF3SK2cEKBf3mcTMXBKsoZlEZjtXWgUWM65kUXwnthCOM7E
YiLGto6aryH2pfaAd+vAVWFTpC1MzXpRhSMug5TFcvudLoql/Sz5/X4p2wuxCHCFioEM+Eds4zwn
Qpw8K5FFS+ov2lXbzA8tN1+0wpxWc6GIU7dwXdEgq80aC0JwD0U4LuN8+DQKjccZ9RDrTnGAgReH
egis64wfRUHoLXWTBVjY/qj69Kc5Ta+dWn1ihZI9KJ1dbnXFRa/Ko84Hn0RZO/Ebw6/thdpG+cH8
xXxvBqpTadqQB+iCMVmUcfetHohG24iiFwYE3pUQPEdhmRyCuOVmrO6Hml8YEVGyuqT9uknjSZpq
d6mIyjvqP4Gotss6ucKCgQOqkZAriuBXmHf7tNQOVlX+0By07SN0jKK8IH18wbgIUoRNzMwu230K
fReNhPEs2m9ZF+oHzKdmI6dyoEBRedRagxJIM90YWihYQIpXPS1/EoamxjAE9zBOZrag+AG7u+Kg
ieGUOBA5zXw6T4oR3E0WjFkdvHs/VAVpatLhKt8AvSQrZJNLi6ztaOnHOBkJ8+W42aqQNOzoIvRg
REDCfBPngYIynrWm64eyBavojwGc/CZWrjmzmV03UB7O1yv2/GkdUUnpNz110jgxmX4y3vnBfRKm
3/mJ7zpL4K+MvsQurONUpcvYzj5R+h4xm6uehHXOuwfHxHRmaB5SD0aqUunfqq7YslBFjV5QxxM6
wQtRegKWDsHcbBrAq12iCQVH2eUHA716OniL2C0JJyh6cgwr/6oGNr+96aETxgOcoZfeMyirotQI
LFu0VjrfXpAIZuYHudyvFxMiLQVfQRaiw0OFrcBalO0MejF+UZjNd0s/DFBseVqm7qorio2Tql+H
kiR24BbfzSxu7nqb3C3VF0T9wM2ROXnsXZ2YUNcZy3aT2SdhFNA2a5MnFAK+dnBXmt8qdwMZ02av
p87VscsrtlVEyAEiMHH6Mnj9iQqyz1XMrcll+d0p+3LGSZGpvqKk4Q89Ovce1quW1j3lDjrNIgxM
bpMJREbFfQDHwt0lCMAg+e1qsC0ewtVYo6XWcWLoniO1sxYO9cqRUVX8OMgpx+UaaFN+VxrhUYBs
sH20Zl24DYbxKJrBh3WjHjPgVcOE01s1PegTIRkHFu6d7xVfC/Czd62pfY4an3C3aTzZExXkGp+i
F5xUNXkaI0GqQ/1Grj1WvE9KIPYxpumzlDOI8kffxb8Qyd0Rg5MfWZ8+54WRkDLauoexzbulSPF+
Nnw3OcP+MqnpHYf0nJQCcHQ2spqaj8i+t8NaIphLARqM8+Kp5CGzRR35Ikd5pHlWBUasRBn8+qww
idnoKl8bFEYN/xhNQaiRZucJut0ROgN6hHQ867jUNrqSwicgvRULKreXE3qNEDUDZdUTfsclrFUV
wMgdijFiWOove9uB9j/iRm2vgjB7qExvlxa1fQLEZBNYYaaHtHZY2wTuwiIhNA/jfOmpxYC08Skk
Vka8m3diqiSrsezCMlrY/Pk6Nab6m3KNCvRa0VoEvcNfyJAzbOZyNgPeHWbXfeuDCkFh7CZ88OOM
YB+8U2uPxgn2Rzzx/zxHNaU36ckt9J862f+FogxflQK/MN27Y4nkUYQ+UF+n5tcam4pNlpmnDEPl
Up9a6gYhfqpGAYBOXGLbGPDY8AnAGgYPvcY4Iz6/sz0cl15V+FWckoPTEDsd3ecerfPJ7LX6jN7w
3kp0dWendXosxpSyE6XmXBs06fwhFikmIn5CoFKFrYTcG7Ccg7UbTquImSsbuSe6EgWSZ2uiWGjI
rp/jus/OA0mPDLovKCRQPmP5Gub+3jC95uBGfUwN8fQAGnw8m4NjUm9c7v00/hXgMJe7JO7rjpch
KbhAep2fe/IfGsk+puDWc5lx37dqdavp8MkQQkErQkBSgZtmxdGd9UrddbG65bk07gMnw41U83Yk
WaqFaWXgzqYShYyLAao2jkswRuXBJWGUNQ7+TvPG1fufvVObmF7xRSdWBxM7vbO2Ue+zGGqYuZg2
MnrV85qzY4Svrk9oLsQC+2hX+TJN1GLn6dMPJ8cE3cVldsnXoif3y4YUb79XcnvUSK3QrFsNyxt5
yJiluXbJii4oCaUW/EHmVhQIfFRu+7LTLCq0wrIZyOMs5H+P/9vO2sRmw5jAgoJwBrzNX1vUY7mX
rVCPqv++K4dIFbNs3c6Vp912Zet2KcccuVclgGnlC8kLcP+eiV3IiVUkI7Oxj2zdNv+1z8lMKmb+
7jzsLCG85/HSM6lXvF3K1qMSWc78SnKTlmn91nq71u2lQt39z0gzOKQeySkkSg3MjLfx7477Jh5C
K3m92BHd73ck9+X12rb9St5RXzFValSYtLxmXFrcqGUz6Wo8SfRPyaTOApPoghUM1kWGkTwLbNWb
3NcuJAUBqcYjkWeWeLvIJ/mYxeROM2B4y7JNmhUR4msQ+ffhYPt31cS3Gn/Uu0DAZKmwgD6hpQHc
0qT1unS85OSkdbWm1J4c0rzb+Vpywgg0ZdVqDWuSs+ZRq43PkWqZm8lgKZ2g1QDU3FvFUgg8jrJK
2zmOYxxtyoAntXq0KVANzGiLCiY5RkGYHIugCjCk5hmmBWJBkWi3cyr1Etkuor6JLOBx5O3d+aoe
rEd3azdTTiHv/hML8enYZcp0lC2n0pkk5C5P2vkAeZzpSDJxXzN52NVl+HuYP2nT0RAjwXINKTWJ
mBKM0XGyvoSpyE4UdyOuGFkT1LFK5ZLhLZ1mwtWHsqDKEPq+Szz/2MwbjdgFmGJrB8YPk4LeFMvk
bCrKCeV8uvez0jjoPozCceBvxAVZzvN4mfLhyN10OFp++lTqls19mRGSvxcrPfgQGAyrOhHEgewi
ZZmOM59OJtjWq+KEg2fC3A0fHtfMvgeUaa+9trir3brc4pR7SCfVOkAYwv+KleGUCFwR3AjPxCH8
Rg4pXwOrfqlcEW58J1eP0hBPtuTG6EcVT1wVOFiSsV6yQtAed4rBRwDUX6fefD6pGN1sTWQG/Ivj
WgdqgMXBMlD7Vo69HDX7uzsr/m2rqvaZ35BDZa+dvymsL4hTmsgub32BTWhlzmp0/UORMeuN0KMd
5RdLtpyuJytuQS1tNX1k4tgc274VWysFw+L2DRKNKEIsaerF0icTZaHRnw/J46IvjKPTbKsAdF6A
qo6Ybb/y1XzaWQUryjFvDsii54JdxWaq5XgINFLlKFsJ5fIswKigc9PiFKbA9cJ6G7YWwkTDUpCU
JuXzhElQJfpppZc9EpO5GkLoSXw07OYL1equibxW9vrKWC0F6MiFkjvR0f5jpBwuN7ZziET7RKAT
qdQ4w4a61IUsxZMYpwcVG+iZrTz/DREGTke50VrgaJOmATMBb4sxT0R1T/97o4CmRyE57781YSsh
khCscHEr/SwPtPMpedSio3s3UDbl1eRxuWurc8l8jOr/w4Hbq8rBt13KgQ10REx5b323FyWvl+7H
9hl7TWSoVFfG79564QuWAAAF3r2/21u5vb1SvvOkI3LmkQtYyCM9XzjXjNTNbdztZW9v5cO7lUM+
vA05WI7rmvB70panKvKAKpkJld6Gz6qgiB/j1j46PXn+tGoavJrC7JoTcJ4rJF4gRirniGT4wify
s2KWHmKaFFgnN4ixG6ins5fDClCH72pFcnSKXX4NlYUcEE9X3Fh1/Ujw8erD4t4yq6fgc7r40XNt
q5uEmMVKr+Lv2FGYKwfTF25SrHTN3CEvzK/T9InHFirSbNaWwVcn24Q5MAlnqp1V3w8TRCIdq4Rm
hveDTDBb54uXjepJtMlLwLpmQ3SD5agBuZxdHeNUGJt2zXTQciNnrWhXfxpxkvGyr6k6Os9d8K3A
Y7qoyMgitUrRKW6VqrvPyBffNQ2IqZHF02JyqNGIs/hLoPBYnvqpP5olgaS+Nb63Zv0dRzpzN0c6
Vl2ENqQZonNjdl9qz7mmFpInih/9IK4PkfbMOs1CBZOsJj6jFfdz2Bm5RkjV6amkoURaaQP3EZtk
fZFHI3ei1CEBMJTwofwD835QFaLAIgx8Xumar9QN40auYh7GT/ABlZ1FBB2ZUuNX8cZVc2tZkDYd
KrogTVDTR7xHM9GoTq2IF3qtvvZl/RU4v7Y2RxYWk2msw+Jliiz/Ma3jjePqYs2X5NT3PP5zM7p2
pR6u7WoA0Oqdu1nMxE/Z3CdbGNYxSzDAP42o7lW3WVVxiGtQp2RbAKr9wZowDAkvCrLxTaR6+9w1
Ea2iv8LJVg8IQLfFufmKvbJz7KlEfGrccN8QvtzlXWRSbUe5PcEvax0oiLK1IhcXCtawf09NdEP1
tO66wnrQIn+Nxgm74lyceqXXTh5wZUx0MALOMjjZXuAcyrD/qWf+uGGDk8uYjOib+hZVK3pQ253Q
BaS6gkC3pTbKAtbHhCRfeQEeYCyJV2qqNovIRulMJS6ajHFS7inOPbdO35JqxmOyawWI+7ZA2zRG
v8zAiS+qiUWzwzeKSJtBkK/fJKPfrl34/esgUSz0m/0rqz5E4AKnVdhruzJ1drEG6FImnv4/8+df
k77mPyJ/SPrW8Yec73zG75yvpruYp+rclbBsIzk0J1XnOo7/8780W/8f01Q1LPws3dVdAYPnd8rX
1v7HMEl+mrbpWAbIH1KAv1O+Focs1eWoYdgmidr/J9IP2cI/5Xzn96Pp4FQ1EF2qianEnGx8l0x0
yCGCilTNn1Pd/KqG0T8GkxWeuzaBmIDi41sIaTzWmuhHmbWgcgLNuK+iOtpptt1t8irHf70f7v0A
xk7bpkS/LCt/xEukvgcidIc3evEoN37bkC5MUmsT+GPx6JeFeWot52rbWoRhNcB6dBAqvpPzGUTp
qaabRSDT5CdwwiCVG2HHPZjVS53kp9vGBo96coImwBIkxNOs7rFouB2WLTlGtrrOVoDHvF1Edmc6
zAqbiirTV/plHZTaS2JrZwvx408tHg6j1rZfxmrIlt1giXNCcdY+Vg2ejbiHPppqN92VNj559oTm
kYrb6pTqXonCaIZD5t6nW5fsl5tbH6DoVV1aLpkdTlJCgXipvcflUHhgO4rhQDXBcMAUcjjIXb5p
qLCq9C/9jk5oq8d1D9fCebTcvO3n+AaUd/JCoYNNT4JxqC3Hg5qaz+IOt8PDqiXkXMOSzOv63u99
f2GOQEMR6qVMtFsrRzvcpYcYR8u/Nj3kUQezUJKdS8waZW+GAoWb2nCSranHj/TOqevoMB+VB5oy
R8hpNc6aciQE/6A5voQTwmcPMPDedCljpa7ST93ii+tRlI85GcridjgDtGFpNdrFF00LXRwAzPrg
RK35WdNzDIyK8gtlNNnWNip/LYf1oXqf56bxYEeif3d66VPLoxh+sCns1rKXpKMAPjnl9W3XC2Pz
LDwFnbgnuo3IVPTqpnMhccMzrC06vhGlsiyJBV5sLUfhO2/I3B+gTZiHW38bZN7e1v172SU3cInd
i5nEs66s/32NAPN5+AgDxVJZ1B/bedOpVnec0i4ht8r368MBOeTWV8/4byOo4WTakY1xlBlsNDgo
cq+dTIA9svlxH7Qfh1g02we8z2zCH+gwbyOzKp0ftJ1uH26dYM+wz8Qll/li8yA3atJsKluxz2nW
NmAJtOZQZeF9SVrnR0cQbSRd+83AZBX3F3cmmKQG7hC2ftELNHVi0BCjR31xsEN/2Fi5S4m3Wig9
VXytV61QLSrnoKZ6WilHbTswibi+bXCZJ+arwV7/o2tuUeyCW2fsu6vbgbBzw+sPfRiC3+fOA+ES
erNztEmKn+qssimdVaS5Tx3/oAe5MXU+51YEJiGL//RBaDy6kWKcAO02BE2T9qg6yttJXhjNQC1s
eKV6wm2nDCrvRu6E0QR09V0zGGtUFm7hrPzK+H1EKi8iXQlwjg+8YTXCm7mrqOk/O6MPC7ZEPNly
32uTMkACST8lbPR7Dl4fTEfMzdu4FkLG2/EU9YyRavuxQwQH/ld9QOs5PthL2X7b9HoBaBQbobKM
tQfZB2qWAL9XHfO5i5rF7NjY8cvtpCbAw+jDRb23C+R+dyEjZ/AxBtmVopfVpOrtyZvYe+uK23od
9Tao+HlEotXZFdh3eht760dJWq9TRekQEo5UKE0ZFkVm55167BMXwWCl30FWK0oyvaqNKJdKm8Yn
Z0wYYP1+Kvz7AAvvo4KKun+R7Eha3k1YZQpXdfEEFQghhGUa+seHbE7eJG/qyfopqL/eQhdXj4NR
aUfdcjuxthNLbMq0+aToGiGv1Cxi0CdTvinmvznVazCKdOvit3xoWmcRnx7RslbzQdkX+BrLFfQk
e3zerJOWRrvUrGIHY7noNZks4uXIyIvJ/xbrfEOTrhyYeGKuN+/JTd/tEliuv3eK8KgGU3htgl55
shpUC6rrtkc5ElvJfgHAttrJXXjxyDSZotrRHEFOLGVvTKOC+5JKrCIpr36QRj80NXyJ41b7lAuY
ahkJt/WooVUKOor9+ki9hpFp4/5lhHuv7rSTmU7FSngqsoaswHeppkZtnM2holanLKnPqBroOvNB
adnYjobpT2p7mEhE826XnGHCHuWeHObg/AYonpcea9t8eBu2a7UQ5yrdSK85QewNGVdl4zah/cmy
1Yuo/O7V82NsdXQXEHWJfVTr+oTI0iF/9c69rbUrLa1xrE0Kpj9NLM7//KXRPyAY+dLYFFJgI2U5
wJIdV/swM7MjfUjzuvJ/9CQCoddV8QNRyene8FdxhNXOApAoVNWmvApnTNejVwOMAhv+hNq0OdoZ
3kpYtQ0HFE18AybTO3A/UQ7MRUk5U+a/hNnmHW4HZEv2yXFy90Pf7dwPB/5u8K2PGaZ+11GmhZF2
tipC0zohglZ2oC69DQij7pqiEMPMUjFfRrt9BAdt/qrI2RW14X+nfkabBeiGdYTLY+wtyDb7vlId
MnjzfsAUAQH23PvWlL2iwTNaD0II2/PweaDckLUY7uKwhf8TiWhb6jOpx0uLixvhJJXGhvvi5M1l
xArlJ55dG60ri10Kw3Ch4St2TvR2ApAGSanuUnZx+sa7aG4Sxb9EhYj3cpzsGr1ZaJdSBDbnmHk0
WK8DKLYjGKD0acpTgHJ5Z2Dkosb3AJPje7VoKJfOmRUQoo7vDZzl7h0zSDdxaFMDPvfJcaZSAq5y
OhKB82ly00Pe2LfR+HLrMocuPdkIng3+5BAuemoE1ThCuTUX4ZJ8TwchKExhA+gBR5lkJtzOU4fb
AdmSfTjhkob9u8NtRXnGQPk9RM7/XFC2Gt0HbC9q49uU9NVRuP5PqoG08+C01mcbc1BMC8MnbfL7
R5yEVmlkKQ+FquRHuGb+QmsC7RX7ja3nO/ozvCwW8Z2f7HofDgoPl+9yAKCHnwXWoI+uBbcSIZmK
WNxQnqvW2ZhFr726nk/mlbzhBTJxceTpgw5gPpBs/CzeQGsmymHiJ435jX+i/i04jULPyUMH+q6f
HfWYGgePpddcwzygvtgUwaOWI+yI7C5ARMdBuemU6jpWmnqSe7cRJKs5fT7rj2vIEXqWeW/XaCLf
vOt1jPZKr8T/yYk9Z//WjHLN2SuGQ++75nAlogDgvDVgkFit8tnrcGljGUcwjszkZ9WA02w6PA3k
UYGhIBlk5TGIM+Whx/wBOpfyuaMUcvNvt60/rydtoPksJ13EypbmCta1f15PepijhEqcZD9j3e2u
uY4eoKfe/bWgNKqLK5gdOJmGKdzszu/I29r6J6fNzX0TKccgcSZU76iclh4iqLV8ujkxWjpcTRJA
FVkOnqDpx/WEavBOxFn/L+paKXF+96Tm7VNvYJqusDSHm67zgXs7Jmnp4p/o/VB6XJKgUX2maJJl
q2O8QG9sd1lPfbEwDPMlIlaFlJbK6HnB/ATiZDd5hflikOvchrnhrOSu1+Y/EqOuroaDi7ZNgOzt
bIxz12YTBBt5bbRI9zWGyWGLHOxrOEw1ed6iPiD6GYs72Xzbb2z44vOR2CrJmVgFTmZN3iqrfMw6
ImJ51F0CF8a9hTE0GDjehNnuiAtRij3MRMcwse23DVC5noz+vA/xEchqoeNlmcKykk8/E7wd9rzO
i6kFGEnp+bBz86J65Df0Qw6o+HXf2SrE/WlK7Jk/Fq/rwa2/UBUCZsyNv9Xgi9bxwC2OgKr+aXLh
fmY1sEu1E+93TSQOiDyUx9Q2/RNMguAkW3ITFCw3Say16w8HwslP9//87RXmX769Bmte3Gwtx7CF
K4+/i4Zohj/i6x2JH13tVOIMNuvO7wTIq1S9IC0YHwwXuDrSdfRzIVk6a96VBxKlgbAlxrdhft17
u8An4ShwmXM1dYf0E+XGPeAm7z6uAiTFbfoZp5C5xo764VErQJb4WIh0SY5ZtZr1qFwFKEF5hhxI
BfQz91frIM+Q/fgwzFeVHZlvOvKqck+eIa+aaoG+uF0lGCvUwlYZbuS4MMZtz6cCbSb9aHETQ7eQ
zXkjW3LTE8rf94L5P/Qwmm0EuquCkdjGQMz++VPQ9L9+DAS+TA17WeIZqO8/3ET0EP+XIrT0H0lR
Y3HrlfElrZIH1wmTvV348UVuulGLL1FoQOQsnGIt++RY2aoa21j1uBlQzM4ZtwND2Tc7pHYvH/rH
oYrPRf/4oRs39PiC4/GxycfgcLuMHFYrEQrQBAy13H23Mbp4VbeN8vbqtwM19edbxCz8dP74h8hW
VvvxyWd9c+u/vZiiIerKNAXL9P/8W0Jy1+g2sH1Is7Jj6h+wAcWF67nc/9iUAzyB3zqpCMa+a747
LTDyEpjDx4vN+41SKEtRKO6yrQYEYzPjWbYoltOJqZ+sqKUy3n80/Mo5AsaDtNq3+doKGuhE+lyd
II8IwpAU1LI7Ep9aNz2osjhClesqQf+p1jWSnLX/QARqwE3Spn4BV50v+EHUC62LtePkO9kTOqSD
7GcxHa37xim2KYD+LzrZNL2rXrDVELsCI8ulHPU3V9WycvqXyhUKqf9y/3BBbGBiYOk8Q7if/fnp
F+U5BV0A7n4Q9OATFt6ApU2rO6e4r9aNV8UHuUeFW4C9qJ6C3R0pEJCd74700XbwkvIku5pRDdWl
qTs4A7tmD9iG68nNMPnuWws3k/Q4klRu8HXdqD33LT1uN+FstaRNvQNN1GH+YwPBszP3XnZlTVbv
TStGhZU5zr0+b4pJQHGIlHQp++S4uEE/r6JxwM+bIUDeDinPY6QLmXXItN46yNZtI/tEEGRrbtEQ
4eZxtl4ii/gw5rb77jBK+nGruCxmQ8/8eP3/+nK3S5U1j8QRr/a/eWfoLOw9zlPeYVIH5ZjbmXKU
LUDzn7vYUjYf+od52K0PHWJ15+bmPDUhjnw7/8O43pwBub2wlh8O5Dn8FNQhXLX2AV44vNvFu055
RUGIDMNX+xy0FpgfmKUHQlSkut2DX8cV9mcN/fKgM8Qh0HkjtN7G3c4g+nbveeD1bl230+Q1A3MT
eo9Ed9Wjw3uBk9n0nxvd+mLMoe8YMgZMEvOb6KJuQRCh3HhELq9UeKwq4ZRfndGhhGKsWGG0JUjX
GqtyxfTEF5dAjVz2iyQokM+oyeOgg2qwy6jZZjj+9UnpXXQPYzPHLj4rde1fCnxDUi8vP0d+TE14
2QH/mXfbMLB3aVyhLJZj01bfVO0EqXQ+2lc7fGEQ1pWLIGv7qzFEAFhUMW0KS0HhmhPSzuzE/qG6
XyIHxTh+9qQklHB6cLBt3nWR0xJ3NuYnejs9FFigUX9TKVvZZ0VYUI2h83aC7CLY366zoGyXvh8h
zJuv5PnGvVvkwUmOID/PP5AQ1wpDxH4h3Igo8VghmHy74w0WbgC2RxRo1EqW8twp5UYevd0Zbwdi
ni2WTlz61tXLi9xuqLdXuvXJ0dofl/e22k4+t/2Z5dc3Lqph+Vx/25+f6KOGuMrXvNOt6/b41/5m
NiDH3SYHHy53O5c/Adl1uW9qffAvkwXjz9WCpq1ahnAszaJ0UrWZu3+45Sqar9hk+43vvqEcBMYc
II/DuIMhgN3o274bBsG1LiGFDhE+UG+dGJEXp2GqVnYzUmqCDDm4TuokluNIbESe0qCIXFRktxes
naNLaWIJmzEjXxqKiC6yT25E4gqqkyGlyAPWfNSudH+DAaQ39v8STjTm2c+f1igWiysx/6eTz6XI
7M8PGQN8QuVGcf3drPydLsICawQQ7W0Z/RyAAalrq6yL41vTd5+bQrH3PBvU777iPeU8tz5rgaGu
wHm7h9q16xNTepi3Va4vq7gEXNXCttJr0Z2mwXCf8H9fh4EKVFTL8N6xQbQNduC+NBDwCq8WV9hK
yb3v+l8I69//81RwzoF+/LdqMyPWYTqoauJj5FSjCkgfdKDsIgLqWJHlfvBiau7jQFzlnkoF6SYj
crFIKEHLFqnI733KG9CvMDbtRbVP9Fm07dr4P5YRzsHe5B3gpngH2SpgJHbqRCBq7ifjKSoKB2jK
jYUeXUyjuu99PGEt0nL7UumqQxM3KjZQTXMJwoFJBlGIJ6hY/qJ1C1QHFR6rQe0ovK4V+kdfsCGS
qhxkS/ZNph7tWttD/83BD8PkWChSMEHkYaWarxWG3dkfw/IT004LvVyYraeoVD43Y6qChsMDVe6a
hvasKC7grPmgit/kMDWf3UE1rm053TMDjf6tVvZjGplfocsXkgmRymxe1z4GKz18GoaisiABohTa
tJny1Ugwr5AbzxoSEjTRlbfpEtYJU/UUqtm2HUV2TxlRdl+1cHtii6onBRzaAq92caXYvws7KPpt
+w3EhXeR19LmqzpmSyoBWf7tNayQz9RhTimvJ/uVsIJdli0bTOfuQY+3fPyee2g9S0MH1kxruNr6
QxKl4DH7rv/WN9o2TXLzl5P0mywRzje9pzrHt1z/cYymZt1pmXdQY7tZdRU+2abIz7d0kDmVvFUD
ZumtL6zEA7XbxlGmiBATtqdEK//2JMw5oKbNJ9jzCfIaijO0p/lVmiDRkkUxzo51f7wC6rxraPX9
AnddilPSssW1sDqHsdo8yC5+FOMKf7qYIh9GaB2GPIRRfNx0ytEWR9OrfmZxkV97I3TvB8N57PlV
vVQCUUwL+otfVSteyqA9dZ0bPQ7YgV+q3sGGfO7vgKVSCOgku8wbx7soTkCeKDlFTWOyFk2vnG6b
QBW/d6tm+OTFHTH2x0DvjANx7N8bHXL5IWkxN73zfNwgEwtO09wnh4wUhx6COtA2sUqsoIry9ln/
DufBeFab2fCkVElcz7uKUgzryhgFlHQqmCqmBHd9l/nn3+dAizEfND8QGzxsS4TppfQAT77X4gS1
Sf0aosDthdIdgc8Bbx8Jb+Br87WE0rO0QsXc230zfkL8sE3JuXw1yL7AtovTXd6G4UuEDEGOTwPN
5tdZoBaeTwe3MZ/8JTO4hxLIbd8cub4P/9v/mf9t0bwu677fPxf41eHaND8D4Qs4kAf+/Fyw/L6o
0rbKX52aNZxROOKizZtyCgANp2q0ln19W1QkE1V9Wzk8J27jAorCDmiujmVvNGiyECW39qBt/LF1
nzu/X0WdPn2DLVcve9Xxj2bujXtjzHa+olfXzBI8kDKxg3tYX2VXY+Lz0Fm1dnfrkwcQ+fEDTrqT
RynhtazgblVpjoBUnbnVqYHsgnRBf9ACxyTxjI5E7vp+gexPVGN/eGvKXiFq3Vu8GyCbBWaBSRQN
FINxoWbevI2ez3araoLCGYtDZ1KIZipe8WgO/5ev81puHNmy6BchAt68khS9kShfL4iy8C7h8fWz
kKxb7K65Mw+NQBpA1RIJZJ6zz9phtK0Tl5XDmKvXQNiAVikjw7PWGddxXYRHefCZeBzLvKKaCdLS
vU+eufPo/9lHlXJy8O2X+yw5lRzZuHRVyrLDsoa8XraQcxWgs0szhSDU2r6+s+a9lz9v3uyyWde+
hkRl7sJLENdzynyMuSW7KPtO9yQmKPtBPv+oY9DwUrARNYp6/KxEGmzNABF6W9rjZwioUmcB+eKn
CfbPIQhFOY0/DMQcN4nOVKcY106YV9mPGqZ/EKMT7GRTZ0+HevnTimGVF+3Ci4vkAK8FAdwYhi8A
1XH600jAe83zrSfMjAUFYOU+tIV1SXLqKUOrOUBkFPwJOED1xSwJKe9+0mzxXIcgZkWsISifR8MJ
SV2pjuVOcTUL658gOiNTEft6wJ6wyZOWki94kGzRfUSK+I82pv/Ttqt3ctriva/hAarzRVWo4IYB
9Q9eZdRSJikStoby1MnZJd4OCvADoCy0DepYNmVMHRgxbNS+umW6ZKG8bQBHEpPQIMcCU8m2MreT
d2QcLXROG5n4UbO83yGAgamTBO8sItIZEQjfIHSnZ0K453wOXQR+jrSzUfBGm9x4T1G28xiaDXAG
S9nJFjwM51GeUdm5RKdpn900IivhDms8G/1pIZ+5LibC20aPPuVzl1oe7/eAbGcT7uVjqR/+ej5H
lnHt2wGnWyrReUdBAg09XOKdAuMGKs6j19Qj0dskWfhpFvYPJ1FLXC/GfedmoNOgwynJ1C1bii75
Z6DylAe3srEI9e0H1cFW9TaAJt4/F7n2EU0GyWw5oLSefi5hono5uDV/nDi4mXaUTRx+Jvwu57bA
tWFbOeXjbd7cdRuVbb4eyPrng5zHR+xR3mqo00skYEFoYYyNDoWFEPA5zP43yL6udkEGyo8rCJV2
IqDwMRaA5D+VWvcqW62fd8+ViL+B0lWXmkHQs4TWeZEHr8LqwkWG8nDvQyirXHrfWwdZbR/v/U7i
zLvW7ic/SbkASmPPybM8W44DalrZKSerYFJ3Is7PiVM0O4Qg6cdoeNvGysh9EVR+BCP+TXbHkZls
kqxpKV9hVscHHTVoGF3s3HdxKFFWsr9xnWJPFj1ZQaZJP5Ih1JZjEvVrVwvY6NqF9gWolkcslQdB
PozeY5lniMM0T3z1E9LwyHeCJ7RPyBaM3uffiwTVHDvqtnylgfrBIdEpI6Wq+z/tQZnQg/cVEKy5
L5PDQVy22L3pzUErnRSWuk6NWazkj44HZaMWSvQDrxJnaJCKk25fmn7UXoq4tsmstrzDkhR7t2x4
kjMRdr/Fvee+WlSpYZfnp5Dq1b/uFbgYBiV2+ej0k3boU8ro1vLUHBIDu5C5dzCjTVm2AVY1rnaw
u++tw1+m9uxuRwF59VplGELZaR9tOzaNr6ofNQ89bxCweJl4LUaXX2RYaw9y1MOSYDMhx17JUccV
ya62c2gS8+Q645FmaoOykM2wU/Nj27FOkU183FdOatrXYJqdNPIu/Ol5qLMAWQUL1SdY47oOemdw
sZHm5s9TXSv4HGg+n/mu2Cs4u217bam3Sy1NHCCPuNf1XqG/mHmjLRqnHL/WjXpohaF8SXRzR0os
eLHr0H2cDJDIjopLa6Ekn75dZyddAaFYqFH3YLUmPiuwBXekYMdDYfGGGbOjPGjk+25nstlqTnbs
58N9igJv8UGzcoJfsz2WlscPKvLOgzwQ+W4OZgidHRq2TUIrcxVwyGa7NQgYXOSh8LJo1+XN13uX
PJsUgQg9KrStkuE+FZnG+CXTvQtCnOQF7HZ1kP2QBccvsapclGR8HjphQF0z2O9Csl6GY1icCSgX
Z3mmUp54Trvx9+g4N2WfHPUwXD32lFx9mDUuZvqoWmfDHuqTIOW1VMq6+tYJZTmVdvaJUlusaz3r
KMKp9OfSCL7qEytg5KLb0GvEGZm3OMsznXjfik22vSRWxt9JcRmWI64dk84LMAKTzfuAvHiEBbQw
HICmckD23e5g6dGzwxJtY+r10eM1hkIXgEpfkrOuXGqu5+ZYB5TTzk2fUP3CVspjLzCXKiYxHpqy
r4gIOcnjVHY9EWiVfzrbZSgxQ/tYY/C1SrTIItwSG6+5a1XEJDOwcv9uKlQNrf2RsF721XcLPsRV
ZrxQJRt9doYJESJHUWw2qb0eqsY8FKlaH7x2jPC7w4oGuYaxnCqbAHgUFhu+ueml88w3/L7UnTG3
ZFeUB+klddoYBGIs1jleOSa/FoazMKkeXG3+xYrq5JZ2eNX6bto0tqOukTS3n2GWIiejHkmLcDkt
1bQAZ1d1n42DTfrQRsMp0u3pudHNk5e57aeeF9l6oIZzKy9Hv7NQujx+qpR4IxP3BCjcvUzWy4MT
5t6tKQcKmeG/zzGpLaAIpnrQlNZ81s143aVd857y/TxkyK2WvomBV2z05boPFeAi8yh/O21RV71z
lKMqvP/cyNwXs6mwV6rQ9cXUtxSqHyPFKvxH0rLxqbDJX88t2SUPef45DsBCIPL5j5PilTtASI9q
kkerSs+KnV/V9ZueWTOdRzgH2Uz14Wsz9tZZtnJf36pqFV9ly1UeAmdon1XsHLG1on6stO1jPfb2
cc7RYVIxn8q2PES4fsygeAz1/kyUA381W6cw0IaV/7jf/SZ/zf1v92wqcqAqfD7WIal1afUg2hoi
aiiMd2crHdbNy8jEeE5N3nE1t380VGjgVhBBFKgwdotS5bP2LCDvhhFcwcbb665Xx8OYlkTei15b
a6OabP0ZSTxoeXawStLxgqfIl8CKL9Q8li+yPwqj3/25ll4s1klXvfvaZFH4WA2E3cpyEN8aa6ZT
DcGbhUfIFrc3bF4hbr0J4g9ygmKn89PfHC4RtKKjPbUl34+g/pZDdR/Qpn3JFNt8ELELYTBM+ys+
l/Ht3m4c/wj0rMR/ooaE2GJFXvMZ/5yKbinvbQgAZ0MzlSQjTedcGoiq8/lf1afmNizgR5HaBIQR
owWXgnB5kPpvKRWXZ/eBv+b91ZSTqyjEhtYeqPqaBeb3G/x1v/vP0FnQo8ybylVkqwl2NeOwraux
+YSCTN1+8qW2DSSwKX+mWHOBvcY4RvjOSCwUI4G8B1Iip2VFc/QIorz4dhrtcwNLrKgZxWHoHXGI
VGqv7s1u7sPanCJUOSzbt4l/Lrn3lQWMoCIRWBPP190H5A3DRkRbYeEPoMEsjxKDT4HuaS9tHX8P
Sys/mXNLjC6mub01beG8YweB2RT4lKLJHCx8BmI+Kaouy478f4Sc3CGiTskOb0EmF2MDdqPR+y2C
dL/g1o6V4IBVWoizTqmu+EqHe6VTl2T4WogYOhQoeTb3KRDmfplGuUQE4VFV7LAtmQ+yeT9Qm20e
Gu3nveevWZM5ULvYpD0yN2r2RFFfk1kbN6IlQs7XtHvZ1BrFZHGZeCuP6oQXW7g5uivlM8bxE/jH
5GGhmmonRUtUDDa8/DOt8EdPfPvHODhvhh30b3mAD4spav0QZ456aqNKhYkzIoosM2WvYwe9c3xw
JrlhKxfb7H4fBtPE/4ddy8YG84UZHAON0jcX8KqyMUJac2DqiR7qT7OvvXiZUzcH1kdNfmrNvgy9
9FcXhT8j1SW7pSTsCsJpOoUk4+Dx9dlmcrGRRJoYYppgFt/SIWUGF7FGemxKz/5QazPGrtQaLy04
uJ1B1aMWAev1vXoVKlPzrerWUvEcVQAQ4a5GZ3tW9WmU5WDMWjyZCuR93cz1b82kXMIm8V+1JjI3
FrafW3Lo4hVn7mud2+UXsCuvk5oVVwp186vquCwUKiz3ZFMOKKLeUu/fQWpjBu6AZO9JBDbGO7tl
dA9a+UNL6neR+RS7ODVkNEgPsIeT6cLWcFjG0ZB/N4uDOyXVj6yrSFJ7WvKU+kq1459ebzwS5i8h
9dpUbDKlHu2N0Wj9J6UcNrRHxz9Onk51H6+7VdtNzafVZVv5cwmI80FljXotLQGoL/f7M3Vwvw8F
8q5Dhrfkvd+DaUkwKUbhX7FtWt4n3+eMPemCYtRwMscpNcLhYhMPVfjGUk9dgWPLtrcmgFycPPif
kM1JA8ke++m0l00roRq1q1XvQDAtfLMa9A2VloiTHI0a/4OAtHPmURq9sQ0+l4PTgqnmx7AS2QRZ
kFzlhWD3Fn7fZE8tRJrbezsjhdUniraQL23Z1/YxWVNhn+5dsh+RXF8RTW7sYMeGL26upmjDDXLN
r1rTIR+txrTa4fT3HeHwtG3VOrsUFV+UqjBIvo4aFhpJ7f0YSTJjGoVopcLpqCWS/CXKrXypTlV7
9UEtrk0Fqa3t9/nBI3ixwf+3eSKqri5VBKerdILKYPsjWp4KrXXpWfFVHrw23akooc63VlQTp7WV
nT2lyW2Cq1jTxoi7dulQOx1QhK5YyXCSB19voDnJ09H76KZ4PdWB/1b4DsTmmqIyM5m8t0gfYZnm
TrjW56bX+86Sj5e3k6PCSH+Uueme5aVW2sFRJlxG4KO8Gql1m2S7pX6EHTTBzOEWRWDDo8gwz4CV
8OCbLE3wLxLHvhg9cN6lUz0MPJ0WRly7GrvCqD7iOklVmhwqvEJbyPmG/BNkY6mtgjTTlzULoYvW
ut0+NrIn2SqsoLn8u1/VMcxj7cdcPU2xf2auEer1bRqa1X/cQ/bLLijH/ZFQ1WuhZg9yM0QWCwJH
Sw7d0bPofZjSWz84RR2jjULsvLn/3/NlfyeK4kUEbDnAXx/arkVFPp/pGfJy3EoFBr8Ey4dRmbZF
hdHj7XM7rzwtMKvHqa8Osst1XAxN5qWn8PcNGb5dVVYKZpGif/8/l3dyQG+sn2WthayL/rWevC8F
26TXiD1TeF3bHwRN+k8i4N0WA14geHMzjHAJ0X0WQmmsn4KaVI/sx9KYD7aYeLepdv7Ssc4X7DcC
3YAGlUUUuZlUl2Sq8pnoyhfhd9aTAeboHHmCjcDcb7ss5NialwS0vO4BkpC971XP3/PRI9D9p26j
1hxsh5Kx2UqhK+sN5dGH1i5bsvajjFWxnnrM0GUftfb6A645+JZW3QNiFP0RsqD1HKcOdhOeqDb8
eq1ngubqobJBLwWlYj7LKX8uGJBzslWOkWh6avYy6Ng26070pM+tBFMSqNLxS6zgOlrXzr7DQdlY
5M3gnzMn8ykzyh4HSy/26Bz2eZo2hw43GdYPzWmc5XjyoM8br8RyPvwelovsiucNWjgfcOqFZz3i
RG4LUnjK5OMJrQSjt8qLVtvjMn26NWX8EO++U1RCI5EtMek8UF23ogbM37AI8p/lAUnnuzHYFWUF
nv88JZApWbw7D2Jutj4rFrNUvphJ4wgsqcs1q6vxUc4tIs9b4huJl9d8N+iGxJ2d2KKWtFKeDb3T
n6fvQ6/aYonfEChwM+r2VH3DXAcusjPjt3z2FMbI6RVKavMRhIALndz+YUe1udLjjO11lDQkMUz7
rGpx/SRyUzxpQBRkV5537MfnGeAunLMclNPmLtfX9tR2lFt2gEjoKAd2j45dhGIVadGzKtRiy4Jm
Qlw3Cz3k8G1mpU0TOCWjXv7jSjkJB8cfSd8qy4Gw2lXUxhPO2+PHpLLVJ3zUrWWTeoEvKQ8vcFrT
bZbWEFNzG2TnERvF+cCahg/j1CEc/tOXB3m4I0NaUcbYmMpCTacFJtGEI2OWpX0dHfzBDg+yKQ8T
hlGklTBgrSD34eszT9RSJQzX8jRBg4M/8twrr2ywq1TLbVPbFc4NXX0NqpD6W9PpfiCN4kTvvqmp
ihhAGPUFanS/DzReTz7meq91p3whNdH90GN97yfaEwwqdZ8FWRts2s4ihY4f4crNRUjlqsmCqgNI
YfRqD3wiN147Khiy1FIfrVw1XgdaydySYz0VN3JMnWfOY6VItNvY/75OjmmzBvrPdSa4RBB3CQ4N
SVkvDRxXHkFytjtU5v2G10D5XBi4uxWznMmGAWwSE4zt5qHNIvNbjy5qMbZ4QiiTKA59UhXg+wjw
VazNysn41sLyWw4qsYyui5IzMlMdFgIDGnBlW2PHJHq+NKIOjX1kNXxAK4dX4XzvNO4vQ6BEb6FG
2ETvtWKrQVo8ImLCkiow8QfF+XFfp93vs8Eutr7SY5xaZLPwZ55yH5Vn98tCs1SpJ/PjM8v1xVAZ
9kfg6OOmTPDqGrwU63HAlmFuZl95TTUPupYle5vH8wu/pkebBx84Rz9dVPHUvfjgb8BHtOraG5Xu
RYmTgch5jcfaPNqpNfWIhCOM3PHBX+Ck2bdGcrUor32hTp5AsGpOh/udYI+o62K+lPkLytOwZvCT
9ph5nrGEDq0sS9msHf7486FzbQPK4nx6mzifJUr8pvFJ2sj++6GagifUdpTal+KNx379S8wxByob
frDk7RYdRiovpe0ECGjb8lgPuKubEfbxpTKcE+EMT/iijk+Au1kSIRSQXfJg4Reph3V7kS0i2MPT
bVReEApWCB0oivs9hMfjG7rn/n6PyHTHgxeKN9mV8Sg5a2WPSGguBUag7hy6uVy4mQ/3JnDq90ht
YC7JimI5gK4fpqo5Vw/LtjzUiY+pe1wt5Q3+vus/2nEUXCvddClIt7LtjDhfaY6ivpk6Mgy70boN
3G/trdOqCunNYO2rSUt34xxcD3SUSmEeFes0DzOsQ70JlIytwWTO09c4r3C8CUW9HHs1fe2sJMTe
3RCLWxNz17PuFa+yVSmod71KNMvJS6qDiHEOlWf3gxK5pEhkOyaX5d5m1kFbHeKmiQEnYkViK+2L
74FSzQCSvkZ1XO/FADVUNmPbSgGP59aiUrPhtQhBMfgmYFQ56gyKe+yGNF2kttW/9pFrnUBKfM/n
Vk644xzH45scw0/buHhR+SgvTALfeBzxMJFjKU6VT5WjrOVYUZYO+kVIA/NdvJw3XpP/lEODGSav
Gk+jII5GbBe3sEXNFzkvH9tFLIiIyp/t9OaKNLu7CtsaRgMEk1e/H+GWkqqkWqB4ncLmHVhhfZZj
bowMWI+HBOY4g3zNM5wJRbyXowq025XJinorm0VHnCAfBnVtxhp5/9I95H4Zncp/H8ATdmqvHWX3
1IqSCLU5/Z4Wa9RPgXBYtUGEyaacA2+AObgJT9tUBzpza8oL5bi8Om5jGOahCU+rhM9Q2r26ZzlA
zIlXNpIeKzWORgu2XiGZjsmY4fGnmjv7SvjoTuUkN0JJrU4EF3t9Ot0P0xCoJz02071r6TttbslB
2Z+MxL+pEPfEpp+waJGduUYV++I+ifh59FCLdl7QKL+6EnUbKV+Uur2WrIrBTo/yEAYIw7ub9lEe
3bbJbkM4iFyj0Zl5HH/myFPgWTDA+GUXOAeAzBzBc0ZBua/MuH6LKt7ug2cFxGNoCr26TokaP8oW
iL3VZHTjM6sXthrFMQkqUA2iKla+ToI8mhSMa1JhPoVVMq7HKMP70sMNHZ9MlFpGVxTrBL/EeJnB
CgKER97s1taEdwnxAz1mpm4+yfu4JS/w3Hic5vsVcdScrdFHcs6PkF0UXE37MWl+ya5bP6Z3myI0
66X8R8i+zi0o6+0g0IadBlPY601WTTwjkynAHXeiWtT0jVMzb7jEfJD9CgiKUFONk5xqVj2uqPym
bn33afKqP3Nlf+aO1VHDNm/Zgpj+4vsADbRC/Rgip9kOrdesY2r7ZH/g29OHK6Zma6kV0B+zko6c
IRipGD5lVZmbNuu66wi5/IrZQOg25pPsYYWib4lz4kY8eVgxxjmMTsW16h0mzt0VlzjzUWP/fxtF
EETxEeY/S3lxmCU/O6TEKxs421s7YCyM09WT0aYJhYU2hSs8KDQ8Ql/Dr7ITY572WXQOyRcuyAfC
FYXdHOSYzXr/4uENIccCwrUnXa/hsjWRfnU76y2YxA/dL7qXuArs59Je10oDnYrbvSqer5zMecxO
YWa7SdFs5dTONaYNsJKahwWj2eR7xz/30cda3idOWK/2EaXDtaZfjHlnVM27pTI3nrW4N06yFagN
sSCw65i5sVnyIl+c5/lysJjnqzXuB/+eT/y2f5CDGNOKszOaFycLES2lfryY3MHd26WVLMq+NK+8
pMwruAIQTaNX7BoRWtdc04PLWEZbOSinhdpg4spAOP5+ldU/FxSrPclr9NJoN1MyWsv7RYMmrq6v
xyd5jQ9wb+/OP9icf+ZfP1g2gzg+JiJ6te1OuwhL4C6fhP4buJRfnjCmn6HxgotxSuU1lcdY1Uyf
TQTJbJgMxEe8ZtaVsKZDUvgE1hQ2QQUKyafIGZtl77jWm19m2yDvwD9gqi6d1UXQU3OioJDJ4bY/
Y2iBU3ZkHWVLznCqGtq6hwusvMrrMCgXo/fNMR2r4LYFW+YE39zOdPod1cDlQk/C5Ny5g77LMHpC
ETGowNDnY+R7wUlTP+WMWxell8lZtiuyTCjj1IM2d8l+e2JzksfVsFKLtrsUBny0OE2qz6k2xKpS
tXFf4+r53osXN9PLzwmg/7bvmhYSV1IRg8SMkpBQzSNUUZeVV5ZXsJzlFXwvNuxTWO5knwHr7Eqx
ZAx/+0oBYHH1CcKi7sBdUI7JWSWgBwozqpPVd8bFmA9WbnXL3mriteyrtcS4AJMwLk7oPLFx0ff3
rspozXOkPek164KFvLxEKs4XPlvyjaak5sdkJ1DO54PieoS65GnRVZwWZgDkl93R8j6pHtrf08n3
WqxA/9ME170byMzuTD/+znPj5wCsh7jnNMNIw4hvcNE9U/ALttlV/a+57WywPlJ+WZ23VgIVewvb
NhZZk1nPY5h4D5Pi2MfYqLV9BE9pllUHTyAX9uDk0GlZK2OonU/Ilu4aOPywwZnV+VRI3kFJst5d
w3d2MeS9hyIhyV6EICmwTzS2VqoY716Qv1JiaD3qQx6/TGRXZXedhKAiw3zAGptZgeF7q6zLzP/3
IqNMwLNNWOQNBKdLLfxmh5a+KpvG4NswBpcAK3sa5Qf7yk9TRVXTYQ5wrSr/KLuFRl3CKCCit8D0
P/LExvRt6G0SzGBPycTcrh50nTCik7WPqZvtB5Ixn4RiIHigE1qn5Rh8GmP46Pdo8hQeoxfC+BVI
Hfqh3WgrvhhzcDMIP6tp3cdW+RHC6GehMeGTVMCih3qkPaC3PKo+IY+OHeOp03SccefstugJAY2d
EZ9QziYvvF4OMs2No3W3ntzG2sjkOPVty54sz1uD6v0wliJYyWkG1T/UvYn8YkLyeBpH60PetioS
IPt6gJRp/intg9v61WedwqNy7CaGPEpvN/n8F/XEPuuaJypGlPKmU6lEKwt1wK4ev1mdCttTM8bn
OAmNbUlustiE2DFjOqg14G3JIyRt423UJjQpa2i65tx0lDAMcX8guKrhk3DrK6JTE4AnnFuW2XVr
1sPJTrFH5SDKAo5Wn3kvUTUqF8tLj7KVGOb0MjNP5iG369tDUWTNHLagmogSvWMhyNNHLfWLvmaq
fLqK8CNzve9lZyk/fFiEJCugizYsdNxejN/hjGAaFPXWG+yYaBYYVUhzh+6hjwbxPCnDCEqrAjkx
Nzsqkx89NYQ9qzWEtw3UmriwsMsxfP9c6i6qNaRVPMiv0dDT6LMKoDWQAzmmhOVwCs2KIk0Gwzph
RqL9gMSZHBNKCtb8XJJaiYGPVcf+Yqoy81K2qnYTgelD9StXxwx+AEk1hwUufs6Iw7RuWOds+t81
gb+qYVpo3gbD/hQFIde6/sq3eHiAjB488Gj9pfvhSF1MlYJwgXe0qo2RJzBOzoo2OHt5oHwDQaY8
ZSKnGAs7+2o+/D3+j6n3642m7X5fLzvl5bdh0RAvqHL9yW2JGw0lXhuOiizEUYsZTOBWsCUQaoeX
yFPCr3qAZSM2rN6LgJrJxjNRL4THtY1HxSwENlEflLiGFava6V5k+KWCnOo2oReyYh4a/0n29VRD
LPksG+suVwkMpx2fwxT+Tl5O1aZF8vwxCvurC2HpUVDC8JxnxgZcdMVutcVqdbJRIvPcw4tnIEiE
iqE9+nrduyfQoTgPhP3KwmSGIG3lXxtEEls11DGMIJFyDXu+QyXrplcj0bAwgkRLbs0X71M5DAvd
BhhvzU3FU+BeF9EryB8kpp1zld1NPni7pMzClc9a4Z13PH4nvtFt5ShM5F+U5XpnOSi7ZLMp+oNJ
xf/rMPTT1usT98HsW+2TiNip7XzrWc+14OSE9UsyuM6iUDH1ReTAD8dfat0WeE/ocxONndjiYIvh
x9ykMEHZKz6ZcABX0SueG8FZC4nrK9ZnXoTvqjVaL3Wd62u0YsVDzS/gxfBnJa0DdrurFevFJTlx
Nsv4Ne3hh+tgQteKMI6t5bTP3azwzAHUIPCNk8M4a0ChSQW7KcWlWY7KeaBal4IF4JNs9bjp4vqA
5NKtvCdEwuUenZ39GJLx53NbD9+1tmJ7kWdffDMOH1jbs7zRXfXclhaw1nlGCVVOKeLvDVGrZe2S
j/cnVB2OcPTV5IFtqltn0SvT2a6iI34a+YcTayFqsaTdW4afffSmu+x5Db22jo3pXBmSQ+AX8dHB
KH9gJapvDDGKRRgQHwH6FSwmDYlL0YXYRPAxj3TK3BzTgN+LsnM/lLxm+P5bL3oAz9aoyvLJTMN4
mxkgv71e+31Q0+pqweTY3fsblJepOTS7EYNmKhCG4VOZikuLxvmXnyU48Kjp9xz/bDbziJ2oukzW
Xcs+UR3U/mBP/GBVz+xrU2LsoANu+eaU+jrWrfGXEfj7kWjMF0zhxVIdA+9oWTFg4kS0C5Xy6rfI
yOM9aB4sB+amCDEsQ7NClm5u6glEjjDzMdKKYvFG4rZYOZrjbsd51NYJGNlmRXBnHmUxRN1yw19C
ITjxNqF5LaoyeZJ3KltqEIq6f0GmM76MuNHLa7BUhFg782XbYfiKoKv95bs7U23qnySDsUtMtPLV
ppzmoR7N/JRpBPetMMs3I3HeJxW55HIMreJr4ootNXrNr6yydj2Bli9xGGCVFYnpKdEjiroVHFly
zNdOppoUAD5a/dWYU7Uuxao/7XbJ+q/5xSPgR2Yn6luTpg5iAq/gE0dNPCxvH8MzVkSWhwJYj521
Bdt9lvF3ewV3X2wgol3lNOIAraYmpjU6MSkS3EIO8iCH7k1bjxBVuXDL/nFNnlJVoVWesuX1UZzF
fKjRnKwwE+lWMCeLM/ElJGxyWKvxm7qPROzpWLEzR45S1fLqsZ1ohl3h8i6+HawC4LzbN+uqT9Gr
zgN95SPMyGv9E2CWv2tlU8SxC4UQweo8RbUmEzym35F80aIDGXGBR8Z8OgbafDrl9abwO1w55hH8
O6JD1/lVuJan/5gfupeRAMuTZ9briOjI+6Qa+YmcIpKyuRk1Qb01DB4Omt8F72qLvxJBk2krR3lT
V4upaPuTHCWpDrlLUZ+tsaqe51sOjaa8yVtGLSxq2ZS37Ml+rWQzYHlzu6VsQofYWGblbPkOqvu6
IVoVUI4FpEwFLf2nT571jj/trV5g+S7b94O87t6UZ/c+Fizb2mtOZHhMYAKvTZlREG507mMbODgE
UcuV2gXA9j/95jDoiyxFMyFnsL91H9NZldgQiSVD9Z9LdcGvRrc7LN3mKcPeNEjK8nxONvDG3ZOY
zzQ3/n0m+9gq/R79a95/G0WU4N7uV6TByYfmmiS6s28G6gkhEVEh63qmaS7lqWlOrDrk6W2CnEsy
T1+EblffLpV9Ql4vT/9xEekSbJ41C8fz0MkoFFDENuoQ6mYp5k9TFgTUbGgsKwUynSr3SD7+GRjx
KztTPr+U0+79XgJjlucFcntC1e5CDjemfkJV3B/u85RYj/Z1NH4MluXsGt9T106tDnsMdoZ9Z5k5
qLS5Pbkpnp1q4ZsP93GzzBmXU2Xnbf6trZuBji4QESjUp0WsXnI3n74GhS0e1DRv9mEU9c+61nzI
fh9HRWsch1qnNJ9lXqoHwRNO9spj7kJQ48PerERtKyw7QmyvST3CRQ8GoLNT1dgHVJa32fISFpfe
JSlfZIPcH1f1loLrdQB9c76nPBgp2mIkvDxVVHx4Oreeg6dzleyir3OTIE/i8c3KlX3XJ5SmBuOr
b2QNnvZ69ZSWyZtZluMHzATohOsqLNXX5lX4Tvda+53BuQ7O+1VqnX+f2wbgySyYLpRpY9hsF/q6
N0qd/RWgKCRLP4UBMF+P0uElEig0Q5XdUxT7wwtL3WDbsgJfyVGlLtJTPXnf5GBaGRpLpAO6hLRd
RpNYa0ZwMcYORaNZeSd5yFqS3AvLH5tNp3gx1l5z+z4uz5yq3apmqu/bNlHbTaNg/VXmRFe9uOwO
VkesYuH7SovVEG1nPsizv/rcVKeUnsgkCzFs2IG9oPdxceDCFTC4gC//fbAccMFDPOFv8u8BCgbg
XFWuurgPEN8LLjDY4xOfl+Vf/fKeflg8j7A6drI12HpPVo1A8lwbJGt8Jq0vdpZZUKv1n7If2W+x
SaMU7V5IxJydwbx71+3MpXrofjvZJ+/5Z67s+uvuehhgalfVW3OYEoVqZmAdlt/i8pfhug7BayRN
1xfFrnOT+ZS2PMshpS6MNDrqYcnTx/GNMwgv84yjZgBDaFxp/8PZWSxbrmtr+okcYYbuZIaFubLj
SDSzZXr6+1kzd65zd52qRnUUFlgTbUtj/NAp5cUefYSItSjXVrES54Du516T9UPfeYtm4o8CVplP
V4/R+6jzN8rNLlvLau5b+CrFINLADcfvhhYjVw+0SXYm1hNXifPKGP9GgvFWaUr0DpbRO9gdcoZy
UDBUNberSgfdwPxc1ukSPGRzlIOH0D/XpKPvLtZrr7BFQbQxR5NZNbK0dvR4U7rJXk75+oA+lPlH
ldjJTUIaWKM0d1pg8KS3T6QDGPR/tRTaR4xtyA2wcPPAS/zf53m8TmN9+ZyjHyCLQVc+iHwEU0Cg
OTzWqj/aSwD0QMPmAmZju8qnlPtEXgroioqITxmE1ZM8amXjNGGdluhYPTwGyf6o0ds/4x+j5AlJ
RkYdqTOguf+aRHY/ToqdMDmJQ8GO6Jh4otl2wsMnU1WOoTlgNSYPoz4PYFjROHJBctOA1ADaz+nA
2EF05H8Q+URDYl85RkRHFgUeYt7P1vXj1RxGxCJnTjrKTOR/T0rKLgAB1VGOxJJx0/Z1fjA97MEq
CKqVPqNJa/bnDxm2R/1vd6NikHD5Wx0idKoXUptNQ/+oWaXJsOwrKzkOWtwG208lt9YYHy8QW2RZ
Ln+rjxlQMBqQy8l6SJ1Tf9c+bMsy7rLAtUOcY2ynxjTk7tWFjbKPnDrjtxPGPW9S855UAYwRxVdn
s4c/bR73YKwOHRKv81Syo8A3ezHqZBg/21TV/uIlU3uUM8l27qurBvw4NCLONLQivikOHoTz3LKp
ds2c9Kx4kufEDoTbrtX3EXssyPvlcDJa7led73WsUKt4kSPYIXjhPqZUa4tk1zxg9IOVUsbDIZhP
LOUgeegHJB612G3Wn6uxel7FfVb/tTj77PhcsP2/hzRJ0+IAi/T90LHxmcA3BCKorz5wZtSG58Lu
b8FoDQfBY94CmEZbVThvRGDNvaw5SV1fc0Orro5X/RysClT13yY5YtRxSBQo+uLqiRRx0pXKGZXV
COfHbnxPJ+iUg/Dbp6HP7HVaKv7ZazttZ+IkddARcD417hRsjaKtb4pp9as4i7JXzOnYNHeW+5aK
oTsqQgUfRYLEBaZJEWQDLn3VUcsj76T7AZ2iM/90yhG6PsYnUw8XKhtjNbXiWzEnFuModi54lq1l
TRYKd4FDarQ/uzFI4iXeSP229KoGxoJvrxo7NQ9NANk8iEJla46T+9JhErqJc/3YWmAKSWnfvOji
WFaC/CNFwtP43iLdm7kOrtxz7dEeeAf2gsqJBMQ0c+2ar74dWQc5Qk3T9O4ivrwgdW3tTCdQgyUE
DSAJTR1uP2dXM4RA+5zE+Wdb0aTKejLSbCWnkROKSozYxuOJIsdZ8zsbcArdl2FYLB5vwVMN1ga2
9oJPyhgsbZQpzmHbbT/fs7ANPIAIn/7vT9cPIwIyGaD5+W3L4eiwPz7dZ9PfT/j5DmLTJSUSB/bu
8ZI52w2AKiwfPl8zdhwUeHIycJ+v2kWKv4YK9+cTygnrKP/zCR/fVhS6SP3On+4xt24FrHf4dHK0
nF9+wgbhtM832c+fMGsfv9/ja+lLSODJ8OfTybNVxzoogQsqav4i5NlFln+N9do6fE7vkEbE9EiJ
V8DwqmdwRzPfVS3PJXbWT6TKnhvd8T4g36Cxl2OmnGt+9V7gkV3aSnYpdM9cexNWAq1TXLkxWc+5
TkQunHzuMlFC1jM19ZOiGd9kpywqwBiG5Y2P8XUHab4lALqR+dA+DsXJLZOfn+M9jfghz3wWnK66
EobCWq+aZdqzYVg1sas9hUGhP6F8dXKHVjnHc22sHPytY75a2SmH2T6S9ay2Q3QwGeK3IXIULpLH
8xyy0NtyWGedg53X3zY/aTae7TTXx6uMcUPM39cX8mXksNaMcAWxy+wgq4M2NhfAzY+aPGtokTOq
7Ao50r/vN9R70Aeae5NNMYIPO8QkCpxneW+yDc3w34WaNkdZS9s4PDt68+iTTWi7EwcdkpBs3z8n
GR9J0InHVwLYv9yqcQaM3/g6eGfDz/NLo2gQWMcgusojK82gTvV1uZNVx0pRcq90EAiR2carf432
EnXY17AdPyeQI2TBK2Bi9ecVPpvtpIwh4//zCp8daSX+vEoBCQX9eNZDaodGshpma6DMhLZZdGx0
S5md5IJkz3IeMevJG45knV3S7XV18TysEgY1bO8G6IIV+Rz7RQndYNkZ+fDFanqsyQdj/B4X7bl2
O/+3h+mdlocDa8KOrDJLs2CRujrrEzX84Zjar9YJlC9h5rkohOFjr8PrWWXoq96hLrE1NQz1wtvV
tnbYOUdH6dy9l7v1flD45xqFI21YWHlp/g8urvEEVKsUOLTPpcaSvzW6bC97BsObGUc5ueSF3mXj
6dHqGN5i4EGwBlGR8xO0/Mr5Mmpa4v2Klm6ExvJkWeVzOlu750ljPlXoD22jptxHtRYRM/WCq+qB
BwFfrCBA2aXLRM/a89TY6lOsNq+y3Q0SYxVPdXvg7q7BqTRWeekoH+BZtY2n+zaJZE4f+nOhC0R3
ezPcc2loa9nMDvHYV4P6Et+tKXShgdkpblWeB89ywzKRICQZ3/SI71V6bJqyhaM8H046qhWupR16
LcCVNgxXkduV62nMs1fPJn0mBswRXMdOX0sFWwW7AN8hq52AchUX6m9ZmzAkRSHdO8sz0XyxnlBJ
X6KNzLN4Ltx8B7KkfZGVPim3KLe3d3luFk+vZhCpF1njk6BE7IfxSQ5Ne0CAglD9nvCB8pKx/9xz
KZTqwiybiFg9hTFo0RLrYwMf+ehP25TB50LhugEobBH2kwPjQf+nex6In1x58McCvPHf9tKaAw3d
bE08TW8JbivAqqv0vVNGHfl/nvyyapTEPI3YDA4BIK131gBvqlXFN+jq05uwVnKQlnvp1Sg7/sfM
4GKlus9sjZXAfErqWqTzFR+UwNw7atwce2dyz7J3Iv8NDil4HUFX3S2jvdRtmr2bmhsdpzaqCcdz
UtFNxcYGY7GRJ1mlqoDyjdg84LByRL3f3wQzY1IWsfTl8SJ8eLCe/tNogCUkOooUDJ7N9XNMWGtM
hH4XiVGjthwl64JveCM7+9H1r+QZHzXZVIs+WObpyCU0n+6R0j5qrUXGayhJQCKE+qqIIGabwEwE
gr19DLkABPNvzWq+o+wA7CeaaeKmU94Ss7K2tj/NnLkB2UOFR7Yn7Oa51U1vgbR3+a1xoE9pcxpd
E5hFAV36YftVuUiyQn0tQ5tUi6nrBLJNb9ejELX3lGnGk5TRGi3Z4rVJ2Zrxp+x/EF9bPWaq8mRf
9p35LTFhKtgQw59FS9SrxQP+bKgFmbtkCHaR6vjX0DGKlasl2XtkKz8zx7F+pcP9MQ+mV3cFq5UP
YfUt4KtOuXuoPqz8acKlaUhfJ2ytXiL8IF66BieoxMmfZFPcmNMC1gbI6rmzElm1KQinr2Uv98bk
1Jk9ENG5t0RP+aU9fs5FPm6OaiXtSfY7XpathcOfTPnIPdG9jF22qhBwfsdLSwN+ERkLWTVKy9nY
oaiQ7m6bd3ZiWDklA/SJebCR+RsSHyig+Fn9BLXq0TzYWXjMixkdPY9KC6456CPDdlSFdeyVFq9F
S+nPsz7FSm3Cfmna03CWbbIAijCc07mY4tZeYenEkPmMHulePHPnHlnXVSRaP7tlm+xFDg70FEar
apPGS9FP/qWxA+fcFrhXj8bkfiMEdwgGf3orJwwcCr+ptnAyoy+BOeEtkbrfFAjNq1yfzFPUafEt
J30DrVd3vuXx+K5hPhGQ2ViEft6Da+yj22fhtP65YaFzhMxYuYvE9ZL9pNjhQg5JI+fP4CBCddlU
83Niw2pa2ITqFpXVNlz/ss7uYlNlfD2RlY+3BkGzw9QD5ZHsAIwDf9QTykqSOdBSA9ITouYEq2D0
oh+qLaKLZAfMfe088v/jPDmLaQ17V6ujqzpBFVAaEvG+lXhPodV7T24DfMS177JlVAn6IJPTrmSf
bLPddjN4+HDKWmolya7pUS4LMYHLl7bf3JDpHc7xPFnh6+5mwkUq0i37KcRjBQnNjI2J0doYTE7u
PXWAudAnWxrbUtY+fPZVWjSoNsZJvDYggJw1UNluXcfLOE7qN63I/xzJNmhW4nkcyiUYiuir1/82
7KL+4pR2vncguK1lsx9ER88RJsle7lZYxyBlkPXR13hSf0DZ7+5hIorLaIzOQo5vcgOpiMLpL56h
ZndfN3/JdssrfdYBlY1sDdeZ51aziXP0lXtri3ZmJvaxlQVfYpPk/Nyu9Eq6TZFg28oq7876++76
3h3WxfwuUJg5VsL58+46llLLXvc3DVIqcdUXvypHuxKRLfDSxIXTTgb17LdedawKxB77Pkpepw6I
AnGa4hds8GXSDuZVGHq2EqbhI3UZYAIyH30WmVDGrY1fr2eL/2yXY03VfAtMN3ztOhPija1/8YcK
HbI8Cc+VJqDHq36x1jPfeR/09OpHrvYzNoonUHHZuxHwsfq6UI6xMfVn1Clgjpph8wFWfh+w9v6p
+eVXrLnMV0xf841bEnw3ola99MEUzaKZ/tdECdZyKHJIODp5ZfNSwP7edNjpHlSo7FfUo4alro1c
xKPZIT4++qDaJtPZG7G3Y4ORSLGg9wkDz0U/jelXq4y+l1njfyeScCkQ6PhV6dNa5bYfLrzujOhJ
ES+EjfwNjJEF1I+NWWT1Ly9Ub5ipie9GF/2autDaKbbXb1ScR56xaxZF+YxcRPHc1RUb0NHXNrKt
m8z6CnFslxd98RiBXGGw9FKTMAYOc2MRPYV57F3LyALFPB/BxG9WIi2idesiJ7IOURjjF/COtU5S
mscr+0arSp4eva0PLyl222idOIgXke4WzPPPKY82vtXHKXL+UCu0dTxE7SZ1O2URK6ly9d1ex0MW
oFwSFPW3Ln4Df+x8T2vhLxEb1878YPbZRGh5Wc8dYvyRwUP+Ftt9vA5q9gH2CESlVHvk1ZLY+T6Z
JYwMEX4p+6TbRG6s7pXSUp/cOMQyah4xdPaLAQfzNcrNYIc+qAt4z65fRaY9ywFIEmULRP2AnDVN
vdWVSOcrIF8EFBN4XfPFAZO9U9Ks3NQYwTgiCd9Q/Nf3qen1a3dQra/2KFaRk4/vfj2YOxdL8o1s
r9Xv7RClHwI7t60AfrTVvMj+mmaZ9dVwiSgMqepsK9GnH2P6XfYlcJw3bKuNHZYt0/toNCvZrlls
VOMmwxkYYcw3Aso7+RLEd5xVpERbw06VZW2FWJ2xlzjKo3KufrbJDjOs/48hvemZ8CmEufrXuQNI
+wM69jhaIvEnizoGp1xFpfEfbXnWF1feRLwlU4AX0d/B6dyBP4GLzrb181/tegvlNgza87/a/aDI
zwLEf5fY47KBtbzs+/49t5r6Xs3MRRcNn+PfJljvzR1zmkcTWbaaIBKsWIVtbWiO2qrEUe8eFJax
bs0BwZPO8zalYZZnj53eDlbscFRbfk/S4v4+sL3ymBVht2tQ+TxbPoo6bVKSwVBw8UvQQr6FcYMm
gF8Hz5nWoRAbsxiNdfUCDKC41rahbmyt8xd5bvlsrB/fhTru0EhgZ2rb+VW2ySM/9awDzKCLrBke
BvcLoE7VuSEhFaV9fn20xXWGhWCmpphSj+ozZPDg0E41AFbfHCv2euESAHR/l71W2lYrJ8IeVFaN
xO1PuK9/L+pMfW7MWlwQWzylga+8tXockdG1kp2smqbWL/Iy9h+9UT9tTS/xn8ieBi+tLlZylDux
fqlN1vEqbEWAX2jNjNZEnrD341NYm+1bZNbLZDSQY3aIFE5mJ9ayKtrkJ9z48eZmXXLP2XtabQpI
1DONdWlXLbqXnJThVlWQMdmpBf6ujm01T7VLFNhMo7NQMT9MWis6dzz8ZZ8sgr6t10IP67Vta1MK
EFrcTMtWtwEIkn0e+dlVFppZJSu1sjG0M4r80Ra1UwZbKQhxAbWBM86DZZs8gsFZ71RBgvOzzVdC
f4Xai7YAeVhO6y4dyI3MGjyZJ7JDDKlpm1K/cR5ydp0Q3KC8V083/N9ReuCB4f6KK/+3Lgb1LauV
CVhSE17bonF3KMJHaC3a5qXX4O+WRlm9aXEZkd+oul9geS3D8H4bdfwSv+S1avKEGu1H0WYOCnVd
dq+SAkvT/93ezZ3/aiO2geOKWKRW+Luygka/eOCZoWSo09oEWHAuJkMDGxn/QuB8RNVlHI/y6LNw
LC3baomARY29mzcXIesQWI/zYWzUL51OhvjT6E226wo8fdn2GPx3nOz9HDzUWrVOVdPfKbDRtpit
jqCN7Ohd1xQF7UDV2sdNEL2HSfYtsr3myoM7ejfnLHjavAW+MxAazp7lKVPV6AdShv1SDkrZwYL8
gu1BFJZnyshjY+phFlmDY7zasamtsmRsrqmmpztNrTLwC4Z9quI03YTYrj85kMSWPXSSj35yngiy
z0B+ll8krRY+TPbIZxkSmka9hO7YPpkNT5Cs0tSThlbtIXeVYDdV6nQtMe9ejRiZvvU9u+TyC/ec
7GRaJSmAuOkXBLjUZAW8NT0FM03KE1AhF7IuCyB5MQgHMeHRmPzTI+eQw+WYxzmyrisotvbdx9iY
2T2cpa+1oS9OQ14hxUZTPDeBQLDOcd9uZZMselMXV2IFC3nOZ7s80mdN7EcbIx5D/86PNNj2MaGa
EafLkubqhnlxkuPVKVI2vjU1ALEMb2sR2DpOVVwd2qL3CMGL8Ow2Bt7uQMFv6OK7KzYu43MxWi0J
Y6Oan7kl5kxGsHIFvDMzMbUjii2IGGSzWohWt8lGNsZa7laPQzdAodknmjYe1VEHgqaxny4C0Tx3
fQoS3PQJVmdqtlVFjzDiUJr7MaurfT5HJmMUGTeTV6e3UpGhbD14MdUiW9pqU33BRzhEJ5TQYocw
KWzOnKXyuPXnTdQCYOG66yukxvzC2TruuLBmwEdXKdGBDTh+b3PVCYW/gC+hnOI0697+DhMO6EJ3
gDFThMafYX5j+5iWMcxjNtkuZ7PnYeBa/nMYqxAbnMCUnpK2rbdK6pLcT0b9ObLxvQ+5g9ttaFVL
X4cU0KFIcKi9VH927Bw3+MCCyT8PdjG3ec6h9sxDzTIrlhpYt50cqqltehAKcG1ZNZ0Ww0uv0ne9
Q0oI2SD1OQtR1rQ8K3krA3Y9YtLtL23MYpifX/uWTEhJhK32U8k71lwpQtvEKhYuYa54EdRbthmY
roKnWTdJVt0VpTGXjYBqXscdGk0iI3RIEuAbJPJzEQriFrG7C+rC/U1+7tUf4uqjzKxy6SiV+WSA
ktu06Kie7Tgx9mLMjB0WDN1FzojUT44ol49qdjeE3+qC1SnPrjl2/JixykDvzDOanVcux1mk0AQW
tZd7nP+2C/pXGxmx6hBmhLYnaxdCUowLc8hx2BmzdYb+ECrdilFm96gti9dKVK9Fb+iX0e/yV95l
AbjRIiIzd05KgdSda9QH2euIJka/0+p2spesR4W6k2/jz8m5hGGtTUOse2jEBQxNBf7dSD/cSD1Z
s+uK7bA9CXzvS27as9xoJC5e3ADM7DSf7XkLISypukVjOO2vaeMHSvmrTtMBgAiSWGrZf0Dt8E6+
Uv8pWtGM67RIjcW/Ov5VteuG3RbkSNk+RQXaIR4WgtlkeqewJQyN+Dqb1thih19Fw09WZAgyD/1v
lA/fMBQPv3gZOsHwivprnA7WroGXA9fFLa8ZCeEVMtv21jZHb8njja99LgQEg6OtuejIDQb24rKx
wBUVY+kxITNt+Ty/pmgRmYF56pvGf/GDfr5Q9BZjRqpZ59XrWlhYXsyDcQmwt5NhIrcxV0PhoeOM
GfJjKqf0xCVUxKs8dWJX/ITg0dKZh9qt6JcsfaJNyn4CXmQwJasyZeNZGMpgvIuM20+zYt8whAsg
yQPODxGiA9aqTMb+l1pqzzlZxm9+ZzcL3bG9NxzMxiWeu9mzKtRojfD00cscdALDEc3WeCr2A0gc
lE80pVi2dXdgqeGCZ6dXc8x0q1huuioSP3/O5mIks0Cm4S5bVD84ec60V+k6h6HtnXWtsCZ8u6FP
q7afrYAI9epK9tcjEeGiQ6+4Ef45Ji6/rMzBXeSh+pI4sK9sJBm2I+mnje3n9VIqC0nhoHgmwLZF
OVvHA2tVpwZ/lVR/c0w+npvoV1lTCaGDvH7BU7W5aWgOH+oir1dB7lgfY1f8dDIru5deo1yQhybp
bfVcR/g8zNHIO9nk5nsWip8W39kHDxeB9yWwgNgQ0RLF5htu8/2lgMS0jlwXJLHnYJmp9c2+DqBb
++hNjrgFYTCkTieulq/axA0SHxAc79ou2NgeCEv03qKfHj+MUSvaLtFiZUcA8PtYI2yemQiQV+ih
/+GyoBCZ66Xzjo+ov8XqJN/aVSnuoV2eU3/UsSEz2PrX2Q+1RdmFoHN4c+Lq3ithvB+GyD4i4o0i
5FxY6TUovxVV2AaLoIcvWkTd717fqIa6HaLK+xIWfr9uDbU+umwgrgFvcRkLFlkGCg4bXLfNaz2J
YNkTi4QtVMUoRXthsmhF4kD7VK+GJqZv2myxinhKvvCdsuQfNW4K1X0P0dr97roRKOYewhkPlHhr
1yij+KrVv3s2cK3aDLsfgTVu66AicSeMly43PVh6yj2w811rIrYwOoiOjIm+bFtMpvssdLcJmuTH
YmiGne0qB38q8rU2escpbbqFStCDQIwYNl1k2JvCF19CJ29xeHejRZOP0Xd0mW6uVTm/Si4epJzx
gEUGfeMpbXtA+vXgdRYm52TyMTOHoXDJR3DpCTCQIQjjuywQKNOOSoIq/dyUKAqyYplrrcntaOfe
GbWz2pdfBre8VXZONL6oX6CPp1eEndXXQtEQ8NKcix6XzXm06lsfA+Upszg+Rt6vWBX5SUV0wouH
cR84KKAA7y/Mk3LxBUzF0M4+elAZW7DpSDPNVWW0r3Nk68nWu/4i7BbiugKozVTiaFWrIjzqnjhr
rXDRrJ8RhzMwMfQ4YonwMylDMFIj8gWyXRaQscDTyyGy7oXNVxb9OSra4+uAm9K1SuPXViuaC4FW
rqSpJ8PXN92b6ubxApJFtq2j7qdLJuSOTbBxHgYHaqMZRktWG8WJo7vsRDS+v+OLAFx5Sr4T1mdE
r1nj3ouScvGoR7ozLMZGTwHV5d26HNzqrTJiscYGs9zKqm3YPH48DX3ZYIL/5pXjsm+hgRJlM/Lj
49Bh13r0TZh+yxlUcUwC84lUsLIMe2wXQ++QN+OtGmPr6magWvt2bXrGT/Z11UKN2++9aXW3qc1I
OxXIfNbRx1RzHcaKvhxF3PzuzefedVD5SULvVJFmWqBC1a2GBPKMiLEijxTh77DGI+DE5XzLUPK8
5fMRaehbpqcVJE6aZGdXQJTqe+6VsqrqZnZRtPp7AqqnwOnspU7UjmcQslCy6kTBdB5dgmU8517A
fPZPmSiW0CDsl7JQs0UETIDE+fCfbnLTXE0Tg6duaH/7b2ZycoTs8Hg87I2RV//rWeeglD1G6e/K
L93DUKH96Ar8bWDdZLvIhGEFPxNmco02GVvucWOURnWd3NqBbKkKYjjBzWurYlewVD/mLnm5kMt/
xzOE5FyBlAKCh9MVUeZi7UeR+iSmxMFlqFdfyvRe1yxAZ7vee9fF8a4zcYSPA6+9jtGcfPHS+kP3
87NacaUn6YDbOnAmolzG0naM7GYIy9wJf1J3YKVxMi/0FHVwp9prNrMB7p4fGX1FZpp1KYTlta7W
9i+3zJ61EZugplBVbGuUdW/F5W92eZeQe+FH0PEO+zApkGiKxK4e24vLpbRNdLffDpY73lTHDVZo
QOvvKglK3c7i37l9JpMFdJyL+WYPrfPhhOicVp3WPJFgEpsqbQuwLjXYaMJYrLmaW9GYYpk3TvK9
KoZlWNTpLzWsMUHIo/TVBhq46VA3OU6TgUqLBZY39HqNnP541lvTfXE9T+OWvSHKVX2LQgt6p6tW
B9/sHfCE/S8tSLhRug5QfKuxAcKL+IgUcbwmcjNeMs8uF51lfY+1MniBijjuNIRTt4ieeq/s0ZGK
zIMfyFgAIMyz8WnMzB7aT61u6rwT7+iiHuSIyG5BjFfE5/S+KbZiaHaqE6R7NCHsvUb+4cRvmZD6
a+0r0hPeKkLIfy0Ggu6jHo2nnLDvYog8/8UyTcJB9XCYsSe9gUJwNYAWHNr0HAHUg1FTt+vawqY6
4Ltc2Th+7nm4KG8insKF27mkv+feRrg4zljmi6qiNErigUVRy4O0BlJhmF2/F4Lo9eRq+YeXOr96
kKa3yovNW2GEPzFrzyFAe4sSHPUSHh8KC55q7zGRGrdDl+RPgT5HrgvR/LARz8oiof1il/OrUiPn
tUL6aa1pyYc71uWKvKd3y+YCzDJKquSOdr6t6Ar6Ho22mmowS6Ffezc50PNsoPkxSezPtlIZbKK/
3FjmWeSwlLjSzX3M/ZgstTHXEdeh6wk2K0G4dosyPytBgwHBlCL81BnpCdTFVwfA5DkyrHURNs9I
UEdLfdJPU+MdzYw4ruO52rnE1H05jaG2stp22Hlpo+/xIRmv5VxEu3wk5ALKINqVgRetTFvo7/aI
nn49DL8hw01hz44dWavXmnj7omm9Yt0jkMTtMg2mAxmEZWgqFkZRpbFTR0BsaWVrxGoCZ+cnSr7k
L8/1qqVfQk9HBsbFBMZQy/E0QVZdZgbp6Ng2hlVvJUTo1dGBUidEt0ha8YxYULaTbZ8FrLB/hjSu
3q97pzcWrEbOJqmCd7fpCcM4ZvQ2q1GuuswybokXepsQcrafWVsyUtMJglG+Cywcb3q9QvEnas99
bWTPKCqwrsZlD+yVOexlm5YBfUFdFjio4t7YCji/NJ0w1DTbkblPgcEqGbeJb6qijIfQLKYDeGy+
HZ8MRgSp/yTAHrEQTL4oDWmHHhLuukOAeZdVg3tXMTRVHb1j04PTPLxXYqURe5wwEss0yKITmOF8
H00ELFxgHqvKmfSVEXo+4i79U0A03LNsUvhTrNjnFoSiD1/trhRBcWctPbOdsY2YbFZNAejdVxsj
AMwNQxZ5aVu/4vJFED0xX/j/2GB0lii85zdXzE7K4tWBjHwj8pk9ioq89KpCIWw9zqNkR1w1/qUt
f8gK1q7qmoRpsnKcerqhMOUtDK0dyLIY0+3Rplr2Vk9dE/wrQ2QHuwXzagGRnFvKPk6WqoWBe6uI
+jR4TnUSIv1zlCK1gEI3MoyIXgNSlmMeh9yJ+F+lardJeRKeaws/Y0W1ym2meT6sSgr+Bt5etA7x
+3w6W7XNAyCL722lJFz+3BZZwTp44KLQjbEJFJLacu6yrXULAo0NsqWxq7NNanySdER1Qf1tJzXP
V0U1XgRyQDcVZYOl4YfBPeRdbwnNpWQLe1Tzg+nmAiY6cdE1vbZCV9DkMe2bR6/Us20bmx9d2CXn
sPtJELy+pGIsN57roxYT4UDU+IhuyiM0lZHJkYefRetchmoYCZ1iPzLYqo3RhINetZJ++KiifLWw
t1hYptK+cb/Xlm3sB8+VW+PUFtf+1Vb5U0QJoj1RcrQFbsS6sHi0zFVZ9Ih6wIL0iqFYyC59IG6d
9yulT/Wb0TxFUpxJtVPsefiCH9pNKuG4Paww0hcThBB2vfoc6sPATQosyaIKNZYFoS02WqAaDwGn
uhXYrw46+kKzhJMc1+NrhV60fUoKdATKOEhXwtHMQxvB1/cAc71ood08sZ1eqENWvKD8uAYmqdzn
hbovGu3dSL3qVGeR/6haZZYt47GPNwi44LGSd4Oyxq5V2abAdJ8as/gBdQKMWN73B661aNGTqbpb
RQJezkunreX5AK5q5S3E2+qpH7OlKermJRjH+qXI3FuJmPClDJT6xTN6a9mNo+AOS9V1NX9LiiJe
+a1/sYqyP3fl6F9y7OXR54zfgyyu95EalhA3guTdTohNEoeMdrI3gUcNRp5Umez1FYyr8kR5Vl1T
feL5sZPNg9PlpzQsQDax0QQgOYWIN5DBtIwmXcGHsF+tNEHAW0c7HEaV/Zo1xL4Bmqkrd65ao6pt
y4LHu5I41msGSwlIqJau5bm61wVbFL7F+nGuADnM095A4ZfBrPCaTTH5ATppTJV0Q4RoO/wvWdUx
qVyjzK9u5OC8B5NuIjv66FWDJCd08z+snVdz3LoSrX8Rq5jD6+QkjZLTfmHZPt7MOfPX3w8Y2dTW
tU+oe/2AArob4FgakQR69Vphub/NHUd/A+GPupfBBsUUmzp0/Zs3tZtu41Bmf5DBajQAeupFGlZe
dw6Vtdm2yR7c6MFyvP7aB5Ozy6K5vLjJueCE7gW1r15ThxdRSfOS1eNH8nPeXQGzwAGGB9j1jXG4
dm16pKTdOzuGAhuLtLXa12qmMutm6o0huTdBKvhqqUdQl+bmmezIyR3c4Srj8zpKN+yfIwTbUTdx
8oFXvIg8sRqnyNaRu8i08XteWv3Xsgx1hNEN60pdenyI4I1qSYc9dFbyoVORCrO9XD9xpt6vY28M
PtUcHe8MeA520qs1yH60VYq6iPAWJpC+pugfgsg1PnZfmyoLDnpYQFo+cGwXZ3a9aZSq3oNm5rnl
BvN08pCpsLax5fzspqJralmlr98EvOmamVbuElHtFVhPiNsGH23+exQtTxsFGqCPBt+2Rz9FiEiM
FGswr3EwPclRPOfFfQU6T47AWFkXA4WeVSR5z2tIntxxhO9crIpAp7ET7Fqb2FaM6+Srr42pHB2F
ksPFzAt/eUp9wJQiaLGnJpyL4RTZ63eOIojVVeVn034JliGcR7DXseGa/3U5v2fDaNWa9gFhgh31
3dMXd7b9zdx6w2XScvVO1Tnu6nSAgzF75HCCbCISikKyqYSskOylhiV4MBCGnR0UhaRN+9VLC5Fk
7pGnfeeQwdILay+iH2JlOQ3N3wAeBYgstjMg6tuqDWfLwJ5ISnUrkMybZJrzU9FErw21gfmJk+/8
JHuLY4lbHO/i/ouQZXngZhDey/WXeXK4xCxX+i9C3i21zP3jp/zj1ZZPsIS8W74JlJ8f/49XWpZZ
Qt4ts4T8bz+PPy7z768kp8mfh9ZP6DuG0ZM0LR9jGf7xEn8MWRzvfuT/+1LLf+PdUr/7pO9Cfne1
d7b/j5/0j0v9+0/qBmHN26FRINo78WoXiT9D2fyb8RtX0oTMyskR3mbdxp2ZFG/Htwlvpv32CtIo
l7qt8p/il6sun1odUKHZLp63K/2n9f7T9dnMsPUezJi38+WKt1Xf/xzeWv9fr3u74tv/ibx6O80P
VjX0u+V/u3yqd7Zl+P6D/nGKdLz56MsS0pOKX/k7m3T8F7b/IuR/X8r1aqhza+PrpFjRuVN6wZAI
2Oyc/mqkJ5mm6qQbD9IsLbLXyAlLrO3X8Vm6axJIRy9Fls0YgqfC6Mx10FjUVrWW8lhEKQRq7fjC
LhgiWzFKSyoJe/Atwi/nzJFpn8i+/y390u7DE7WbaxixpE02zQhbhm0CAmsh279AF32F1CO9Vq6S
HgfXQ/B5oM7XtZNbA0NlelfmMJCKKCNJUJKT3shRgLMF6uVmk249MX8gR8eBiNNBLSOXKsOROudS
V7e3QB9WyU1jRS48yRb1JcWMxA47e3CYiKnuwgQtVxe+G4v6+aG6mhwakLePqe4RwylyqmulpdVV
0zpjH5gV0HU5uzea6eBXIBvezHZGD2By3n2BXJAV5cTGLpElstrHZS25dDgYDYeawfm2XpRV3SXO
U2h5f15ShuXjMN7pvFjcwsyZLZqjHzy1HiliRi8oEAL2N7F66JEpUX8jXN+p1F/N07C3+L2dAeUG
l7ARWvZS8F4a5fTFXYET8RTPPGVDB6rCLSuKTnOYPgrnWFZOeBt4WuSBhhH2EjguBFccXt1mSOMy
TXHmZE3So92+mXOLbKZ6O6RZfn4/cdam8NjFyuO7teTQKuw7Trqto9ZYaNWnCK3N6hDcR10W3Mse
YK8A3dY62PtAZslr410cMm7w5uRuprJUhC4zbwsZ/ZPrJinnppF5ks3M0dkJZWTzJHsIpk3HTMlW
0pn9CpND3zSDnIITZhQURyM2q6x6TwVehtpYCPFYV+n3vaJo99LaIya3BVNrrKXj5hXhsjfMKkfe
enCRsUsEGSd7p5RQeoDXeI1dvIkWPiMypHNg+w+nMRfmwdTdr4vdBk+ow6eVF2R5fHUvPcvFPDQM
QdUNUJiIT/3rc92GOaV6lBq6W/khLCfQ+YnUGQxbrn+SjVUUKNbf2sU6JDbWgpoQTgtFbAayBeHr
CeW7OR2UNwuYVcmBQTqkym3B26Q3C9YjXK8KDA0bHWb0symaOC67sxzK3tK8s1GnB20sG7H14vif
Flim3a6hj96ugNouZ+NTj5eMLSIKyHr2EKph/hBbOburGEEJ6eC8LUGDGpHaAo50eGndE6UAc76S
Y7Cnr0bHCl8QWlB30g56zDstM5bYWgpbymXk3CXm3bAMRqoxvPY4q8kXpcvJZJQWTG5mnDxHANSO
rsOhgco37FPVGwcZQQGXx57bCx8cAWPPC6rrSjutgVQ5UPgLOEkv4CTdBKinnEub1KPoSmMrPLK3
xMgpzbhzRuSbllBp/t0wkhCVZaVUne/9vp0eZ896MNtseKnYcJ9KU6+3U53mXwPTIqUEwIqjswmS
N5GCUhP/c2UBXE0q6NfitvVXSjsdJdhYopBl0zauv7YsL9suNglbzqmq22bgt9bScYMn+54f7w2X
r/4b0HPQ9skR5sVvt8COKu4mgjEXgSv/5FWed2LnauYr2ZUNXOwWEIIGTfubtaZMe6x0a2cskZCd
+shwihjyRsjEikZOd6s2AmDJsUBpNyOMoTmE6uoctMjmRM19XcL7LHuyKaeMatvcBNXhN6+O5Fcv
DQA5wORs7mWwahjIQSchnKit01zHPP0Y+54D+XAK5FRJJ3RDftpiUllX6QhF70/2bMw/pr/WSPoX
ji3LS+uVyR3c/8ldVzubxuPoE1KvV5N0ztUwgydptPIICe1Fnd1pWMmYZgBBTd4TZfjcS6gPFGtl
fdtEe9lNO+uHG+nF/o1NXir+u4QX/CL7Ckem42hkEN2Z3ikTzWhrMFIuY9lDJxhdErs5vLcrvXf6
nW20Qv+kIPqEpruIua0qrXIs58imnyg9WUtPVU3qgaxyb9nag2mG5ceW8+ZQBchup6H5gVOP1u7K
j0GQqyioD+D61eKjhoT81RrsZzkjLt30ri55aSxNTmvtjhuNScn1OcxD/yx72VD+NQWuvZOjYar8
c9AASebh/jMk/tVbbAMwU9RwfNQnhHdx3CbLdeSK7y7XUq2zydtMcOL/Y94S/Do3UlGhcKKdGkbF
vprN4FFRa1joKy/9zOndF2s0tb8R1/Ysk9SvG8TPqZO0X7w+IaUT9+FTGLvcM61YOdutnZ7frdNB
+nUOhxq+G77EF01tnOOglJw/QTuwahHPuUTIS0x3HayAuz4GegkWwa4/xYnibVPYulYOB+UkTLNk
C+9Yd+lEQ7LubbPYZIimatukdpXjYpcTlqEMk7a8NOzDnHhotf1jSauc315hmW/EpCPaLHvwLYtC
qBRxBwdW8r0cpmqZ3XtZeg/ANinXXY6aRRCithUaLTxfIwpcmhGNK0i1BhLn/2gK9HrRe7Xg9l5J
Vzxo8FjLbhlkqMBWHKu9MfpVYW+NIQbl5jXdLtISTZQchM+y6UwIJNC6f5SjoIIAZ4kYRNhAROTM
PyN4awL/qCHvrVV5syHtGNzVkiSpalNe2/1i3Eoj1Jnh3SQJkVIRJI1/jlnmLDGNoF2Sjjg2goMK
Vg8GodL4AFdI4mvlh75Bie7n4KenUipll1MdRTGMuO8ZQbGNoXJYy9vgclcsJphxQ+FYbLf7qHCY
k89BuritymZZanEs05alluACwSbOa7Oc+3o7P1PrP65cMu6nOUEvRs+cgFwrJUWp43fVuoGrJOz0
p1E4IcZw150GMlvGjoptnaNG6N0WRl+RVonObq1HV+mNSn4jeQaNuRw6ZObvzWA8IxykPtfTtqc+
pgFJB2RByJ27hbHxOzs85ghdXDIHFi72RGWykV2Ixadm5RYgOylDrXftlI/NqjLU19Cbf5kqe0Mk
OBgm9ipyyCk71UwjILxEKZ5cqo3v/dbQXiaSnmsjccwjqCntJawdF7b7wEdxuoQqTDWHtS2yrxaS
r0fLqL5Xs+qyXRU2MI0BILCuPs4iDysbM9DMY9S23+WoEzlbGRtRuvPbWLHmMl325LpaodRHWLrS
85gMFfXrvE9p/ByuZg1gRtp6jWrN1vO9/VwVyn1Jne52anvU5sagXI9Npp1m2aQNAKdCyAmupOGN
S/gLuD5OQda/9mTIm2gjiT7nhVofQO/UJ12FWPKX2qCUHJTDIirOpEXCszS1UpWwyUid2WouKPh/
6hPK4Nqmck4ZdaDHSBa+mTFq5dmyneB8W0B6llXmHLrrza+PMfUNifI5SNdWVP4glVo+k4GqnhUl
/Ytcf38xxUhTrfEAZBIpKxFRVnr1XETdBurz+UHGa9WMEPFIiZR0KpbdPOotR/diupzk+6kG4Ait
79sF3DS7y3KL2n6jLNcDRyUrO/GKswwGRTAf9YlKIXl9FCLU4+SSloS42umNT11TG3eOAjxWDp0A
UuW5pSpHDivPaVaqmTh3eaCon17n9L1m3CkZPON+5Rmfljm8xMYPuo7aXwinZeSk3zIwONdCNKQw
tWuoZ9Z2FOqli006MrNAJyFB5UcOZSNDQjN6HkEnnhaT7FEzOtoczizrkDt0T34O5e+vy90idWrN
/dED6yo+gmxGx4RBPQ/3g6+0Z4u9ZwnbgN6e9bE+2EMwHVytbaGnxZTqtkHVihzLrrTe5sjpdkMS
EShu1WzDGfxz1xa/mVCo1HwmkXLQOrYQskn7wAd1JcaNqug3I+Uur+4l8J1tFjM6u/NeJ0u3aaT6
XgOX/35pK/XcDG3PfyxbUvpyMCb4G+EFSTcJijOftc4beNKaiHTaQfFZcz9Aiux8hOisvmtiJAOd
Mc0/5/5Ubt2A8nK22BA91+rKKVRt4wlkPlLQ+dkSyE3Zk7YZIDqwYuGRTfGrJ4fQpOH2rBRankE8
eIvhqPLOfIGXunvQwqx/0DXL3wwDijeLzVar4K4p/b00DRRdwjIrKF2NyR2P0iibGGKIvQ2gQ/Bc
dw9LYz/HrV88gM502CpaFHEWTe0BuOeCVWyrd5kFmo0S000MveahJFv9sWv4CTWxheSwUGKm/pfq
ar9rz6YYDi0IViqE/Yv02m74dZi86V5OBQF7zWq9epA+1yz3nWmnT9IXKe0KBE76onma92FAfhiG
F89WXiKY8h4AbDbnwgeRKkYZ1Aa3XueliBBofXOUjtEK6gevdrsDTFq8j4jgxdGFylHVzA7BC8Jk
LDi2YNcFAFOWWLk6InJVEoa32TdfWAPHUAxtqwSBv/OGEB6CNCiuslEtpKHmFgFdOUTQ+NXRlA3U
NKoa7JbgXHiRnBg2YVJCPfdrlWTUimsQ6t526EoEgn455Axr4NQuVhzImExlZ8O0feQ69jHXUI0R
5JSqkNpDlgutYElruYwXN8KFEF7K8dS21aExKV4Ok3lfkP+H5SnoH3xD5/smekZyF6MBeCWn/GqJ
/WIQpz78gmSAcPRlW1PBAJiU0+Ktr6TU6ccePIEQ0B4Hr3UeJtFQlYsKcM3pWKpFzkOYWc6DpfnO
vh0TZ7XYTE3RLlQ4naVJTpWx0Nis2lwPwSiymnRqQRDdLrPYlst4PRXHPdw0Zy90+iOF2RSnp+X8
yeaVe5OZHeeRYujCRkXZvvk49krznJjOPlD1GaxJH5xTEKbrSA5NJ9mmXdAcpDeqxq+xL1L1oHM+
VHx7ZRTcKhDfsyFEtIKlq0bLd9ByRHs5nOMKFKUWendyqNUgPpX8U26E3T1PqvQ2CX0WmIdhatjK
qNKwlFVdg+eXw9yBsFNHcNus+NraZYHSAnRAx6Z08j03XeOZZAN3cogE/hXZ0G9DiP8NjsBx7SD1
fX0Xa8ITgBYLsXmKyjuvjxuKd71Nq87GuReN7MkmQorq7FShX8GBjkcBbrXqjaSFcJNhUjdPhtfG
n4ak9eKXMu/aT6Xa/dC6aOc6VfVYDqr+Qlk68Mi64U0xCo2XEbTHJrAGfy+9kcl+H9USAwAGwRPK
3+fEByaViOCaM8QHSsBP0innx9X31GU3JC1hGX8JagWGaxGtlBD7zxDLq5alblL+1J5kQ/GVaoVP
g9WXTxRzzpwlqZBdzn6Srt2U7WpumhCj/opv+2JvhJZ1rzv6Dz9DkGwctPQ6FNwpeZ2EHR804rUT
jXSMeW4fgzH70NrVT5OYkOdueVfb8foW39nBKQ7nu05SlAryedlbmvY3timz/lPcMi2O+f4XSjtu
zDRIwEr7MO5MJhXDouZUb0IdxiAa2etL8iQrOX7nBgsaHcLIv0j7bQU55V3cYnsTU8LVsePv4Yem
VjovGVz4zZWWKbL3/tPkJmdDI691qz8GyhWXtWWcESrWtuKuAlM3GgHrwYVVmm9tUu4swS0tx1Cb
RICHATQutmE00DB6MxYTO2mUc5amdp34VJaD8ghw0Hrum/y7UljDRY44ctV37M2sTc/35hnhkEOU
FOMl71wNlRwqNSY71tE3zfWrtMmmzy1ILl292Mphqcxgd6t+PnJmy/e/q8OPoKEjKtS0Dq3AIt+Z
3tTdJUnjUacSBSdFML+yKAfXAITCuQ7AoAfhVfYsnadNoXWwI//TgcoYp8e+9Una7TmLoaEQIVr6
dzOQSJJrZIUbQg4x6tzmFBsFWWpDbwvL2HoiYeB/TxEmOWdtWpydMX6MTCvbx79M0l7ZdViu3ndH
Ktqx8oO+zZb+N0G/VpO2Py9Z+t7P1dsy2ANycrfa4OV3TRr1EC1QaVBSY7KK7D78kQPzpIjob34z
nw24sT7NWtFufM1Nr0UBkyDkfvphsivtavOOtrH7rlxTuu+RfGjnS2gCz97VIaVETuOMmzdG2ZWN
EQBQ71vDB64FZhtstz5fFvcExX236nx+TOgmf10cEfSwaKyhealmxRNPW27H0JHKEZUS5rkp5i9y
JJuhNMWXZqi3ejMVT9KmRhDB1LPLHzcmH9FsUrXRVvpMYYL+RN/PitGtF1uWte5q6gGrLwuNyTdf
Q7v8tirlYCfK5OKVXEPacg9uWT8d45208XIUrSs9ag/wjFyLckLiA5mlp96zxzt4M+9iMaJMvnqa
YOHfQZo2b+RQNpzh/wAoH3M6SVjaWN7VJ+MtJ0lTS7X1HmaDfl1DDE2d8DiBJPORZhxL/ZqCjjfL
ObpvxUja9dA2z7w7nOTIVWcTlKI+VXsHya2VNN6aRtWvvo5UmNHBNCdt4aAa9+YUr5qsjre2p1T3
UWmRnYWa95A6mnHP/9sF8OxoH3qbBIram+G/plJbZ5ChUMzdm6fcjIqvYUXhqgsrFWRHirJN5sq5
mDCUnLxGNfcOhyIPPfWQGyhY1E9WEX0jw1X/7cR7FDWCHfeZeu9QPffQebq9LqoAm9113qrg3fzS
td5Jem0lgfE+nfiKozVqH1SwkMcUiZuNodf2hbL5H1AqhBRQaEh6C9PSLDYbjvZDoXbUmxMh7co4
lT1c1j+nUbv5/7Lc764qbeITsu/StwFI+VqkL1vRdCLzKhuKjTYxgN/LYpIRgT5pu05X+YWKWGmT
8+WQQtAn8O7WUY6WdamSyeEC2ReUS506YOVCZjl7qfqUYlHnL6jsvWtDhm1q8upQ6Gp0nw8t1b+W
YT9yGoTylOdDroQO6QpZDOuv0eqeh4RvsDI2a2sgx8ku/3zjV31DtSq7k5fp27oyKZURzKq6YdHI
nmhkyCzYWTtxah3N2d+zXk5X7mjQXI9h/41ilVNFWeWnAHKjPfXl/aGK/BgZG/WbxXfskLsO9DuF
U3wcKUDae+48beWwGdt+i1BTvpdDfx7ijWoZ8VEOPV2QXyF0cZ64VX4MYLKi3AjqrUpVlTv0n8E1
59CvVaqrfxi1/HVYi/NWOfQSz4eKrH/1ymH2UJrbKVB/9PPswfxqq6gOpSZY3zZPQEcP7GBsDcUS
/jObTOnVOzmSTRZmgshC/xEPRp5tR+eo2xz0c2xgUA6jGreeeFmnMKYaSAJRaCYdJlIONy9/aiYl
SiI6rS19W+oD3LO/3F5lGeVGrnhblsra1ZT7yrZFKmbdp31xspIMnUDkYjcz+PNvqgUJg+79pcyD
tZ21MDp1tZs/G4nxDRHPbF8GATidLijuZOP6Y3sZ3KscTE1VdZvFaSiBtrZqJJbGrhoOEBp+9POK
YkKv1lee7ij3rRAMIRsQXPMUtiVLM97YyyoPzNXgQj4ZtR3nBoTJWTDQ9se5R+mS9EX8pdPhqLQt
92s7BDzokhKe+J66jG5oezgjCu8rNEFftbKvn01jSk68KmlbKJ6Hrwmvx6nhfTU5qSNTW6pgYXXt
yZzdH3Ie+wAe35SdPI5UPJKP6Eyeu5F1oyRTx2dTs7W/qChFuxOIyFFuHWWTsRUKnZLHlNhNyiaq
KPtU2wqB8NxxYRouZ+eu9OyN3IS6sZBry4O15rfqtUli9Vo0/pc6CrSjHMlGOuPEXw3Uxt0tdkPX
zUtXGnOFVKXaeB/t2ZjvbD+aVr2KqOAMydzW00d3L4eZYn1A1XmNGiuaGIK2xtTikJ+aHl5kL5nD
rFnJbhC4SbNaXKrbsmmpNZDhTHkT+NpF9m9ltrYHm+M8XmLRBJzC5JvaGD47hd3tpQP1LR/pk6j4
ZJs5FYdlHTb8rgfQQ7IbCtqdWIhaiAfO5dYIJp/b+BbUkXLT0PqCEEtgpiUquoHPTWP7GTpojMJL
rXBUjJ7rrB9aod3TAJfnqR4bhzbT9Q9q7796ob6LT9OAMhzvCe6KWrrg2+wk+zo2zb9h2D82ccch
HyQNbB/9o904xYM8yE/1al6pQR6e5TDQwnBbqVCTuYnzoRln9JGS+S/bd8td2o4cPnpO/VnYi0qf
/qJkFlpWvsKkd9YVCKlToY7RZ9NNIDP2mpduggUyi/of0uxmQ7gvjXFlZQebPdoJ5m6YmkXP/Odw
UsZByBfivnVv4SFwK7PiwbnMebfOLVpDXiBfLWsGnvPoUAexr3NnuChBMSB4j5SVNWjXDi1zEzFf
bNKbqONwkU1R5y/KGDj7pIlt/07aoAYBQ6OX9UrOAGQScTwtVq3yOTlo5H9KxF/R+qYmqUyHXfKr
mItfoDOvpNeK4i9Fo3aHudV0qhrEjChsyQSVdkSV3q9AWQUGpY99sdqvbGOTBGrLnheakpeQuiWJ
sVfqxN6V8JnBdq1r6iYI2r/LkqN8Ja3QCaTuhcqKn2Lv/F+Rfe+GV4cUgL/ZBEPGO4ebOxS/LsvI
aKkSfxOO/+f6v1tmsd3k43/NyC2YVfjb5dNE4tNEQh5aRi+f1Qr1p8DMjZWmNNWGM4biAYWx/MER
PfAFFDDZV2mRzRyiIlcPtvMm1Evbif3Q4Tbl1wpjNWXcxvxuK2fKpU1X7e8nzrKkycz6EMULy+QY
OQrj3RxbgbfSeK7ele6w1eRQzsvKtCCdqZo7NaBsnDK/vrtEIEKXTyavTr2vww1/7veLw2u7/txw
6Hj7GKYqRMCUDULOzmPGsVPncVCqW5X7mDaeeQfu5SR9qjAVgwNRhzHxdiSG0tGW3bCtNc/b6DHv
4Wt2cP6qwS/UoJ1bDL/Uqw15z0Wuwl2he0TNZvGD/WuPsLrcOW5ycKPOum+tIuX5mpEC1RoViA7M
BvfxbFr3sucGtXEM2vb5FienBEP6r9zP50PGP4ODb2Y4/Ekc2saIVrZYVcYtSwlc6OSUxel2SQ2u
jIiqrM0gso1D3wWU4JXlQQ7ROkcI2KIUSQ7dDKqPuntGMMA9oy/h3Jp3Q+mQtt6Lo105hTHMg2D/
jHhIV+jb1I9ozNWPUUzOyyx1Kr6GqebHTEOdyVubDOYp2G7SAbYOOZRxcm4b8+5hcsB8m/tuvaYJ
233ZUIutoXp+Nov+tfE65zzw0kAJPExLFFP9dAjJ8gohBOg4rbgp6h3c5XBOQDNYaVWwkSu86cpl
ZbT0+DCI8IeGNNKsIh6F+CaSmGWGJnwbexdKpjlkGyzU0sshUze3MVWo7uUWNXkBDBZ2+O2Nx5KT
CjEf1nO239QJ8hqe8r5i1r5ynqkq5P2KxkpKBRlmsn4Q+ujaKRnL6BJR5wr7vHGKs3QXcMZ5iB3K
quaysk7kbO1DYA5PijFQZQ0r8sqY+3bHBmr6K+EUgfrT6bMewInAN6Td1Wl/s+d2Pd/sQ6a/scv4
GTjJLd5MO+UOVUUoWUbok4aquq+Fum6asD1uyyk6zUJ7d3CQFtAQ0Ns1QmzXYONy4C8q3EhvADXr
xbcTHlBibpVP9oOqRIdOxCJ94J7cwP8Ihen82Ni9sWpqWHvggkPGwTK+GlqHPEbQR9CZm5S46o2+
SmMvue+jMn1GcelawSb+BZhVvrODRoFgzSu/eFQyc35UUuyHRjsJf1QTsztKNOs7qKsREKoQARrc
+mYK7BCCIjL59Z1WK5ylZcCzZbCMkQ45lE3pUMfuByjyBKHgfFkCZU8RlM7F8H1ZXprlIottCKO/
OudLOhbzrjaaQNtVs03RosJ2bYMQabXmPtrwGiVcVpxUl7EzuItnXpzuOEDKVv/XLLBU8cnwjM1t
EbneLchM+k+aYtSH2Iij+6WxC1DUw7ReLNAjRffwWKKVMEfWC0eSwVHalhDZa0p3XvuapmwWhza5
TOPUNNhbfUbdobjYzSi7RQ2yA/amjZGabz+F4XAU15XdV7dOhlPgT/3JU53XRtrkUDqW4ZuQuFLS
1Zvxr2WU2TfXPrJaa+ldJv9xLUdcWGnL8IBm8xFqj3kfjU64qgWFVguzP1QAbrkpFc8456EH9Zak
2kogjbpLyO+sJyvisNevJxWVS+aoBb+UadbPMgT6gQhmJQSYgqC0DmPqOLw91sqXYdCOVM7Bxq2G
I8kvwV0u7NVc/TASmDqiONTvy9Y8NWG3G5T+FDdW8S3M3IanpKF8iGKz2oyNMjzYqhXtHbg1zi7S
E+sunUqk7XTI79v2a9Y48QejVJyHgkLiHLq3Dz75mJciOEmXbKB+ANKsNugGEs17xWPTmCs0d79X
aAW/JIbO89NQ1nJkIWb04oz8kblJt5l41944xspWouQ5CLv+ORmzeONmfrtPM7t/VosivuMO+FE6
ZTMG/l8ub4sXOYKOw9k3JrWbscqx0JrFXLGY54Svi81N2u05CL6bupaE31zwDiNIfHoYssGciCHM
J1un1fdVChtQFCkDD+GfSjxSGEdLG4idLfCli6Nqyq/IvDhQLHMKoGQhWaYxeZBIK1CG16rNkgcJ
whK+RoykL4jja6Om6mpqeetwrLYkXZioK7D65ZNTmMUT79IUS+RzvpdD6TAK6oTj2LmXpsbq64ve
Oi+3eDEpUIRcasCmJ536OF0PZvst9oLuLEPIZLjXdrbXywRNbdcqN8lLo5mrxOElOCmj3oIqOPWP
XqZc4zpQ2CwB/LxHsqy/z4aG/L+aUrTiQ+W5NxxqFtAoqve+rxn8EP1mXVkhKTLxME31BG7jGNkf
MZKNdBYiYgn797apR4VvbCjuTZRtYbuwE7KndqEb2U5x5p7HMayuaJRUa1Ras+//OSJjjfGfa3Ra
hSaJUQSHKknb52ZSPvt8xkshRnXehYd5GLW1opjNs1GM7XOSftbNNHmSFguNEZQMrWEnfdHkOffm
CE9S0LSPaawDa67Me/amKHNnff9t4JEdWkr8uXU8Y9d4RnQsEtW+77gZ2IPrn2seczXlunTH2VO2
bgkAEtV3FzrMGbGludU/TFAv3YZ6b+sfut533gwXrwz+3dycs78DnLfZrLcX2XgqzAc8dAuoHH/a
ZE/tYLzgKNgnC5ILgOeUIaurwiy5uRk7gSaNO+eQ2cZ8mkvYsSUpe4cCEs8k56XXZuUw9R1Q/VyP
vqiVsYb0M/wGcBI4WOR+0J0YicQSDE7SQ+xqRPfWoOj3CQwyFDfxZ3LJgnJ7c9px6xztQP0UUtJA
qsf/WDTcIjx77vY9AjabwpuNlyo0mzPpj34lhzrk4A9RkyDSUyvd2jA+aXrZPUtfDcFColThvRxp
5VSu3fs54lb+AAeOe54SJVkDAEBeZLKnu76ajTVyS+E3x3B2vClZn/q2hFVEhyHLnpTwYykEwUSA
nJkIYZJ6hNFJzuTVOvo2V9Yunxzr0zAM5b5PtmEA9fcMYrj+V1Shczi1mvLR7odvtVUnVzlS9Y9N
16ofgNR1jyTX7tK0QPm788lk6mmwlkM9H7I9UGB7C07vc0Z9/LGq7XwGZa/MhxLUtZ5yNKSKxgpH
OKd+9cYMpgw2A8NOOmSjlal9i3Mg/DhDGrZe5qcNSRTkj7oGBgg/3Dk5Klqj27Ezrqfk3utUnTtm
qj3B1Dysk7Jx+aHPwapxahM6LmNcl25QnO2uqtxbN/PL4qy5FkfQTgkjo/K9M2Dn5sCtQGpoBAY+
8ZQqjAFZnK4dnnVfaIZnZvw99f01R4/d31ncP5iQUX2ZJ/5gTKMqH1ovKQ/9YHNGqGX6vRFX6ibU
SNjD2f1VTprcYwkL0Q/HGrJVqOb1h7xHaL12/H5VByiAkx/sYRTlb66ZzPrQJnb3wpmE0BoD2y69
dREGJHnM79LpFIH3zA9GumSD3PlH9Lu9Ozky7MZdG+4A4kwsDXXxb9eSzkqZ3X+uFSF4Yhqad2eK
yXKtWH8J0szcyGO33upS1I2i9vW87s24HxV3nXUwDjXi3brV4f6Y4YM5wBVhvaRa7OyqPk+2rXjX
7uMa6luFO3AvhupozPecWpP3ZaRopf48Jo9yolzMscojCh4Dzzz8CARVVGtl3lmupRrj768UfCiD
iEePEfi3JtBbC+homES7rm+6lfR4ffXqlsNbjJo12hGcx3GZHJfsLAL4g1baZHAbrcG4nXUbbTNg
rOQCU+6vwuQL2nM11KYIWSa6t+gsAlyraPFphiJPdbUvlhoCM247f/d/CDuvJrlxrE3/lS/mehlL
gn5jZy/SZ1a6sqqqG4Zc03vPX78Pkd0qSdPRc0MRBwCzlIYEznlN7+fjuz6hPfVXuC1R2pVh1f7b
8C+j5UWyOaf3y2gZDqLom5ujbTyoTrdj52RuY9Ton4zR/9pZ1fgVkZAHBQGiF0NEJuQqU4W5WbH9
aadpIUcgs7jpOxc2pxcUANrbT3qkDUudCvyJ1STKq6rS5CfZbsGN97MulNt/ZWmNbVdu/JH5xRlf
GeetFxVuRyVZbZt86rZCZ+dg161y7DpXrKe8r58QNu/RlauHr3mlzzce4w8SQ1tUhxdt5k5PHcAW
9ElUMF7zu2ZWwD3+Jo6H2qkxCvXJd9CC7U3zz/EhRlEf4z/i8/huHu/ZjJfXl2/or+M/XtfnOr+N
l3/Pr+P/5vry76/mv98e8/VAAeVJd83vgd72X1tUoKc4wR/GWcCkCxH8N7MdKQPxFf/0b0Nk2AdE
bjsWnKa5Qz0o2niON76j14YUW6V8sgWax+Ucx7x4fEeRZ2n8iGcQ7W7xefzkGN2O7EmzSDFcuauN
uKoWSapYd2Wv2xh4dGIle+RBdnw05VlV60z5rTuP2kMbDMPuIz5qvUmmLFAfsXVGlymNxVvR1c8O
VdU/0NtNFRu9sXbqdwMeNcsBGZZNUrgV0n4c8NOqjrIpz+RB6SmX+0ZTo4TCI0mBolVMzUke4sJt
TuF8kE3PHMwlEi/N6iNWGS15bNn2lSna6IY/LeQ8OUV2jAWqsnA6K+T9bfWtm3Ss3ir/OXfM8Nj1
tnaLjxESJ0NiYaep4kjC3sA4dz3yL3GSHkq7xUU9Ac21dTPcvdFuV44keuHN2VCRJ33Wv8umxyFk
e+PmbLfs8RF3kOnRwbsASmmH+eIcg3YzYuzKgiO0oPlZ4gq5bXxsBhcJXGAZKB+7Vbn0BwdGQSLO
stcKZ54VKLG1pgfTY4sQ17wbZjHZLHVVd1+jYPykoUv4RxJfbZQM/YVlgY+YZp4gsvrrNmHdInJg
B53avgsYbv0W57ngjATUvMXUe6x8UeIadqodgAzQEHZTy+IgWwOpkYs8Ky91Vw63c4Vn7MoUCe/Z
ABAIDj+sodSHel7CTDxVWTHk26obWTIjqLekODmcTGhbGVpQKP3o3RevzpdDMRro3RbK2lfT8BBr
/fRQmxGSswjL7QbVdNdOE9QbZ8AxVlP84aWJZ8HHJgv2ImqHl9GJtAUbwAwfBnqnMuaJggGekYYD
LiUlT4wfB0wg/2yyP4oOiluiR48W0BkaVPdc2+2StQhVk0jjthH7eOLMTXj2iN512SoadP5Luj2r
a+ZgiUnBr62iFq+FMnuI17F7oeBW3RmgS/CGUjr4kkGw4eLNomxgR2SOI+7lgcX9RVc1pAx9tMtu
cWQHDKW41iC37/MEYkooJmS3/5pihGVP3jB4/QhNiHTuVJ2E9sdlqJNibMOT8Ta1RphymUxtttI8
jJArwDineBL6J6T4S19tPuWm8M8OYp4LGVZjgYOGYb1qqFpS73c2WLCDm4pJKK4UMcOV1WxfxZWr
rNqoYo+UZ8Zm6rT04sR+djukWJ1gDI0EtgUU5ZyDrNyqOj5sZt2Ol9TvLNg3mv2ORPOmMPz8e943
r3mlDS+GrfZrRUT1EYe3/pg3ebnqRds8dWXqrSiRh7taC6cX8gvAaPwK8kWvjS+B074rYE2gCdJS
fZP1Tdo/GlljPKlgp/h4p5cMZ55rMLkPclA5f2XgPGgLO0RpWWTtVlGHeFMa6PfBfRme9c49Kjx3
P1sOOpj6ADgnDHGdhJKJLt3QN5/LEQpdbifO/YCy2F2vgQMYQWp/Lkm+6a5dfEJ5P9n5th9u68Zs
3uaSkRyASy8auGPWHapOiEcRli8tedetTy5gV83Cr42raU8z4mgTV3Z4wPQXEiRiVkvMvsSXQfmj
FMr4DUApdz/44g+Ba4c7vQj1nVN76n3jo+2N8Nj0DfwQAlrK18p3EnA3tbj6NrbVdWdjOQvUIcvr
6M6dFaTlwRsn9Qj2J92MM7TiI3Y7cxCZdhq+ULcecx4YaLzFtm4QtH9ch/fGwggVe7WyyIaDP9mk
Fn8/lW15EIYxHFRoJP85SG0UlbKz3w8HMyq5CgDGAIwQUgkqIDM91LqzX4XmfVEN3TVyP0eGjq16
kgbZ0R+9B9lnu415HxSduqsyMKk9lIJoGZuBse5yS6OGNbd9VGaX3JpzZN8Y7hpoPBbONi1R+RsL
oe2mipI0ZHabdbBGxaeewH9jYNm117oOgf2r/Vm2ELxtr4XlkGHOYrGWMXmY9RTwKtDOGJlwKRlr
PPGaakpzuI0wX0XqH8hQTGiJdnC3crAWeMfM+MdS2PdU76NLorqYzATOfaqX9n2Wms0BT+1wIZu+
PYgLboqk8Dpn+lxr/WEQIF0UN552jWIYGxYd6hsARORPlX09KPdknrr7wS7jg2MKd+F7/h9GEc9L
vtnD2ny0StYmDXWzxYCC8rOIo2RVe2XN6ycYAYASPNk1CxbbhrKuppVz1wZqTcU27y7ebFeAROz4
2LagBEdDSV99H9tm20aozrJQF4DnfV94dfwFFz9/0aUGxh49kmqxUwvMICKgGXaXPiEXixdWG9n3
LYm/9TgAP4Q2rm2asoaNAfBgZ2VCv+tY9O79jrfRUed7hGo1O2Pq4xP0b25F1hBfsFrkscgu4H6c
zUxKv5gesTdTSY9gyDbYjon2yqC94p8QwzjkR20jZNsEdvnNUMd9kc0i/J4JY7idsDhIg3FhdZr9
PFnY44Ztxabar2BIi3jl1n71CgIJZwg9R3xYt6vXIlmwF/JfR9XKj0iJJEs5KrHhfOuJg+3IPAnJ
l5WTZMiiiro7m7VX8Zu2KqxQS+XFCVxIkS7ZiVx0j6avLNXxGJjnLilCPGuG7CCwUPqqF9k3UzWj
N1UDvhhGDr6ymkXdNUkmgLIWUhepX52lXY9AtN+2nLLQF2pfdxdnppFJJq1k3ILF7JDD7x6cmY4r
Q33so86SdOLgOknxOMFdPGAy3S3KKu52A5i4DfZI6iVuwhD9Cu0sWyBlAabMB5QLm22MPjFPSN+I
1qXei4VSpNYDcixiMQ6W99615QUXCMdf8Ki1ZkFbXvUUZjHMkTILN5me86Ts9VgBHJXg6SoiG2JG
Y59IU+nTyodwxTqxPd6aZeeJTWMiyORQluZjiKKNE2uqelDjGp8tZEYXifDKkzykc/Gm4p0fbsE4
26FeYxxlp5oaqI+QI1uXJmYeiQMqpDH86Jzo6cZSkL4fwYHxM86Na9S5+jXIu/IMwRBV179C9XzW
oDDpDaN99xEfYsVYWnVXbLQw9tGJxrBzd7scd0SwO6N5u5S8MJaj7bGu+j+0ekJbfwjy7+m57p3m
uxKb7cJwyvHRqSaX/6nRH9jZuqu+yb+wArBw0aCE3KlZQCUMip1sfnTcmhSvYrfOTr/FB6NVVxG6
2is57OOQ56QwjOwqI4aTFs5qGLV2KQw3Ww/eQRV+9yAPgcNb64lO3csmSuUair8o8Qx196DwLXxA
5jLb+o6Du/w8S8ZQ04S9rkXuQY7rG4gv8eRtbhPmYbkIsk09eeNKzuoro3uoKvUFS9L8KEODg9ds
V0dnOQnsXo7bSLArqFCctZ5E3KjhXKlXPclYZPm5e4o3xU/9jWHp/oG0svagTci7yhGDXX8hu6U+
1qpT7Suz7jdeg1ewmkf7Oi9MHZMX4Z3LBr5/65pHVEmQcMVLYGUas0gV1oQrZGCrPXlL59Xi4RIW
tvEShFp07MGgLQvPcl71oOZWqFYRu+zcfDE97E9SJ1g2OYh5TXPifZ3q2hF8WriNoqi/5E1TrFEb
VR/I1ltLo66jl7IMNfRlUnTprfFdwRDia91F+yLWdZ5tzrgNvcmDV8KhDbg5u9ko2N2Qjbc8hPWT
8c0zE2fZTO50V8ad/Rwm1jooJuLor2y1Cd1UM9OHt0yQle6QdfXIROBCrlMCmaePObCwoBiKS1tM
1b0X9J/l9MIR1io1kWUXVK/jMD2RbNb3rgvUvC2G7qzbdrYOcNt9MkvNhMKahZ9rC/doueWp+n3Y
9dYfiBw8m1acv4V5Xi7VWhMP2TD6G3nFnq3H7Yo2uq1nJe0xnxqs/KkcBhNovxZ+NoPuJGLBJoor
ZqAqvmlUvMavs/eMLgLnzQp1Po/e0o96GhiPQQ8Mo0/st14HyqKgPrA3UJF+VP2EXSQCBVOhZhh6
ZTcUnZ8Z7R13jnYpUXSgWtvlmH3xnDLEgMpzlpVWiZ3v0uy7BLGkvsc1mXwNGOrG2IYKFuGyd4jZ
oQVAspeyVy8htdtQC/H2M+8UVzgrNIv9L0mw5uGvfSlbrcG0K1WPZlgnl1ExspmqNjzNCLMiF/uq
tsZn9vrFwRdRsJbAsl/j4RyXQLRf4wXrhb+Ly/HKUFRUJFNzpyaRv0ldLcCCXo+eg05Xtm2M/oHt
RfFzL5TiYAnML2VvriUK+46RJ9Lc67oCN/UhOU3aXMRp6i8S7mEoXXLoe2QKPtAfMka9k3L8D/SH
MhjJQcYkQER21CZ1gRpwqK0jdOzi0HZyJp0yshKJt9Lhzl4LC8uT4q3B8fqlmgX0SQKicDYPTb6b
8abNQTXKTIExtsZZnon5DEH/y6BMyUGGPuJ5ZjXb/scs2UFB/M+pXmP+NEsE07dqqo2d0LTo0qax
vcqh+6zMApV1GZMHH2rDThQurlaQeC511bUscOH+wfMylt0Ud/wPf0zBHWzrlq1zdxsnr+V5kCab
mbjyU1BRPWtlT+AdWrMOlVVn5NWuQuh2kbh1gOHm/AoxryCvLa9zmz2/glF09ir1NPJOeuveW5MG
004bqm+u/r3Io+GLWWT6krchvVBaNg8BBmEbgd3uJdBiE4+02l4rqcvOUuuyF0vtYOeUot0NczMz
K6SXY6c6yF7EHDqgTEF/HNUwezHb9N2NeusMpzt7MSK28vyqDk3A10ZNeNV6Uos3MHzIGwVGdI4U
N32EOXSRcdPJcxAakIYnHJXe7L5Yja6VvWD7btwVffjndC9FYixERf2sW8nfTvcBtbxZU36bjgi7
cefbrljaqQ4aQw+9ZeyS7Yn1kb2A00af6vbVRdToualq5eonFNJTJ/rU6oFzIMXT4GlTxJ8Gdq0b
1a5BS/GZLFzFqrdi9HCY06vgPDS4sw/oQ+/qEYskxR+7VRMU5ssUWn8UCe4UZXIPNZkl9kzCgK+x
iKz87OjGcJROu9KPdw7xfceOw/zLovdHqCrxLOzTyAPCWrX7KikfItSp1S2cgOanJt4x7R6rqIey
VfNzEFcwDD03XemGgQLifEjT9j1BLmU/diXGgWMTpRcNxfFlZNvtRjblOHXuSEdBEbHSs9sFqqFa
uXoCCq/Tx6fBI4sQ6fUrDoQlFfLRXIFGmhMKCG6jyZ2cBh5qL2aTLGIzbl4N3VIP3uAoSznL90W7
TE1somWv+joi7/dKoiU8pglOanC8G1bvUboaa6841KFqrUhrBpsu4QmOxkBnwWNkB2Ybt9Mcoe4a
QO4R/BBZko7qfxzU6V6fZXJWrL2dRdNXPN/RKFuSfYyenSYGmYVX6ve0BqnnWd8iYAikje3pUc+w
oR0Gw78zTPhsSEWEa8WGc29WOX5FE+lmqunoI5pfeu7ClAZ9pC2xTdgOXmHv4W5b5zp0y5U7JuK1
EuZFvpARBrsYLiTWcDxIC3UCapB70UWeWXX5TVECm0LgL/GyalwM7HEXT0l97gaFDWenmt2xs+r+
KM/aLPrzzO5N5U4NgYoz4CP821Dc0ftbb9vNuipWQWIypmwWt0G6c7GyupXNej6gUymiV9lZzHCR
PFyMiZM8yeKXrRifWSplJ9mFf0C2EvhbbGUnS5Dkdq0ydJVDOlBODmLhXzGxM1cYNQFtCmGzy5g3
n5F3XyuqoFyMS+EtXnqi3nVUbxdyxMeEJERayrWHEpTmXxcJU/4UJ0TkZ34ZGZez4s4xVm6MHbns
+OnqvKBxCSO1uGcr0T7XmXMKxw4kyNxytPRZUUP3LFt2nX/z0lmTY0y7ZxtHd7wmi+lozs0CPPOi
NJwe6AQzVURrlsJ3u0NbT91z3AXjMsUnby/nkvHGWjIypp2cO6jcsMc+MLa3v0FDYcTrcE2Qcx2K
XJtWV5ON7O1jzwT6OPvrlVhwVqmFhWLXFy+eFe0mVdjvlqFYqwTwA+ShoHiCP3i9xVHlWMXs54/q
kDUPjiE+y7i8TjjWqHO6zXS1MrjXXTM570NraNxtm+oShLF7toRpkYbQ0BBs0mFVD9hKlk7QX2Fh
9ldlpudXPCYn1QVy9iNuCjNYUbg0WaExQnb4poZZRYYCyxzyC1VxEXYdLxlmJXcylhpxtOCOaa7K
fRMB/tZYxa9LV4z7mMLmU59P903V4xPUkAsc7bp7smzIiDgEHPu5dQsFqJlUaM7KVgRfDS/zpL+T
zdGLsrWfBOPGi8EgOm1rbTLJ3FEDr10U8ynm8Ruj6oJ5CUOsndk9GrjeYtVEASCcGYerTfE2dadD
VtjKW8Mt1UxZkbO13iEyyrcLRORbk7o7TNTyZx4S9R0KsbPDLnE0gr6OuN6o2qPZZ3mwGq9BWWp3
IcvsOx2ejNOSIRfctBdmP1QPmZK5u2CMhu0QJeNTKoavpP6tr5HFfQS9hE95YSQbB+TFgWR6eEUC
FzkZK7a+OtmDpQ7tl0Zg8Wt7VnJ2NUABdQ3qVbFT4w5thHrhse7hNkdTHry4N+7mxAxw/zn406kr
o3pbphvqw2g+zv2NqcVLd95qsrxfYkjgHclfG86qt9VwFSqKvWrTxj7j4N2y54n4tQRFuet03QZf
Q4dv1gBGO3OApMjNeieDVLScW7cZBJBNXKtbDCh1rVoNvRNVt6YHvHPN7WwshYXX2KTcjYfvmLtU
2DRE04PvsuFEZOUsW3IC1UN1NcxbVVUp2pSFbbssk7q6yiEez7D9lGvWQkcN+MGcD75AfMPPYncv
m3rnJ+dA3cF4vkK5J61fvZioL/gLiPMPKn/yW+DHMXZJYf6owl1ZqykWAwWqLHvbm4I9uyX/nLgh
fkjkXh4Dv1QW/PCb965M/ryioAby1xVrdLO27pSpa6xCxc7QYjQtqsp7RYj5e2Xp1TWASYDdo/si
w6Oukl5JJ3frzKMKW9+aItSe2G1PmL4Lk8+aeIc+7moAy33Amap+zdKV/DdMjv1g6Wx5odPZeQEX
Oxl+buJuqSwoQlnLdJwwWuqN6hgpEE4343zazVZA8lBrpY13CGMKBFCahQx+jNFR7t2aRaouw4y0
o3QG1sS4yxoKVRG/yYUJRvN5tBNBHWiCB+zn/rqvGuelseZvUP4JYzH37PfhH7cWoM1dzWpvFRht
/mks04Zbq5ftfU8JV47ndRulBHctXJy60o4nldd3W76y+WuG6Ek7J24NKDCruIix/0SI9t707XiB
tdn0uQVJyhMsTe5FHCeUT33Yij+kGuWZFFy8qTLeethos8r1Nh/juqhPl6GV6ssMb76+zfrrOB+S
0iGP7hff2xQNENmScd0PYZGWI2tR9Jdvw9ykKi+F+SpHfYSbkQWOKfJ099FRFiSwIhsAo7yafL1a
7TTwrnoWfy56f21wazgn9YDPVTuGDxlYnqWwQKGOFQCGPsjLd01rXjC9DL9nOtVQ0XLXdbVt1moF
W0DDPwinxlRKMb/rY6C/uuUYkMFJhyfRx8MqK0rj2iEBsxF1VJ9aAaNE9MZM6Oy71QdevguGdukU
LhQ9CmZUWPqgPsnuGj4ozjD995oN4rYkHYwUTx5jE5ffT62Fj44GjCtTCnLvscD8DaNJPu2wObTg
8V5h5snhEXmWfdzVwbKq+3zHXQrZxToyVsF8w5WHpomK4NaOzSqrFnoNk/xf//O//9///Tr8H/97
fiWV4ufZ/2Rtes3DrKn//S/L+df/FLfw/tu//2XYGqtN6sOurrrCNjVDpf/r54cQ0OG//6X9L4eV
ce/haPsl0VjdDBn3J3kwHaQVhVLv/bwaToqpG/1Ky7XhpOXRuXazZv8xVsbVQjzzRSV373h8Lmap
Qjwb7Cc8UZIdBeRkJZutZoq7CvMd3nJ6QSZ4F92LjrLV1579BO0dvNGtV2dlieTlRXbkYoBaVebo
mjkIdRldsm4bvXj1ndDZO1PSrGQTrcFsWTlpdByMonhtVyCq09dYpxiUTFqylIPUuOtWLqnQvZGF
z5mTnadmqK6a4RU718+7habn0MdlMCsd6GqBd5QtUqrVtdKUcZ3VbrxyyrS65nb3+Z8/F/m+//65
OMh8Oo6hCce2xa+fy1ighkJqtvnSoJwDpi6/L8aqu++V/FmawusZmKJsMq2NtJiPOvVFjmI3kbCZ
Zkfga9n3YubMyIPZaS2ePvF3oHnVPR858ShuDz9GmXOm5EdI9S0DVV61XRZ+NLwk6FZMHuUC2QIb
DBklfAmapH3IJgcyL2N8xavPkWmQFbn+85th2f/xJbU1RwhXdzShObo6f4l/+pIKQI9Tx1bxy1TV
zUYz2nRjsDbck8ZMnqM+vzhGpH7OnJQCS2uG5LOD6BK4ibKQHYVjPKOt6z1CN44OXeqO63gosdmr
mkfMR7GsnJLgoWuiZH9rBnPpQNYPVBKy21aJMJ4JkhYO5o8eWWMY0XOPe6zKPioO8kwoun36mCtn
fVz0p8HMl68rR3zEvQE4K9KBfN+BctwV2ejf2TDN81s70LGx5N3ayl5rHvIxDoG84DbDlTM+upMo
zawlpvP+f7mLCDHfJn79urq6remmsOfNs6Nbv35CtarV6JlD7u6UsNz0qeriHoT+j+NCqCTNwL4U
a7Rz5FXdsWhcSPpd3rzatQjv9KTL7kMzyu61BPfPpHeNvYzdDh3MDz8oMCSdx8kY4rYpuYuu3cpm
O1rZfV8IhyRq0mxG+eKeV1DUzctuDSXEQwYDmnJs6FmzGCoFXWY95rQEUU+K1KmXsa0VRzcp4MH8
dNogOLyLJu/qqTVo9yjjHe8Tc8dv0zpOQxlvh14PL3mUiDWw0f4+4hexwogxfvI7UlTs0r0Xpeih
mA2T8pYEwRdFBXyuCOeI3vT0BBfroTK0ZjcBjCLN2cZXQa7zKs/gynzjAigz/gjlDSKHUZO+GO40
OLcJRenDzEzBhX7MbzpohR5puFDh15jPgm+TlZfxZ9IqEJNtRJZ8tbSXhtnj8ytMaL/zWWxPSLXL
03oK3VtQNgGaG4fmDzOm9usvwWrHczowWbtNAIRZHvx4Zzijsqe4GaNgrdT6UnMCLAAg0R+RwPeO
idJ0d+SbIcDTknHLr1hD/3QKqHmNGvt0+BiTuyzaVrJtCetLZPj11subfagWwXOgtsXKJPd+zCfD
ObvUh5f6nOxu09lQMjFfecTkG6qHxh5DbuqjXku9srLGG0xfIvMHz8eiz4HKOQP5x84lz1oDN5Kd
gG+jS1/B9ze9qVgaVTouRjXC/moerDcuZdYsfAfj3Rwnt1fPoCX/PGQZBjTsde0t+9RJLOouVc+R
BiwP2faNHGdp39WxCS52EzunMcOaffCs4N3tYX3Eo8l2o6vNqz2g4+bmevhedTnEI89JwMcYyiNl
prPRed4zOZlu4UYHakTjWfEq1V93eEdS1gRG5pbFRVfgDSBJi3V2OpV3MpaB5UTrUisuZCqe+wLt
iIodqL9mi0diB2znbkSk2F8XJos2JQMXIefJKfLMDSKINAn/m49rTQ6C8Ak/lnUSJLyxEdiytTF5
wcpmubzWGsGTG9X4MyyH/M70KutS28K6jBFoun9+chj67/clXReqZriaqhsaDG7j1/vSUHlp4/e2
+XnwvLU++yho84HMW8u2nzMTcTsPbNpfwdIZglVFefynmBzdgg67i3PFQG1kni3b8iwYkJVXp5Ti
06QjLdi0G7LfCVtIKz5XAbc9eeiGLMIvQ54jq6CqCPEwSrb9yoVV5Hd3co6M34YAIXpGz8pHUafW
1EVuZvDZdIyu//l9ksuJX+7fumXrrmNajqsJw5HLxJ+esGYZ4W6sWMVnxYiypU1WaJuXBd6iAJne
OhMFO3TtXnLHae/IJ6NfMMedCKVEtTCnSzIp3tU3jW99YY341LJ/YTlRH0wxqJ+isljIeODp4Y5s
aLGRTS3DIhQExxNZO/1oBEN1u2ypFSzIGzU9T2aQbhKh9RgvJOFGOL7DvTe2P/XIG8UzKPa3eOov
jaLN3/0xdtY9xkD7BN3FT6Ga3wDGEVqltzhu5u2nhHyyBPr+Nj4jLgHDbqhE6DjchZWTP851yVWR
hcZGNpWxyS+wUncx+a4C4WUBwzvo8n3U5sUjBtlUWJr6+zgq2vqfPy3nP9ZDPGttCmEmn5cpKGP8
+q2uylp3qGIGn7ugxQlayz9NVu3dR2lpn/u86heN2fZvQxuAH/BdC7ayoz2jkbPBErt/M7sh2Tqt
CLemkTbrOgDpooMvudPmg0Nl7U425ZmMBaagVmPbh0jE2ZX1DpIuKj+bEi/kK2KB2MUO3Fz6Ui2O
njb2xwKzjOdmNC9BFU0XRInyZ1eY36l3NCfZCuYkZVME9Z1spm3YLyvX7vfVPLP02ar5k25vZW8I
bnytp1W98V2RHoIZcgYGsj12M5/ImrXj22VT9/UR1B5QSxmRfR+jyl4gI+6wW8hqlKbaqP/GTd+a
63upsKiPkdt84DlW7OKoJpmSqKQwYpWhetzNQ+vG39ke5MzaHe2TjZTbtDCN3D7llXGucnPcl3OH
7JVxrbHs//LByw/255+pIEdpaqqtqwabNe33hXCPFHXXu77+Pgq/WuVWAaLWVPrbIeYLjxqJ+5JX
kbVhSxGdrNKx7tMJ4V0bgUXZog6eXMzOAA7KFng2lerWuWeEi6wGVzP2SJnJA1pR2dmxuff7jaGw
GMVz3EF1ilTLcO5YEu//+Uv9H7dqYeoqX2ddhQmr67r22xIyNszS0bVIe7c171MNqfnUcJf56TD0
qPPBd9RYyE32IkVc+gRqpF8Zmedey1Tkm5jtPUZKaJCaWe4dSie0DioQml2XTNPJ64ZqU2DNfIV+
1i96fWzuilAjF28U9Q7QNSihZFo7XurtDfB7B3lWqFF3O8t+nP1d70fsYxyFtfi/PNL+48cvTNcS
jmY4uunOm/ffHmks4Cb27GP1HqXp9yy7kJ73TkMUWedwxvJIfI4p0niF4pG5+ojJs7h1xFHDYOs2
oUSjZiFPo2kGEevluJEXkINlB0o2c/bDuxspWo9/Qr07FAbKYAzQWnH60w3+LU/VoZ6lmsZk3ZMD
BXcAYVQA6IEbJuqLLXVM5pgdttrpNgTU162pz0N8NFcWaM2OyMDW2bWq0yfhmMZBmg3hRJxdfdVs
diYiuhCwaMqDHJun8W1sCt7fWZhl0O58Zdj0kaih+zqttmiH8gRS3nkP1AR7egcwHhkSm02s+Wo0
vvtu9XazhLmAuojWO9cqQYxVzB2IDZEOzoPsArLGvxSTh+jm3JGNrPEab8QM3AzyUzuoc3qIjmgq
PhkAIv/5Z2LL38Ev9wCLNY0LsNW2HUCI+u+ZASQrEw0t23drADle1iHJL9wF1pHS2y+l4fUrs66t
XTA3lR4Mt6o32Un28ujGvZes8FiY5lPGElOGRwvsFA+3L6iB2i+tBv7DyQ11KTtdgQ2Lx0+Fw9zr
5PdB3z/hTlSezdK0T6YfimWLsvIXYO4wqvTxdaoLUH+4puyz0C+eKqX6JAd0SlYvrHZs7pF7jO8C
f0rWiTcon5twIQfkInNXhRuMd16RufjEezz650vjp/fEPsB6YhWj7wZdwY1MEi+d1CLt5/d8vsgc
bVUtqu/H+QD9589YlRnVvTwglfJzTA7+mKtEXX0b9xETEUpJrCl+udbv1y9tUEFsJwXV80fbVs8B
nJC3RMdeKC6HbJ/Xiv3aR+jG1/Zb18ChSzq1Qq3Js97sEjtwKIss4DtwJRiMIHJGHHol1IQ6s65d
NqB5nUANdd1y3xUU/hAKSfiZ6D520dD9I+hz1djfsfDogxc3bx4dAfZF5PWLC0HgNBmN8wicTV/3
LuJuIW7Ej6Nfddjc4XsUIV2xZOECwnxoL3LsMOHglVSKB2uVsb5GMazKp2Qhe2+HvFkabjTdJ2wc
j+ag6VvxQyhF6p38Jn/yIbKCkfa0xYr5+hGSE36b/1vzt8u1MPpWpSmshZwrZVY+rpdiOXZQCyyN
crtZd32uX81Cayhw8LL6fDbMMdmrFq64nf3zuBzN8I2rUmPzZoy7JeHu8tTPvWe9tYxbB7lp7ehK
hLzsdebR8qwYfMApjIupEU06JIiJtRgoajW6l4fcaxAz8MJ0OaNpbrHGNKa9nc1w4XlcOx/UpoXf
EovLx9To/3N2XrtxY9sW/SICzOGVrByVg18Iy5Y3c85ffwepPkfd8oEbuH4gmKpKrkDuvdacY1qt
dFGn1uujUV1DN3rUbWe8teSp9pS+q7fL5rIYMqV1+85O911TTLfLPiVFHixhelq2lv3F6OxzuxjP
n7taI4Kf30Y3mWY0N0b27iu0iuuERCNKreMLsV7v9BvFjSMp+t2gBJdmtIYXozQ11DTQm0hI+ftZ
fcyVBmvlZUwLdPk4Br1o1NLSS8TFB21258jScF+LiGoDLcOt6KbhXi1H7TT7D22ny0rqk2RAoXNB
Kci5XS7ZmFG4OSnxvco9Ai7/eMt0ubiXh7Rdm0qvrpfN0YnD22wsvWXr44yxVDxdqNIWxzIlRkEt
AbCXVW00X9eOodox+uuzHTGR1s7Qzb7eLweWRdIj+9w4hjazrPrKXc5ejjSWfA6SorxTHODZZWP0
59iylYvfIkhCRFq+JQDIUrCOz3maZtsMnuLOkPPikeiv2+WEb6EqrENg1VIIjQ5fh9Po58G2B2pP
43DFApteMAO4H2cojGSOUqyfPs9YThNFRoqa2aBM1mWbwXJlU0UIiCYfjGF+z5LqqAgg8kHKZmI2
/j7Lem0NraGErElBxxr89E0DoFPG5vCToCKExURq3nWTAI+TNubOj+SRa69tfZyS8JtzTOuHSVN5
cVfcZFk67rkfpxArnlucXoT0DQAA6/yvhTNvfu4rUp2PcTZablC4OW5AL/eFqD5vIQeklQV3T0aI
GZW5dQ1kbssLMWAakzsrLdVT0fMuT0UP8Rlq47fJni1LijRcUpmSnk6YiKozSUX57RWNUn7DN4T6
KHByvDRt+4o110yy8tuEyH/r11OxXTYT9VAMPvKwYSx306jXm+XBICG9HJ/bcy9J4J38eFwv+4M6
3DWRYjwWk9wdkl43VsvTKJV1kRPKhX7Wgw5o4U4mhqnjFvSHV50YY7e0loCiabwlyP3bsl8RaLfR
dy/BBsNLPByD+XS1keSdQ2DfejmrkI2rXpu0fFFAnzWzkCB29sPraDQgAEo3Jm/N62PbeDTl1nKH
pp5eGlHHpD2F43cjEvjWK/WnFmU72iQCEab0K8cbGVHQuZbM2AOXNvemz9PqPRbprTR02u0kwgzH
tDHcZMjmPQwT/iaO1ZntK7X+blSbnLHeENRrP0rcCn7i1TGkzHc1BYdgxVu6iTMBJT96VQPZYYZV
VtLZ7xXpPFhwwGK1PC67Pvcva3Lv9/ynGHB+OaAHmrSeeLFtNZgkdE3x1U5CsD265D+OmZagaHak
GycvxC0zHNvVsHDQiWWfKfrsYqjBLS3KUyRr/VEbFP0qN8K4khcSz1i29bJrWaQIbYhpGdoDrUgq
2C1DBkdWgsc+RnCL9CVGRdKGj5A6rGvclVyvOGj68XAvtPe8DMPHQlarlT2mZB45Q3Me5kWhRuAd
smon+1lzlm2Lxby2HFxOK3Wt8AxMfOtl35fzymQg9tJ8wLSjnCpVno69k5YE6NTRwzTQBheIL95D
cjMa3X/vjCB0fdBT9FvFtBYoxj4ehIGv3ESJ4hpIpY+WCjhWwZHWAazUup2kNzcfm1Dl9dNYQ4dx
rbWO3+6xyQgwqAp+JpGRVo8lRsE1wWDB1hZm+Zhp4Cy5qlukxbCpljpBonYO9HLeDC3L2gWwpL1l
02678sAAM/rYhKjoHPEloj+aT04nUz6rhfiZqA9+PMnfkYL/iJBovg516buiMqyHpFLrVW6bwS3u
v3wT9YN8HqRyoMg/yodk5ENKzALECnk+nimr7Q0O23gn829vKmNzwZRnrEQ1Kkyyu5+KEvS/+GlI
VZL8ihjZuTHRCE9lOAbrqkAi/MvO1HQVmwm/ADkynVNfqjtiFvkBFLr5lJWZdij8cbyZt8qm4J0S
QfaICjhxJUWbgJjK6aMldCTRQqoOy1FHyWAuwrVHEs9RtRt6KHfOtFk26RpH256C3noas/QRHpXu
pq0Un5y8Dq6qqvziYtg9h0Ga7wp8NmsTMOWzyB2Fsl8hQ2XhqNMFJzVo8rsm4wpiCMA2826r1Ksj
bublgto9N/Bu18VQy9vlKF8WKPdJlaDP4in7flUhU3rSwehdrV7/2+tiCkzXy2O0dtioxDOaclff
kTiWI00uieyKzfAiQC2u7Cqtn8GlP+NM4vsZ9R4db+fNnnyEWvODDLwn2yEwiAqfHxTYKLU0Yo2f
pyD5eJBp955dFfab6FMAFVZU34n5lVI1+PsrIYKrn7NKPJuSkN7TsvvbK+Hq3U2S6XItNVCJzs34
pUW/LKq02fzLJG+udeRLs/6jK08bTdVlk8IZAqTf6zxt5heBJOOnsKJAA/zZxke1ytSnVI1eJxHV
V8B/6lOgxShY6+phKBn69KO/Wk7Ci02sMVLrj4cEzXiIdFRFy+YsmNxCodP44HgKe5D6FWwSbbc8
I4hIVBZFTJNuPjqG0TUmguZGYVZ+oPoTXvLcz3ZBQs4CozXAH8YUnoST5G4QMaXMwwF3aTqQjJWY
D8sZYniG+dbdL8cDYkd47eaybIUKt6J0lJPD6ARPdu2YAFM0ZuOyufUrTZqFhPYJbyn2oHmzlrJo
F8dRhN6ITScpB/CajrVbNvXGxBlaNOoxsMd7LsRPqm1md1bcZXcxUw6UmHQyuoLfgicifrxhlh6X
oyhG2vOfP0FF+9p5mDuhjiMb1GpMXELGl3JWZHE1KWu7Z4Y3jFsKhJNG93biwuinwLEawrSjc2vI
+tGsMr5U/F8x2vk0ms3RuPGzN1W2o7uiyuO7khDrvR0bDW3ECGO5A0tUBky8reVQWo950b3IHTfm
NtWaq6htaCvFtE8ktXuZun7aTQYyzgA43EupQd6YKIFdTJ2EHPThHw/HHtLs7ZqfTj8/W9HikHVs
szz3xJM8jcizl4fXxZQfCrroBHBxWjnLKTI9rU4p6tNn+6/XdJw6PtpOpnvLWcIA6KdwdTwuzwET
iabmuJLsaPAGKoE3KoS5m4LwBcHl7fK5yzHQxGgD0LZl37LwieLZ6NB1Px4Kzlk56aX5LBOiexLk
K+5yLYX3Nq997vtfa38+z4qcv57P+e/al2eJQ8fYIp2m1yrf1p3kb6MgDD0maNM8S5tulTRINkbb
5avPfUJpp1XXKtp6edhyoNPV0tNTq9t+7rMMG2DaqJYbo59+ogMHj1krBr88Ie8NjTLWZPSQquvQ
voP/nntmFrSvamc8oB8LEOFIa3ZgYJLt8qKVXf3tz9/v3xr+msYcgbaaiQudsu1y/G8No8xkkhOq
TfAKqCaMD6a1q7XsAYNX827a7dYYa+WbLGzDC1RLu5Yw9fdVMJlbzP75KYd+7+YIB10UVnzJ54UE
1n9lxihBl021bi5//pO1r10TzXIMS6O4aWq2buvGl8KZqcgiDOhKfZvGYRU5U41EhIWeFGQ+W1az
Y5ocu73s/7VPHiwivsmzc9VU716trD5i7UNurmCxoo2AeSpN+1eBXt9NjVQ+9zDD7qUxvZqp3L8W
FR+QSqTMLg1W2KYLkannsakobQ46+dp5wk3edGyF2ESOLGvLYjkRpUJPblWY/4tUQ7O/XJj4j9uW
CUTZtHS6ovQZ/9k8wkWPEiOb4wdMLphGUuYn+jNiDvJm1ZoXqSryk1/gOaeAvf+yf9lczvg8d9mX
GDms1kQn629+ki/nfW5+PjZ3MO7gaopgwur9nQbc/BgYzivGAWogtT4S0GAJY2PrNUfnU3CCegPO
+ZtlF2qtYc+VdIJNy8HlSXqZGKfaDvUdOLrhTi7KHpjGjRHlPKXU8d0UVQu1ZX7A8iSSXwYu8glx
XJ4Eh9l4iYmOWw4adRuv/aLXl0bJMaFGyJATGUM8L5a1ptZzF8xyu/5yIEthtbvLiSY/FU9VAMlW
bWGB04snL9DC7sFKzPHCG3LXph10r3lRDq84puL7j+MmpVEGyfVpOYaIRc2y5pQnZN6YZQPLVQQK
mQ2afEqU8q+1Zd+yiOejX05e9i1H60a39oaATtNPojjKTkvxYUxuDaUoqIv/Z7EcnGyA95tcH4vj
sv15WI5AGtM0GGjSOuTtSpO00eY7rzIvZPQrkdKmF3u+DyOjic9Tk137j9swIvkNYa0tOoX56Jzm
A4Izo5OIqmJ5kq5M5Vuj3SzHlrPCdKr2UFdHBirzvfx/varSjfvQ1/961SgdZM8eDCQb6TRB0CWg
MQG591qj+MGVVjhXjJv2ddns1VF6VXuq+BoAhlM3qNk1zZrv5AtrF6jy+mVZM32dGSApGWZZ6EwT
J0Q4y4GIeT4xEnW5XjY/F8sjKriun7tkmg9uq8RgUppeOiMEAsamZvYmkE3pvOz7XASmCDxRhMmB
6nF8hOFFAuC8tixqyR9zd1mla5VsYKNeozZITpHIIGDZRba2+RhWVVRU6xTMBlQJeNAUuQaMb+0v
UebwM/ouu68b6tb9qMrrj826bW8dYoNUTfdzz8gqSi9l0ZFHx8mB07eXLJpOFH+Ss6CHB/bUsF2/
0bXnYVDNdWvU03bZzAkHdPVpjK9lUIunihGL4iT6czKNHYblfzzK7G5STDIMN5uIuoBav/FrPoyI
+559M6+2ec/0J8+DAqJleLecAOltdK3AN2+G0OmORpGDEB6c4g016PwEdiHZqwzh1BGwkHrTjvrk
LgeQit1SKWkeO18U0GUAysYZ6vXQVg/LCUYJk1qi6NLZ5KkWXpz6evfQO0xafRhtzJyrzWzC+T6s
ACcisooxsDFk1nZ+qOpPeo00az4c2TFqbpP5StpX5toOjOEwi4vxfYGekwLpWC7EuUFeZRbwrMWY
IYp4H9RFii/XaY5DLv4ybKhD95N+QnFLBtp4qcqS9hQSzNdan9ZK2EhXeAvj3ehQVyrQkO7iTB3u
VCiLt61+Wo4teyrFKlAnBaa3bFK7uNV13TyQqRjs61DTNrGs5C9jVm+W98Ic2s4Lmqm+pElJC280
jI+3FxDzKsvy7FXR+FGTyiPvh2Ao7w0Cn5ZHZkoMAq0w8CTUCJUkXThrZxiDb3g1Pj4I1Qey19sw
OjWyOq5yUmaeWQFGkDqQl5kO27Qu8clhbi2dj5VxWSFJ6GPlv4dG+f9zzu8vwfNkdVvNw4LPl5CE
avzLbVn9/a5MMpUmI3LVLc10vt6VDUM0Tmq2w6OuT/Y1Ttor8R3lq9KSj9nBaNkumxnYDrNSKZhV
dAa9vqUEOfYrPxdSF/P2WIWXAcTDJChFSOL/sybplsMoY4y2y9rH0dL8l9YkmJJ/TlvnkRVtSdMi
IBcJkfZ1zsPcoS4LNNQPetUD3oS6K1easrN0YJzL2uc+53/sW85z8iupoe4opXSlYMYk+5Di9KGb
SiqPieMfOrXYj9kUaVtl8K3N2HLn+dgmnWYDzxgmypC8dm2TrLS6sg6lA1DUqO8jS0oYlZnZPgzC
lMszm9HY/SR9UbnByqRh+gt/LmdRAUjXmk2S2bJZ+Q8WkpbnAlnlpqvtyrwkQ1bCmguLZ7Vl/FEH
DfmP82ZY5Cuh+dWDSCf9lt8fY75ZoDNaJC/lDombATM9O/aTbQDJ6drT5T1Z/rBZtsa4da7LWtXa
MpQx8vRiC/y0u+yUzPQVgpa//zx5eTxVqo08P/Tj3OWxScvdeNnZDaSOh0LDJasp/laEcslYpS+e
KQFbKAGK5LD8TyLHuaNzqVO8DbvHrsmo8PI/Mskr8PCUDxC3Mst4LdLwexBN6Y9wil71KtcZ9g8+
X1AbBSjhkA/zCSH3icfQKLnU9Q6SuXm49LG6jKHUMeaTVca29nSNP+JzYFUpbeF7n0MpCKVkLuCO
206tnm7scCr3jMftB9rEt5oWat8Lw48hJgrtomlBcRFlzU1oPtAG06Xgh/XoyJnYW2HVbcqeC04d
/ViO03oO1lNCJL3eyHM2g9+vNYb/lyRhXNErTvFddaJnXF4dWD/VONDIlVbLft51LyIe+GVmqW77
1qq3VuFILwHwmuWEhPyotdpr1QG+evSQhRRo5ieUhV559jjZZ9zD2rUuOloy84HWp+ELyUq6Vf3a
P05pWq7M1HBuoh6HC1zSp7rKa/BlhXg0mBsUQhmfO8sqTmOlw08as/EZm0e4aUItQ5HP0bAArCoR
/XRZjlZ4niw9e4ayNFwqYhOYknBWHE7TdhQSMKQ2nJ6bqI09mfib4/IgyxHrFnTbg1T30o2VkSS7
vDC+l73lBN1qeRChi8mq8W1zD9KsPlcRbJZpnBB21POsKYy0x89NcqL+2iwLvzpSWvr75nI0rCg5
LI9t5nSlsBSUdFN6j45O498I/EMoOuOvVW593ZxPXfoHBRu3tP7t2PIIyTfWWmzKaEL2ceb7xks5
1BXIDoBzCFUp2cc0aDrV3Cf5jKbzC5lcKSs6FqNv3MeTffexP3FMqm4oie1m8G8ZTb8v+2uGJF5a
AwTAtJTcpE3RuMEsNZFG4lrSwNav5lT2F3Sy5EFEYHW7FmENcN61lTXW4WOVvBrrsGz7NGO2xG7C
yOEmCwxHP2cjGMu6JKrnY19ZmudQnqTD38Q18z6h3I5I2n0uFgxfUbl1UfhW9eLOivzwvevLLUnF
eeAW6VtKQHjkFu2VmbERuHkcQbQQ03s9+lezsvs30nd+TlWuvKqTPkAFA3A3UPZ2ocSD2fUtC6Rg
wgwCA5vDfUj24Wl2NkWueXU5aVmrtYasKNtOvWWfVGGZcaWA50iX56CDEG7hd/5aDn8+zu6JHguC
KV93fjq4DphzvKaxWEtmqV+Y48q4WRVlnzlRe0a3BSbOCOp7KWCsbE9V9w1S3NUXqBVdaSWyrvtw
N4WzqWlxNi0uJiFS5RhMKH9m/1MzEk1hamnudtVgIUBjQbEPm0hBZp0jIgYimFlVnv4Gglp3EEH9
osz5bMvCmZ3ErUjPBMRLx2XXcqoZAIX04ZyuPs+1ApIHFSPYJVFlrFR1FFc1bSbSq8yRZLpEPzeR
3K1VJ88eyMVS8d5q4k0bkMDUjKHdLi5WMVifH/kQzwQ+RX90QuCHyzNVQvnrmfI5oFUzJXVrSpVx
prSVG2FwtueNhGHoOe2nBLBbX4ab2pLmXASOWIke4UMkn9NDCUnVJGp2rKSnYV6LlDI9iaJqdjkJ
hB9rwX/3fTmai7pfy1j5UQfIB4faKO6beTUwZfkgGSyWzWVhaHZmrj9OgmxoqARtcKodm4qXK0V4
04HeTGwteUbyox5sva1XqonVGV4GZLCA6gB2tfTGTjRyWOcD8NCKVe+09qEUgfNUJa2XmPpARgoW
iazvxs2yie5rT5Kc8UC2T0S7GANYAn27Jc+Vt5rRdx7W/jdC20MvzWdAmaRVmywJsxNYXrTMYHe3
5SS6W8WZRi8IcK/LCc0Hba4wibnW1PShvrez6vlz17Jml72+Cuc0Q5nAHyVO7ROJ5DaTfnxzkOYM
T503l33LYioYubh4DomItIHzQQy6rSiAeQr9MEC6BSiFZXuat4daoGJatrmL/2dbpNWzLmcwvzL5
RUY/nFZy9osJItDOzGC+hNAgiHXzDq2wuQnsIjyaVirOrT03nKSmemzzDPoFZN/39i1J4vxXpqIh
rSrVfpS47CEcSJqz6Cv1kFtpvE3Ktrxj1gniIy2Tt47AzeVRSldcxcjVCuGe73Fp3f658qca/7Qn
0SXUHUuVKQs7hqHJfJ3+WfOiRhl0tlz4P4x8xh9Mmjim1PrwwPxSa1G/pfG0fjFaMNcRAeteHJ5H
lWg8pcZWLBlKeG3VYU8SEpF/pa8xIssvYVTV+9ZZaVYRbtMiD+6C7C6Jm2uuCf0gS4Z2oFpAoEte
JF7YtShgdEwZzJr0VS6PUL+GRObSwdPhoIXxuWmfFV3SV80Iv426XbPFfkI5Wauw1DQBsRbKwZzF
N5aMewqg9IuqANfKtJfoHeWsdjPlj4TROSh9IBir9DdJjrKzk6z4yjat2kfJmQgqEjQw8dobO7qp
qYexUjpa0T1FD6jeal9fjZEkLr/DjhRCkT5KskXLHUKqm5HTuklRpq56n3wqO0g831DyDVY3edP7
ibaZjB+trmb7jlLL2qI+7hmATDdUwAfPqgrG3ka796cw2eHFRSszoRuKjdwF0Yuhkww1KeRPrnN6
PLEBwzkt3UEOp/seaHQkkd44BtzzsffCFFFja42OSVojvCs2o2arbhz0tO7jplzJANlIfoAlI/Xq
9zgH2deZWbnOhJ+5klSmq1SoxV2EGhBJgXoGYq2eG7xgsRK2JDIEHoSb4YDg2DmSYAj4vMZIRs8w
uI8xTXrJoFJyJNcNEWJZ7eHwreBh0syPmv0Exx5YQ+GaAxWDaGp/pHKpnZDPvIlA21oBYyazzKPM
9buxPFANF41IT6mmPw2RqR1EI1ur2ADfy6hFeJHiNGRHmjU9lgdmdekJM396KrlIjwHQ1xZHRhX5
xX2gFw+G0aQHI6RV7etHytdXsFjmC9fefWAT7k7uuB1k51wzo+dKSraK1feEWoW1l9OOvNUR03WV
7iaBhfqhCAiAI0EPp2zkdl3XnFvzMCGDWM80zw2hvuc2sadzkCNQkSy64ljYToVPyqyMc21jDbpx
KMroKU/9/uyPFGVjmBm2Uvm7dlRvbeajLpdkew+2FCi0OtwrUdVeloVqQU4cyowIvqBCdFXK2lEb
a6RymnUq6MZee5Qoq9EMwPdbxNAitvV6f3Ib+SxK23jCpunaQXAsqWIfpFQa9qPTvab4x8+6OqCN
1vgYNQSunqoRLMyMHnEj+slVVwFI8Cdb3Q6MZFepanmhpP2Q+3Kthiq3l3EYznKW3jR4F0mnR1+L
SR48xqg1qzhrCUJPgzUFC2ebCCtfAVFemYP4bqpa9y+XNeWfNQOualgBNEMxEINjUfjNdEllzclj
/Gg/U/BaBwiA5hH9yIpU84iIoAQ6E9EhvpvhUnUpHvrkcCcEbKs2fkHD9v58kXWUf0z+l7+GlHCA
rY6j0Pr86iQfkJyrHV/vnw5jYigcbUWcdP7e2cFsoRmb1aQ7sWtGcEPswf6lSfGPtmmGU9s70z7X
7W0pW4ygKWLtGKkMB18KkD81obVRghLK+QTbsO2CFxRJ8qWegktcWwpSgy48p62abFtyIYz1Mhkn
OPFZykPfVYvoIWzLe66pzloUfUq+VmJsK1l7DhNiByMdhphuxjDM5nJ31DotbxdInLY05bUiun2a
1qoXGHLnjUKpSI6yMLXMm5VpJuu6t44CIxIpBKmbDmQTgo385TRhsDXC5lXNJkB/RX6X27pzUIVy
6EPpHlJV9BTzHXIV23lLc9B12tjKR1Qi+i4TXM5yKYm2hq9Wx0isq1ll27a/jFG/8u3Ek1Ul67GH
Zlr5cXtS5aZB4ekQISAXx6Zsm3OSEg5sirz1oOfGbizbIVUL5QaUv0Q3ISQ3sx6nX3/+/JXf7rF8
E+fvI+p0XbUs+8s9NofbaZWGyH5mljzcdJVTEPbk671Hl+G+DlQG6QU1XnX+dhZlHtwadvQv/hjl
nwWo5TtoWAZGcepohCJ91cbD5sssp3Kynwjx1Od8RGFImpLVSVjUGkuiDIGNH6rauvB5Z/XOKH6R
JGNtA8Z4JAfFJ0WO40OM7qQNuxEfPXe7P79N6m8/k7lZiqiD34pGD/Jr41SRrHrAJzv9VPLkBzFo
zQm5QwKOLRXIOkGrLN1cNa7OKCO2TFnEPhiVYU0NGL1wn9ub0FDfIPm354F0WVgqo3RMMOFHYyav
+r5TT1NPjuaf/2zlS22PtxZUt4yT0lYVZ24eftEzKDHzL4RA1s+w4vchx8Z3p+3VFUl9UDV8Ue4z
y0RTMjVPRrCm2r2HNq59y+1hz70OFyzBfdy1i/4idYVLudI51NaYuJENzB/6v6fwtWLsaCsPYanI
6zHIdwCV5FVTi6NiA2vwyfwz63RF4Ii5H8RUryg12tvepjjWNwlgkpSATdKMZi528uxLQ7axevDF
Ac3dY4necl36PugSEXYnyxxpgNB3xeNLhmebR7VbRuNbptMMDLAQerE0tutRDNYmN+yAiVvereqo
K7EPjs5GtNomyI3qVuubFFN+Yq0Hgq42vq5H3MIdhneG6CmHTQ0GMa1cVbpoPL9gpOdE33HSBXX5
Jum6cS4TBmSSRN6tYpO0WeJ/d60oHCke+Q94y5x9r4e/WgZK2HyWweYw7mHWFruibpDfUqbYcotV
DkBnQyi7P2SNHFyIGlrVEUSVN8HenJtTOvNT4iJDIhkDfV/3Ylj3ML88xzSyeweM+c7p2ncD9mDK
KEBVdgoOspuiZmh3RbHDhEhGaHrwx5OjFvEuKHvFHTs9nCgvZJ5RJt5IVviNZknksJbAH3vZCTKX
Ur90G2YvmU7Hn+gGJT0SUMlgKlNWov8FnTu9r3Pd3OldPXkNNVvZUG4gws+5QNjv8qmp/+VO9cVB
8/FV1uFJWNSrHTh1XxxUrew7/C4t/6dZhQHDjy5zY0tyNjGSnY0ihy1d2q67mKbRXXShEIgZiWOe
4Jnn2rIZ9O6+mxP6sPo9pHwof/6lqf/Ufi1/HQV0HD6KSvPe0r+YOxVZTaq0LKL3gTBFUjCI6e3l
/JbvSU7M+9jvVIvgsYLWiVdQbt0kSu1qPeLkhbxfTICsopEcDi3ZaIpZb9AoUOkLm/Q2lzNnLU+B
upnm6UkW9yEff6Kt9dQgNi8PnhsuOf/y3/ntemfRXDAcBAeKqVq/AWY0tZ+meOjj9z5sr8iGlXvF
Qe5eoTD2fO6Uq7GtkpsGGho6ic5T1BFHmmIrXmNwwZY0Ur3rWsm/DXaLgja2NESQUXdv9Q9Obr+N
YiweBD3/fxOLOF9HM7zxmkonRtNsR+dC8s8Zo6mEdVoTWfAuCcA3E0jFPrcemyRiqAC+dGMO6uAG
kp/v8ezQHkIWew9t+MZKnEOmmMZ+mUx1snaW6gG9XrZXe9Ky8pb5jkI+hStQV1pNX581pdhHFA63
ii1mYAnGGohpzqHqJ9nV/HpLNNCPEaXYqxbbCFea6hylfrWlNhw/pF1F2YyLadMOz3/+5L4o2JYv
oq0zebNlQ0Xr6nzRy0xpCzlhiKN3O1XrtRObgju4j+27tm+1sIiP5qCYa7xS76NEUFQ7HKSxNo7p
UK1xLwEg7oOzNsjVyUiDAr618mIRXH+j2dKexMJOavQnzL6kQWLWWKFeDN2yTjqPogrsk0iUlynz
v7VyyzXaZ1KFz/XRx9dzrFpY5H/+v/L9+e3zRv/DoEW1+ZKaivnlmlD1qVHbIsveE8OQVyhp+wtu
YIeg7U5Y+5Bh5jUN4xU6mezsTOJeb4JffjmpXiyrxibRHXFeFrlDaRdyD7AHA2UldquobeNbrrz+
vrDrVyKYh5NEuddu0nUoVRcClQdAFZRHcTdedP62Gx3gUMh3a+fogkz7RNJvBtp9lzh7Da099+mE
NEtyHKAaZI7mGoWN3VXWHkuzXfv06LVYV46EkqPlbzoZ0i4pYS26mQx7fGFxa6TutfNFFHgtoSFu
LbK5+cEUa7oz0swddVMi1CQFlYJB5wr2ITs1M/VIpE5JhD1AcLQ0/GFGKz1JY1KuaFFc0S/mF3V4
aJop3DHlFNTpTUzdaVaQMtwlHkJw1Zu0R4aESDzr/r0126NTVmT5cPMBBu7SVIyvCcNod0LQuo5I
PHHTmcNvGhVRxWV2YczuHG0zD480sXK3iXVjpwT+cBjt8dcQtipdh0w5+HOiq69m70FbgrqgjukS
GjCcClI6/JJcyga238CVfWMw6sIiR8FDBu4zl0J1Y67AdZ3lEj1zHLoKqFiUPJl6RablnMCr2tTc
0AzhjVGOdTDWZ737RYO+uSYMhlwwIntYb/1W96v4CaH/wa+oEefjm51I4sQVvNwMAqp3hbTOjUbY
EdTG5aMxL3BIuyS0FifhF28wit4rfOA7JTcugJ31O71th50FTbWHS3tVQySVg5H+yNrqrJtQ6Rtb
3PTkbN0AS/VqJb0jOSL/ZQlu7eaF2r71nCmT6Y60Ho6ZrF4GQ1HvRyXYjnYR3/TMMWGejc2OyxL1
7T7oiRAKcNKi19uZIaV/8KSMLYrUWUeMTI4o3sezaClVTbZT3wjyz/5lRG/9NquwTMXQDG6GlqOg
N/xyHe5IpuRbp7fvJvExXhyMjOJSfFm203INZQR0te2SL2S9UclyL9xIADwxFbEKCGbcmuH0Ix1C
Y5vEAOcjA/D4N6oelgsmy9nH0VyhYubE7fxEQiRmEFB4XOLEGW+GG5tZT/qLb7qqhk1a9KO9UsQI
vj/tx5Ncf4uTbKch+rz7P8bObDduJdu2v1LY76zLvgFunQeS2au3JDcvhGzZZLBnMNh+/R2U96ny
VhXKFzASljKVSVFkNGvNOSaIgIYAwXq4hkHi7PPG+PFGzcE1ciC7xDo5Mz0g8GXF56ofyxjrGLPI
kLEN4bOmSjh7PDHmAfMA3tBUNJcJqFax5X3WvRw+DLlpROv4WNH5grs25zu9BqGUrfX32Udp5M6j
OqQJDaViu4QTKW7GfFyuhevcqbWVP/cw/+cv1Lj+jSL3rQErhhhMvfvyfx6bin//d/uZf77mrz/x
P9fiGx3J5of6r686fG9uXqrv/fsX/eWd+fQ/jy5+US9/+WJXK6GW++G7XB6+90Op/pd+t73y//fJ
v31/e5fHpf3+jz9eXitRx6JXUnxTf/z51KbLNyDmU4P5J19v+4Q/n95+hX/8cdUMohcv9ct/+Knv
L736xx+a7/+dBD6cKTYiVM91XGZVWIHbU4H9d51lKf+4zg2ecf74W91Ilf3jD8v6+zYz6ZuughuB
ze0ff+tJLuUpkzfcVlcUuFkz6hZ1mf89A3/y/37+6f4zD5DV5F8mQqAShmWzMzXYRxsMLu8Xx2KR
09AARTjVzsgNT/wD3M7lsVuLfbH4InJNd9MWF8FhkXPkzNW0N0u/jbox1rOOemBh7gnUMcLALa58
w1kOdXc9q8G5h8XzBJ0uDgBaxxR8tF1Q0g1TjJiHpEW/VM/ZqTLAWdrq0A3NQBaA/FzagF17aY6R
aMn+GSRhCfIjYr0M/JYn+5HAYRW2zSc8Ceu+ziHDIGI65aMWRLMzTKGWeBuXia7HajO8VX1cQL+P
0TMeELcTbiE5iK566Up7ODLMP4JXUSFhWSJqdHDXo42KE0gf7lNQpZ1kEKi14bvyCCwZEIyVmUh3
HhTZstWWfV559H3r8qWteAN8T+e5W4jS6oIGeX83s5clshkVfeBPt3Lpj6irELMH2NTwKx1zbJU9
wFZDtjA7NHxqNBEjvzHRYTVzF1Yih+BmQM5NxywMbFfuK2P0olqYtDM0fz0OboKXymO08+0vS+FY
v1H5GP9+gaD/Mm2Hq4Rr7t9EPvniy7EZ2/bUWsGjrowxensofQTRjtuzuV+GIFo3BdPAQdlQBlbh
/Xkyf7m7/rx6f6VX/nWRvl2rtg25Egw8EnTv3yYHUzP0OS0KUtE1acGHrj9bGHjlsdGGu9SEmB3U
3wUbi//+qca2FvyXO+ftYz3LNPDo0mBkl/auFALl01j7zC1P2HGv9A4qBhc2IzlcNLlTypSHRcsF
qyIyjNnx43DFNXxIJgWLBIkE6KTn/35E74pKP4+IFhdbLG5YX9cZOX4FJOa62U9V3Zcnm3J5mNc0
jvqANegyqcPcNFiIBjbwrk1Mi5ujHa3Lda+VxRkZzxDNlmtG6RR8H+c2iFxqyYegKQ9vb4U/cTdT
bYv6JP/w3w/a2g7q/Wl0WNBCuEQ55vnvpvaUOwALDtBFO5DrXvQLFll/wRjBtpeOhxFTaxWxNZGi
YFBw7VLuQ5GwQrIDvdnhTe3cpT5YgdJCCs33LjL8THRPZWLtiJdaIDbGiVkE+ELzr6ppia0wyfUe
kw4Jg7Z8DYYemvp2IkzxOmszgAunmUK0FA+m3ykSM4PH3/zGf93av/2ZAg9Tl++BW/33TeVcIGOq
Cl2cEPefLI3sYdmJ6pBOT5m/mlcUK3bYZqi0mFSRDHvVYdQZSViuLlFHk5ei35pJdBurvUdQQqhL
Zy8GK8Z0NbG6CMhIdKnvJDdDApPZbRkEghY8Xl0mL0GL6d8ZiHdzSLra185ARiGbCNgcJXqUrTZG
pyO1KYomv7tf/lqV3X5tOq4wTG3dC3h8XzqkQAFrfrDyk5IBFI9h4pSvt7h/v2IKHg7dj3pp4to0
tB1CtZ60Lkfu5A7L6boPepnGOE6pAgJ4Npzf7vP/07FxfCYQGVCr9vtyrOyC0lLSzU/dctRl4Z3X
svnU+JIpoXcfqcBYIcWS3dt0AGyIyCHgZHUKv9YqUcJO405T220+mF96guo3efNOpe49l2UfDyOB
5Y1ycuwG8oeD6Z4+1+MaLGenvvi+c9fRUzhq5gSqMJcVSW/VHTVGO9YQHLdGWyEeE1+Enbi/KTL9
hyHM0VlZs6J23cBz30OEijSfROq2+WlFjhw7ZX5n92sQEZPXRd4KGKEDilQTVKOsS5DwxcoyMTS6
7CGv7OpYiyH/3Rb83bxiE8ag2/SOdJYyNBLsbdT9xVFkC20yUBuJU5YE3Kv6eqtnsDLYQJ7q0rNP
mUJfmEIiMeHYxcqTN8KbNIL3jN8dyTbw/DIwvR0JOx8uB9/TbeetfvjLkeSVQiZD2sJJEdIC1K6n
b3KqSqDRIp/oGG6ujiVLzytJRSkqsU2HflRVyzZ0ImLLUt5T6RMSkA0reF4T37pr/uYYrb/ui5yf
x4gDIXCZ+RhNtrP5yzEOLoh4t5kZSnrnJlAG9SINZXhAxiN2xi9UnEmExd8ouuTYZl+9kY60M5n6
jSNwRQT2K5gzEfrtK3Xl/AOFnEiHGzfmfnVnaiVCHYgTUYPcDpZINV5yU3sahqyLmsXsr8uZ1Z4v
c3j97W/P/rtpYfvN6DAwpyM13epO7/pI5MIWAjCrOOn2otEAVCCwx+UifD+lGYDgxELwW5uEuYBr
YFmBJGIHn4jGd99AgvemM4gOr8i139wzzrvVxnZglIw54ZRlWYv77y7QMUVSsSaeOE2ILDy15GGf
Nzlz/fLo6FOOkLaYEK6uD35iGdsJpJPA4x53wGwOFYtQEFvSI3CknxPt5AR4aFvLO9nmQrBo2e/X
2ohcWha3+ohF3xsJyRiFb6DGco+iRFhLNQ2/yJprLw30Y8ciUJKS9etc2C2ATcL1EjIAJyrtU+NU
9wNNtj2RBeAAm0KLOhPpS9BM8irz1WsyVuulGDBvmIVxW4/8HVVx7JxWvfhrfj2bZ071ju4BuSll
CYQpDQ5aseaxatyVAJSkOiccyP1/nyHfcSjfLmuHizmge0c6g+6+++OzXE2m1dO0o83yA0OeYPau
snAlMDUsB8e9s6rxPgmIofMTgpC6zi/3K9XyvWtQswJecuiRI4ZBMTsUyizkA1V+t/h6THRbe2KL
/r2x7G7v2ilVsKAnM33yt7I+kjmWmSHOIIxfBDhGSZEEe3iGty2SiM8tAvAk7tk5oZwryz05ip/y
NHPjXJrE/6EmJcUIKPPa2yw7TD0stSVi7bSND/NlKvSoHaYfE90+WLX4eFPbs2NXDzaXAlms3Msv
Wb/cruW0gC5nvwDClupGkG6G6C4UWqaiNJHZ0erU0fAbpIiuNsbo4b8Q+0mkdLPccsQQjWVDcR/K
tb3OZ791gt/1Tt7Nl9wEvs71r7NzY63qvv8D6UGtGlDP4qQJLOWq7m+LpNaP7YxYbjHASMAKbSaQ
aJ2vtpZR/eiWZBt5GzbMwfZaeuZ1oREySZGyx1vRq91/v4TedXe2SwgmHrcn7Smfx/cVI6EBGky0
XvxcC3fT+IEg1nTX6Mztvs8Z5zYL8cbQ2CKkuZSsfzA/fVkEy2RvsfoQFghZsR5mopUN2G+OjnrB
u7nF12mOm2wdnMCnk/rXcXvxe6e355yrTJpE+Qk9iNJh+lLmXrFPzJYC7TwtF+SwywUVvhU5+bFa
iXb8Oell3e/Q3SC6321nthOGnMxDG8dWikN7tw4vZYtTvDMTsGpkWzhWXzxQw09jwz9R+tU+8dRe
ZagcU4GuoWq/B6XZvljNZyPHFdNYlvyGV4GlKnlN0+pnF5s8b6Q8ZFZM1FlIeNlnwrpLqpWWY9b5
e6pY3Ncjd8VoYAcfy+d0SJrzmIHqKub0TnqIftG/tyf+lNf53L82RMZdU2DGnkUuUGI23OcplGGP
M7nP0tSP1mC0DvTzvso8y65mcpLJ8JDjLshZBUNUPAOvuxtYYZyzgOMcJWFeNs3SJTRp/9myPdvW
HBy7Or0QZmsdcnAZe8f2CEjT04fAXf1TA/cuQg2GHzghqb4FTkd84jofsrH/wZ+7j7p8tPbm4r9a
Er8dker8UlUeUdlFdpGt41G39MhEsHlpSNKIPdLnIBZ+5mTTKamnhwTvKj1r0ohTAsEAkFDQVvQy
YJwqZ5eU6fSceCVhTL19CmoZi4ObmrFvtvLChPpF86b13iLE0vYoSTggkCLodc653CoXuH9oMTXl
Z8/Q5osoB7RMAmgr26b6vI7256q2HdZ6Ii7AXwMvca9BjM+Xyh/KsGP2PQbDRn0YSmTYWZIdGiwE
n1bzUNjmQWYYLlVl/ljWwnwYSlrcBIRQB1q0g4+PFwj2Noe4/sGdLDv+xCB4Q+B1cE0aE71oldyg
YACjWI9rlMNUP7j+uMd7YR6tpGpjmZH13HrBtJvVjFd+1bK71sQgYdn1MTFt48DuxjwoyEVMooN2
Wm1UrJaGTpHm/3OKgx2NQU0c7qzthQtAptPnPgLe8NlXaxnhkWzOi6Br707+N1qR7b72puKKGhAi
na6UIXJA+ci2GXTWUHj85FKHhoYYIxm5lrMafIIrp9fJA0qfagiVfYeyqw23P+4b8NqeQWOhT2Ph
AdedC4LNlunJXrsuZFG1JZwN8dgZKuzZTO1GEzldiQPDDnrKQugdYtl7B9OW1/ifs+vCRUhl5oRP
uijkDEMBtHBc9sUt5A3q9PdozdTeq2fWqcO8gD0aNiukcMIyIRF7rrq7ddg+wsV5VDb6vU7QUzay
bVQmKu1t0S3rZJ8HsAo6oyKRyvW8sKiNA1sc89SUbRUn0tih16fyJhF7+t5g7qRnzQcvwVRKzeVj
YtTeru+x5tDhEndlqZxw7Zm+LP+5GTtxLw0yjIcC4QYOgfE6MIDqWAk3ZGY+mVo6P5s9ojy7r9bQ
ZMEUa1lmhvOYmvuGzMMiSUHII2dyW9/dl1bHvhb8W72416yBWjqkx0Bz1oM727eEJFLRr76NgJBC
vJZOPBf064gZBIbYB7dGiZsnawwQexhyI5dd8r6w1iwayUKKA5SVjMqHzsrSG3P55lYGLUu8j8W4
aqGdN1Uk7U6EWl47V3rdVGwGjfQgqNfblXnMmjzHRWzZO11jKg/07KgQlZe1q1+N5Kkk7qQQsWb6
vTYjH9t+8UbSPjJGX+7sfJif/VbhQc/Xp8KAxuTV2jGrannrmxxckYrkI3bMZ23V0Y1ogXG9+t0Q
Zfp4gvDsHFD2W8/IgpHCNtl4GS12ucyGIitKUOQw1XqUT4Q2pZEnCvtjbaZubCGxu0AYhvms9frn
DtNCmBfuHYwh+8DWnfPkU58w7P4oCrff0fSYImP2vzWTNcZ1Ci5Yg98dUfR5wIQQfHBRuoRyyc2L
4eRf2lKlB1ZqiqXkzeKJHQsNtv7d+smWDD3oMeKyxLogk+/VSNWAXeOr2XQ9qXPWcLJ6bbwVq+QU
VsH9WPQYab0Z64py2OHU6XEIZiOuF7vjtjw6XvZYkVd2q+Mkjm2sUezHrfZQTNceDpfKwIQ2ya9e
MDtUe+nElwPj0KiNdFsN/ZPBQqZyVH+eMvwSVV1eSmEe1rK7p28EqgUMTWwFzsxY3yMJzEGelxPJ
QYJoCjm91I39rCa9vi7y1kRaSlZQa3dnQaJcS2X85u1dMfHmkS78ZIdMQu4I18j2tvHFniVj1eTU
UUa6prlIIHi13l6vvXmyrAqduEVOOr6Hc2sG57fes47RL/SNqd632WXNc3nfLT7Qmd46r5sIXA3j
B1L68n2ZwsSrAunuQZnO8dq4D7SBjNuMcriHojiiS0Go7orlhWhD/WQEDbapdCTpFrOUBnyUnMYg
wURRXhbR4pCg6Jo0dhANdbdcT418KrGiJoU1fiqHF1VRvGHHYiHvKm7mrB7CXPIHFoRt0XdHYi9L
uWe8mGh254JVZX7bSOeqdl2ir7MKKbqYTPizNm9ToDuvmAS7qrE+ZD/eet0aiS6BjhI715rdVOOe
APlco3E72h3kLa7YU5mZn9YABlrm0cIssrPuKWKKKpaAVsAc3YJNZRs5qGMAlr71H4OM3UOwqHOl
kU1v42eMdYhNZHL6w7YF9RC1jiYIkEFedBejspDaLslMAwFpa2Ed0Ig+KIghC1b/qZiDV29Aex3Y
2XmtKHINeTtEWK3CtEiWyzr18qCN9PUKRK9j7rjsY4aocdP5trTr4BCAxqxoMys9J1Fdeyhtme36
ih7KUmRdXBaIgbyxOMveMRGirjkwr/Vkl0Fz8OjhhHRTMkLYmgLxydSeglw++2L6Mmkf5wp5ckhQ
qga7sPM3q9vW8GAcP3EXwH4mdvnoyOSppZlvxFoNkq23eK2Z2saVWe18X3wQA2VGbrmeSVeEzZJW
W1tnPVgTvMRCveiiOc/MxDNwFI36d8jOj7KT3JSu3X7B70MVmgZJ7z6nE2avrk8camYJ5vbgXND2
DF2laRExvgXR9lgKVEsU+ECbhrXTXhoQE23nA0vq2BTuRJyoFqai8vfLuA6UYcqvyy6ph69tCoBz
pBhDxOTn1GvZsyfl0beLR0lpJNS14dMwYaYcmQZOU+nj+lEdcctWXUb94vZAAFi2mcVF6q2IK8hE
mCfbiIzUjuGtDkLMNcmOroBztExdRJ6x02HphqM+xu3HaWwL5tNCxG3J1CxS83FaP5kDQpAiHURs
W1vuFCE1sI3g8k/d8tpOFurK0n017PY5n2RGw61PdomW7zWf5UQykHdTNLvS1z+LzNp3BT6rUvaH
XDiM7wl4CzLTYPDMV3owa+hHtU82DEbhLi/s7Q12Pv4hI8PALmd8SeaI4aco8XyZMkysnnQVxBh2
6+143X4cNazNWfvVcC3SiGioL0xyFGCy6xH/XZi7h9yyVdR3WbWTOTooogdkQ+NuTRFXzNptUe+C
tfVwZaSh51UCI03HaR8KJ5qr5I5UKmhKAB9yVQJKWOnB51T+kUNmt1Z6mL0wWbDiz2ychsy7Iuer
pMBtvoihve4WDYlJ0VxhbPhm1sslwC7i4hZFAr9d9JuHdihuVCoV07XUoyz5WvjlA46mD60rj+7Y
PinqDeFKWSPuAjbpdn0jC7i7oCyPQcrAF1CWCRHPcGN3+bdCkW09oVVZhydQeSKklmjEVlKwNdGC
k1ukRvyFWJb6HnIDFEPPAG/UMPRt1UB9NMeDbLMPrSTfHIOpvKYFyC3RzQRrr/ILiyOm7JF4TjcL
nlyhM3UahH9oXX3ut4exF/XZrxOc3VXNUmX78u2Jt5e8ffnzYQGFLNAXMa29/XdKxp3yHSIEeRe3
mpjH3l4Y0D788zVvXy+dTowx27i3r36+EOlesA9m6MdvP/fLR21vDU00XaMOV+fR0Ej1aab80HYV
f4q/vrOpWnPd/fq2S2/GFOLrn0fydpy/HNPPD/vlXdLA/AABoNw3qP/X6O0wdEdALE9RFf7rx98d
3y9v+e41707c+1Pz8322XzEd6qeAtKtwSa9TIM0RzvHqBHB9vKUrfMRo+1JP3vwSlMORtepwmDXs
Q62frWdNesNhGansr3qz0CpV2j7v7ZKgtnFCFccCH9j4pyob9lkhXsaivi4lZdAeZEYEYlDacGJQ
CzxPana51Ad/p6tChZijCdWZYThm8B68qow7cKgnMC41U5vthqIi66wu2j40rPEOgDUp7olWnWSS
nXvAMFfYQ0MXI7nrV9WdFZxmF7Ip0CFIawS9wylJjNA19R99FqQPuY6VGHKVWQjCWCTsowRi794/
obBiQTKvL8SB3xc469MJOae+6bpEE3VU+zCNMZrm5XxdOvl0QtC6hHLSL7m07uWy9SGSpgfUc4Xy
DsVqqR+bcYWYvJRspXw1HFxPHjLbfSSw0LrWF1xlYJ12vT1CE9XuBnPoSDsnusUay3BqPRrk1jF1
NO0h3Ul2bAAdbUJLNM+j28VJw/tGd3NYWKmWxJh8EJS6cc943/wRQpSygsiC6xC6eMm4dELPfAUN
NaHtZzbKpr3htN0Ozh8mrUSR1SzhI5uaOGADkQQyCNY9YxI3lXZTzV1wq+F0qqZr6hovujEeGn2I
UwSdYQW6J8zQYoeeesrhEF1lQUXEDGfPCpbPrRFgZ30zgZGDoyptP06KkLFJEs085IIabXHfWglg
3RQU4pwsd3bJgGqX6SUjEmN05c1UO+WpTib6WNZHc9Tgjo0sRDqvAJ1Jpkho5f0VkJbq1gf2j/LS
0xNxZS+WExpc9SEhkd0hqez5DCCYJK4l52eDk8kAuhdAe2H+6E+FWS14rjVxXKsGmkVHJ8e1hzOq
6tCg9pAYiJpq2Uaru0jihCl5ZHQyl6COvTp3w2pgDlw0SEO+ruXh23rR1UgH0xajj0sgwjGgfHFs
DfFazHW9r3TrldyFDKfWhFxduf7NRsQ0Ro4Ynckamx4WoGVo7zb+DHYKUkzoK99oOfnYwvuO2LSP
tQSvhEkaRQS/cjgOmJXKaYelFWuDNnBmuu5kiPlSI2Yn7DHNP3jzq633+okfykI1E7RRDQ0YRffL
OHbTRXpf8/UDaaXlsVt9CvhWf734UTsKuVtRj4a2ub4AD3cw4ky3ZZ08Fqn9ShfJlh5QMG85FY52
TjLFQVZlchw9cuozW5S4z30augncl3oNIEgWzad5qLn0LeGzZnYTqkbdrZWTZk/lKKTTjKrNaHaZ
pCNASA8TsURyuHTyYtqNscvXrz6Ivqg2CNdBxCAJ99nrpffRxB8azSWFJNp0j32PfJX2wDJMM7O2
K/aW6B+LPr1ynK+6lSVUTbU7TGcwUSts956FnLRcYOno+qw2GMOtLAGQlCbaUl9vjWPXOV/qwWPQ
sNMUK1paheSBBCgOIbRbrfpkkGCoPGM+DNb6qudzyJL5A96RA0aIJDWieXbP4xD0O9czfnABTtE0
l6whcvsZdd8+YZ2/Iaeq3aB5yx630BCqdTkmlskFiBSFTK6otijws03Owm4xKM+ZJUiYr6wxZpUK
1P72eXVLLRIK1vbWfE5N+RDUJDAyYDyXjlXtC/FMTEfYmnV77nWIfiI3rhtvPoyreTbtgCqqPZ6c
RTxqCH0jeorkXXcJGm/Nrg7y1SFx2W18FqEOhZY6x3isVZa3G6rxMadsYXX5j0rz732lc6El9hyt
q70TDz32rn3Z9dwjwNqqorpeHGhdNAssz3hVuKJ2vVLYmbqPAaRlJJGoAYapemxXHUhllSM1nqiB
B4lyd/NKGhcknL3XrKxnLKjcNsUEEhJcg48plr65Q7GWXms6+TL5c9v2dCes6SVBNkHuMjHby7DQ
ul7T57ywv5sdScL9VnpaV/dMCFwR9qXpPVgq23tWpMMYgNHtWVc9d0Amta898eHh5H3SZM2GRZrN
9QhXJXTwcJJYqndfFl2H52KSd6Egx6e9dqd3ojv4BqziIqE0t3pA/D16Z1kih4NW+88kRIlLp1ef
XRZ6ndLNvTl4LOETymWkSRM9PR2NxHLDnju0WDtUL1oeNYJoPYBm7GeJ6XNQ+R8J/AHUrjBwD8lL
Zmdk8llqPA5lcy0G5wsBW/k+UAWtD+9AUZQQayUuRWB+d2deO1hZtBKKEYkkgGWUg02eNg6b4MpE
drrsfLPuQgR57bEyiShkv+GLBTM1uR/70TurBAAWuXkARNW+81vKeaJYrvC5Eig5kT6ddOoBqlTN
7Fo+9sNec7EFW4yebFUFNuVRnkqkoxdJRF0o+t7EJKoA57Cvx00xR0PrjDvLHfWDsFnxM1Wd9R7N
O/Yj9oMSiEtee7Gmj+URavyPxFsxErPrYSnCsDzR2V57ySZC2QPxni41QipUk51U+6Bh4tSz5TLn
1bHBR9nWY2jPVcjAiYndjWsEubFTiKeEQmaE+9ePTDHfmfbyWBPXfuotAUJKp5rH8D252AK6sYi8
1DprfQZ0YG6OCKjVzqlsrOJjFo/bTaoHSbnjE5ckrw70WwlN1KvQ9lNSvYiSmwbC7QZDY02zEJ2i
G6mzqxwqIBQrJG2YsKZNd9Wl32tR2vEqPX+Xm63YURN6yAfSPwejXWJv/rA2Vv1KXbzsMj1CZtGe
cbWLj2mRfhzgEFMk6FkcGd1Fm2mj1y2ud4c1kAS9TOwnXkRGHVfzLtxEr06T+vRFCuuMgW8OO8u8
0SY8xHjqGBpG81NqiL1/TtfKPrLboVDXt1+qfp6Bi7Y3QGjzm85zT3iUYGnSwNz3nl6f3M7a+/lR
tWN+jtm4QVSvdO8SEAq2ZFVwXPTlAWgT6jlt15Nx6+ZyZDuDA0d8McUE0XQn2oXTA44pbDRaQioY
Y2kNbVS29nMXTA9L0z93Ge3sLnM/Du2MT2O9HQi7R7+krvWMJYldqWskfBco8XdaLzkD02bWy25d
bv+IhjuBwSMQUqdLYn+rd/b9x2RwZ0Y2L7Znor4YSfS4Yz/GNWLMkZrXHUDBga11PZ6N9KqZ1SN9
AohaWlBhMc4fVuNOSdAbtoHiqVMBzEHI2CQRNOHG3lw1eYU+0N6N88iSayN1OG53kxAmeu1U08Ng
jNQ+G+qRdN4N7XZWwYcKOuC5FvlwpnRLUboWbrrLW6opP785jLTXJeIgOMo0lsp5Ip1Ma5liW+sp
NelRDamm4WPKTToy08Js1NTxYDcNG1g280c3I5p+DfTz24OXajPyO5ZOuZp+PrjJ2sBChc7t4Ig5
e9tDbzZnD0f+sa+JQ2qG4RNKvyRs8VmcMQiwWFRk4KLlF5fJfcKTTJ9AK9fPqHN3hTV4R6MI5nM7
SxRoFrxXTZeYrnnQ9ODP/zFd4cWhIBS9fY9cV2fu8nNh5vKsQECdxfa/RBEJyIiUqkNjOCe7h2uQ
UpY6T2+/4b++tobKixeMoWFaedZwcYYcIHurLCo/qjm7K13AWrB/wNBGGjNeivSjWZTJjpLQkrfJ
6e0ziZ7oee6fHy+ovvVVEhzzyp3OlKzzKgzqFaDGqn2wh3k6959pNMtztj3/9qJ5RvE2g1wk8ixh
gFa9Bs+rmKrQrZ0I9kEWpp7e7kpD0kav8TFKMPZI75YFapFThJaoo7ojrr0WXIy1PirCh1lWcAWM
LbVFHoq+Ks/rDaT65lwB/AUwEFB5aUHLBom3HCgHHX8+ue3f+UPSKJy/rr7V0gOD7HLulJXye4I7
3dPsvp+3/efbQ85UEc+UrUJTah2Nq6E7VxsOoXBucrdCg9qqPGYVZ4CEbOR53h4KrUcyQ7tcHclk
jCu1mGexsNqeNN/8XGBUPfm4D9ByO2evSF86t9N2Vs31qwiMGZaCAPvtgXp2bAweS+WJAOGlTHwq
GurPJ9/+V25fSr+lk6KCDDU2Tc9MI2nH2mpr3jg/92VLK6cLU2Or4JhZy+LyqXGthVKa+swc95kR
8Fs9hQigENGMpcPC00QuUHihNuo/0oZvgza/L33A6fqzXWIdpq5BlVd/XtnXhkhW78zZ+kie+LMz
QriAMhYBWHxIxLgHsAKgwBxOrIm/Nynr5i+pM3zqKtqhFjwk2gj1radN9ygwn/txCpHrQEtmBULO
uz4GfLbRqVjrvuLFekF8eT9LUsiCVp8jNEunyq8vGkX+yIcoHeIDry6WQsDO0myloUWrD1PUmVGp
gYuzXBUZxNy3b/3roaceRdNhwGW0gG3bXl96XXfQcvbs23PvXgrNgIvv7S3fntYH5e3kbH9897ox
GNHXv33z7XVr7/h7vbOvm6KiK1RX9ZFshDKi1fCjc6Zru0Tt0gXiU0ITL5ZUm6p20Z48VgChVwXq
PEo99rVLlYNuloOG7LQkUiOp3Ii+4L3W+7cJdj5EFhjiOkuFU8ofpJpEKMbkwba2Tpij7dMiYA+L
BcuxeKr3aW2MoqNtrFrvA7ecof+AIqNu2zkSNfQhp5HXBoPHleud7UmUsV9kMYSP/AFsV86KnsVN
jeHp7M75Ze6r+cbJuK3kVrtLS0LotFZ97ZB5Hhokn51ZHSkkmEet6R7Z9nus6bqD49gMd0rfm2iU
SQmv15074F7NiQuxh5RFN6Hmns8aY2G6PljujSWD45x1/R1Z1Yeu19U5S8yTdDIvJmZYHnJ/PmZs
WVgqoriGvWgdqESy11fGD8+buUftJe4LOkm5lX9q54YSDTRXjzl/mT7quODPHnhZQ5Bybrrut770
rz23v1ddeeeq9NXGBXjRM0Bn+MyYyomeMQ8EG2FG9YGF6ix+l/6gHH+El5Y9VRJoztrQqDOq5bXp
/efOtNJ9tzUC+sa74e54EgEMe9qZKqwsf++r7GveT58Y7fkVm5NtmewlsuzRDuY7z0HkRL9/Lec1
qgruMzWR7dJ0Ez2XdTgg+fquvbLPmq5y3300yNfZIUL1YrwTBEcY6uzYyxppqtzCTrwfbTMlh57U
zrpHtiatM33MKtDQBctk7xTrB5vNSuWYxsGoPlqu/c3b0HoOdcGIvtqy27TQim7s7HE8ViI2LVUL
n58m0jAm7f9j77x2I1eiK/pFNIqZfHQ3Owe1cnghJM2IObNYJL/ei7o2DBswDL/7RbhzodG0GKpO
nbP32rukLW60eqlyOZyb8UZpxl528lyOc7UllIglwhrWlkhumqkT7x3fVDTcUsQAds6BUlkxwLsw
ahGNNbSus8DWxEazlpPmhnis01Q7dzOptehQMKfZknMy9shIZwhctvEfzSQQ3Gy0U9l0CJOgORRE
PoFXW8WmumWVew9h5Kr19oNQw2ucD29lTNS6TVYNPXs7rX3Mg8WH56I/m0EqmBqvhaWA65flJ3c/
wx0S3Tt5/E2tNcNtjg9AN88s9IK50h+nq87SUX+JNPorGcmzQH+OOYI2bKvMTuRtLgGwAqSGvOIY
Z7eYvorO+6kRmtcICfy2Fbyd+s3s/qCB+Rp058N46iWJsiiKBwyc1fck4MuPMRY1wL9uaBPdMqbX
uDDfs3lpBRjMLLrhZfKNkTNRilgAT1ub93QoTIzvTfzOc5lsQK7QZK/M6xSJl57sniBFJ0wfXmyb
5eegF2kp6qOUyRAQNq991D1cDx3TRFonROmFRA2j1VlkgC61niCWqQRG0OIXyI35bLomQ3o+eNaJ
OhCWekpJ4tmVc8movznFsn/vc1Ey+n9NvCzbSLbVQsco6A6hf2pHLMAt/lkNLsxoNju9BOWAQXEc
0ZDrpfIDpY9Xc3DogoG7mCS2vrY5OyODDQ7Xd3FksKvf1YttyGqeW5q8TmSf+4nelbusWYbdwV2M
DwLWkcNMitaa9a0EMhwjbYLJ0+PAiCB7z0I+eV36oDq1IrxGH2vGJxDaVqVG6xcnD6sVD2CqU8Dy
i+211tvzli464UOquntpap+h7z1whScqEfb24TZFLD1FvdEmJ5BQNzXZ38ksPFYRuBmDzhdpelWh
XmgwYST/QfxcSp8JgZs9VNX0OPTza61qyjE9Pw5JcW5zBiAat2ew0T/ClR51PHgc4HLz3sywqLi9
/4WboFuIafE6Vua2S6CgaPawJnm725UmVJuwQ0ryGaGlW/lD+DErEIk6nyPnrYy1mx2SbiaI2WiY
V0rzi9bEabbxKcHK+IY49GrR10nrDqvt9LeWyNBaJ2R25do7re9e4sR5ZmpBE03SQU5y9RcjMHum
7t2LJNrJ5j0U4bjmlHUVhXZJ9fnbS/yXMWIUyqQQQdwm7MG8j2H5orXstpVff0dxSiuwDtl4QIAM
XqhvOxr764l8Wcvq3hgmkcZGPvUeqwI2r2FA12YIqgdoH4Yx/Al7zi+ZnG+tI/pVGBdioW3SLC9/
BG1RNtfhPmpDXkrUBFPabDkmP83dt5ZgO5JZy9PS99AoQx4iBP3bvHgsWh3jWIOorQIWhZWBErgY
PqfITS6J375GJWQJpxP+XUQ3dcUs+UtnKLDH/ZRsEgiIh5i1xNIYRCBMKAINp1swa1zPNNRn1KC0
QGfDPFczfVbhTk0wxOLqLzJ6UHxHwkGu3uhYj830aOJ09dMKeYWOGs8O+5Q5hbPht0T3s7SXpOt8
hxQ1p2buuMQKrwjAXJDAUUNOX5UtuLl4lZuRvgpr5OsV8I41qV064+fuJ9PVniTf5pZkhKvFhlEH
LlrG1dwirSpl0R+T3rO2o1c3a1v3n37TIPtf0pvVDTvKzWTjS0kDus+SU2lP9w3zvLNv9e7ZSRpj
i7ckRihmV2e98Osg0o2Lb+Rf0eDO5xAfxWFkJgYwvjnL5YtXJSSQ6txevHvO0Vh8J9OYn6qRFrmo
YRwkJgdEMHh0lhbabQvMebvYMKe80Pf0z+6cFPXc7xePIHKNlLGisf1dZrvTMelMNEG09SNH2ZTW
bKK6JQvkCB39MbaS6+8XfUK5p/koza355jG4d1a+WlyJiD5Xeu+fwzxEK+KMOAvTIt4PqH6NpiJW
ks0Qm7RsyV4dp/UoO/FIrQqU41DHYn707KzEwGEbJ0dWBlkATL8GkPdPvU5yO64IqsQ0NXZeyiMX
9bZ2b1bPkazc2+8fHADDW32Z4RMPgfveVmRI83oFloGiO+u6+RrPMfuqQzVTC5OdrufyAK20zvFQ
/u0WlqxptM45n3FW6W2yd5jQrZ0GwoyIEf8sUQ6+OyKbk6G2cTJsETmd4LXlKmszK6PfkZNGzzXF
LK+G1qK01BiuFz0/bWAwPFdM+SdBz6X3ryMMIrOeHvkppFH1+4lN/S5LGz2wBvCIbjmMa0c5/Mxd
mCT6OZrY4jojQ8xoaCAHsxE6myU5MsTzYQYEtgeIfNB8LEYx5USe6ulJjgMblrNP/eaB5Fy86Ym+
jRefJSY6hhgz+YitLQMvpnZ3JMo75DF9wGsGRrkP99qYzjykzYRgdNM37ExJx182RbR1uGS72qER
r9X0FbsOEoUaUF8gHsBEaR3DBEFlZ3bUiu4xyq1bNaQHncYfFZTW4V568QRnj19Dr6yBxYqoI1CE
k58yJf48NtCNBXJLt6LpgP3gEo2Ne4nTMd/NfUuStnWeuwIMqdu+Z4P2x7eUhZa0WMlokbdUOQeC
gguBXoeja0jeRYn5mCIQ7tLICjPLL2uarjNpFFU5ZMw8R7BBXeQFMTUczEb8WphaEjCBdhslG6+Y
IoIyrJ8sVO2+p5uHxGm8wkYGhAl422b3TV21DokWeI0RiTHWjFuVn7zQeKqnZLrzlMbpk/XfrMkS
neJ3LQfx1mlwa6IQIUuGwgu0FZtrTM+z8oIkYam2gCwGCKDWGrR65sbSCgYv+srTDkGtSXhHMlXz
JU2+89L2Dxz2aaA6XcciNdU7q0SGmYRYijXHvmRlw4m4xZId+TTBWpBlOsfjxEz7pddMSmMomJE5
r7hk0lsfqbeGzFY9lhK+HAe2WaVnP+2KzVBYp2mUi2XaHzEcq5Wj9xWUXzOimunjvTlysk4LgR2y
iEjqU+HRhFOHoiXvH0zd2KfWnzDzY2pwFNcjo9VTmMY3aQ/aIWQm3Ud6s0aagE8phpaRjh7xixEC
rJwEwIIe4fKMi400aQ3PBH2fpl7fNiUbxjR6h1jW7UFgvkpti2HPQNq0nt/ipnD2pQ/+mHlHci5t
ok0zYJfsh89irN95hcQh1tB6QoD2D64O4qOik2cY1YvBFGrnyP6rTFN1JE7kAVXx4jYZz1NqXRyZ
eJyCqS+6Ur20WbuaHYXqhJnH6NCcdSLyYqp+WDspE5J5/miGVtJWtM+dwD5A7i1KfRgFK6bIIVbK
9MjzldDLq292O0O0lJh/3Br3eWkd5IyUJrov68HCP26fPChoNqJlphL2a44iwrQHD4fJgKG7tL70
Wde2ZebRQ2cisUnGOoCf9PVrjf+9YqTUEDie3ME17MIOW+j8XNt7Ieja1Z576ri0QdlWBGASp7Qi
Qz5aZVRWKMxxf6IQoQ9Mk8Kz0nPn2/eDnKiYFjvxr9lPqN5egD84Y+xRrlzbnvc2iv5rDZZk+a62
b1Fo+nhawRQg9i6pQYa4QwEVNz43HbyP3SNEMLydqxx/hw2DqiD1rrrZVYHfWKvGKtOLK5ibNA7C
kQwGlI847lL5HZAbVrO4b7a/1kwRaV/RVDxx1mdmNsd7Zi+nTM8oNnHTVNlXrCKx1x2awd2sbzI7
AeyGiBVJS/yP114frK1SDHDLAglTyBtQJ6irHLKJdvGG1SFeFwtKAAM4Jk1kehqorXX+YdYKmzey
0U01ZSvqwJ57g3kuIu+dZtyaE+ZTavEjc7MmQLIJD7nJFUcXdQRbrq86HLDSQTOb5E9WM/JPZ1iN
6ZnsrXq4SZOKK+/463GIWjJs603nh0Delu90ibf8Z0nN7KZYR1b4ng7hU9SDJYmZISFf47QrycxS
vvZjDoO/LpqyWA8zE5psIVZiDUFntZ6RGGmN8Yf1dLGwZTe9phcHngosqMe/kTVpAHK9CJRRQXwZ
zoltfro661Em2msVU1GLGpuuwTofMz9Gzsi7YN9pyuImGfZDw0My8am8TnsaczzlAMnee8lZzKmZ
+mgJN9uqBZGEMH9prcWiA+3KlWEYmYIwobjrIFWuRxQeNDh3LuJCs8i9QOrx1+9+MjfuIY/Kw5Te
BsP+jmuODsQvJKC2KcRaE00Q3zpSS47l8BbP3Du9Iruhqkrs0IhQEm7f1UjvLJ2wBKcei1Pqp/q+
xUDQyX7cFjGHXM+gnPdypT07cT8elW7tGyGuc+cQcbCANitm7kRm5gc3K8fDUgM7uWpuucmimUzW
u4yUdRsgzYrRaDH85RttgcNn/TLhmQNmbWWg1JjuS+m8d1Gbn36/aIP8iGMtOgJltjd5lcCnBVq3
pjM3BDqHkFM5u6+x0pDP2hOhclCS9+GME5x19IFh+7CbDfFQ272zZS2xT6YMT4hRqIdGqIkc8feN
13z4uW6sm06/jyWPaD9pG+WwSS4PlViwDrG03jSXYWLaL9eP9trRnnCmWeFxtmiC8lueR//AsMcn
MZnT7Ah0F4GTOPTe3m1yf0eT31mhRWBw14ggVwJWcobj6Vd2q8vBBPcGHUFy9ygMhpVPmaCWk5rR
EmfcMYDpK0Z/vIjRoRLJWzqgBM1IugcZld7bWX11xwhL2UyslXvrChe1aZvwLCntWlHJIHGgaMqd
7NHq7RIZzl8cduQQmAiwdU7rKxftEJ+tntZV22wa5bz0tQfltaBcilD3wH1+aamM10RFmBzkli+E
HAFXMP1VTcrcOsw1m5f9ay6X06h0OfsnyV1PQNbaZS7B7J7itlk1Y8Lh1iwPhcvUn87asHGLuwK6
NTY0spEFlAgqRfQiUDB3TIGp93xWY9kNr7qG4TqkLLPgwlDqMzLu63Wft0dcL6htBzbV3+vkOG+a
QptmgT8aDRxDvx+4nsd5FVFtCRU9zxSCAaUrez0MFL3IVwlD9G3MI4AwRf87TfEY8E4GWmXhxpKI
JTwVUrSONDJx1dFR4F1NBBS7qEzpGbBgGTpLTYbcp+8XAlHC0CGumZm6hypjjEcKybF146/F/N93
+VdR8jQhpEXsrWuBAZl3LbzhMdL7l4nHCo8SJJV/fwRFy9A7xfMdWfJJD4aMFSubWB8J0iuba+ZP
7I/eIdHjN1z0XVAqjGhQIShL+Kaqd3dTYXP0DVufNC3xV2Bgp1vmBaJlyQ+vxTyxJjvqQut6WpNu
4q8TlJ92hMgEfUAHo9vnCmB1AabFOf6qRRgEXR3B3LJeDd12QBSBZp/1uZs48GV8O5E4HiNLVjHX
SL/8brr8ttSxkZirglM8MomKFlxKBqrlnN2lT8nSPm8heUK5yIpb7cpLwiKz0oqvXpck14f8NrUg
M5lQ1caa90XYxYFN+3zhLHvBP2uiVEdNz9TWV+lXztBq3ZiYZXI9SIzBPOUpAgpb+cDLedu96Y4z
SXxtmEKtCvq2r8MQL2E9VbTN3Wh6LfAcCtJfaWfIvwkNnX0z2uLmVeLvOD5GfmV80KhA8VySqJdY
Trq3zbldR5jVA40GVSWI9a2aivQmQ4IBHA7FwOEPdLRxISt1VeQzOutqCne+4/OehBBSgP6laPt5
nGuQB6vGzfmBKicYgUQfTyu/bDLEjkPO+7g8ISQFfff+9GwY5QWmwFVV4EDCFlw5pveDaK0DvW8O
ORKCJw1lIrN5emzRsEhRJYplJRj9jG2WRcXMNZNXijfOiryPWU5HN8fn7FjZ67Ie8p6gOnA3dZx8
xS5c1qy5L2frrZ/iP3nu7GNVsqqltlwtkaeIZgZuqfvYUF6big6hmSyd/Zxy11peombkH+oqGnuz
vVghC/IPgM5j9eXxrik78N2S0zvRfBOsyH7eJkHu7n837JCzrTBOmObSVRTZeZAy8JDpaTgZrfdV
C++QwYz1S+MQEwO3qvv6O+w8nlkeLiHtp9FjTm4Va/zMpV9Mq7JhiZ4QAc8lm6838GhbDFLY/NIv
BzP1Kpr9/fLuGmk3bws+zqh5T2PPctcKEIOa1l+loFaUSzkxmuEWhG4PsugurHkZRIlbuqPVbUfW
tUKHt/r95O2ASzt1prvG0x7lYGmM47G/UUXUs381Fm/wNLMRmC72zR6+2xDjtRrdKxi8ef8Lovp9
XaKUjA6rvGhop+ktcn+JfyKTKE3Xds2yFCKOx7DxQhgARA8zGmHbmgHGElYH/LVBAfij0v31NFlX
rcm5CpYL8S8S4U9izeVu+f9iQmpF6eoF+YBUCMlQSwoEbTsmptOFHGVgv8u/tXxvxwIHHgm0cA0z
Zznu1K4wgMzzJsnkgiNq6dKz6cQlZG7PJN3ToB1SakxLHBbbWvJQeHiacoe4Jqql5eCVfxmFeWwz
D/vYwslKk3Kfu3QUw2gR2Dn82rMP83UqTrYHnypezvaFNl+yyv62a04qJOMg7acF7cY1YHpNOBsq
n5fBDzday+GOp3+Vk0cLDo/n0etDBujG0ikcy02YRYA5OYoXOSUCieWBC/yI4Q6GDE2Zj41hJyvk
bQ67eLu0K2IEbhwFlm2Th4N4h3beYdHQNnOD+yzDtVE2HxV3bpNm/nOHsUZPYAR3AJSSwmdqakmO
jJC3wtYSO51AqCDsukdLyZd+OWXlrXsC4DjhoGCb9gTj8ljdUrzdQT4nX8rgpW8tZyf9mRNbRllL
UCq+r6LdR0j80VjOSEpmn5bx8jyqXz5SNVh82p/ftRsvHY0GHQX7WO2JQZuoG7llo2k+eoB5r+5k
/c2LLzBm4xtjUDG5Z1x0CPFzNL04mUmSSqZjo7cZ7mfLD2w3rdfIGrK7lN7DOk9rmjCOC7qo8JmB
V94j45x1qWIj4EdsMQojD8J9p/MGHYBPbpQ/PmdyigO/zRDhTB0jftEna5qHKkDSsxFKDy/azIoF
HPjJM9FE8fLj1hgYrTT+vB+67kb87HRKXYRsk90erEQ123a66+h4zeiWvDR88Uu9PdTYctDhOLsh
wjU41/A0YEboCfRTeDLttjcle2xEAYS5oVqTKDFvx6a/gT3C1DJl+YNuorypWL4x0gyI+kjIu3Sc
4NcmTbxSE+Vt5LT4MCPglOhJ/kH3/j+d8H+lE9pAbf9nOOG/ttln2X12/5VNuPyd/0AT+v/iWFja
oU9bPoACFzLLf6IJHd0BfWKABLQ59MIQ+A80ofMvNjQIy9NBJdu+ufytf0cTLtRCHdABnAOihzwP
ssD/AU1ooM34r/AEHSyiLkykyhCbbMv+75BeZJ+GVRtyiaT2PKx3vFtR0Z04q73keN4Xx2vEIcb6
NuetS8MX/vXB8dt3dwRMKtHw7yNnevRIGiLqN8Z17SF6XNwP2G6ffd28MMtKDuYs0daZiXOMF2UB
ZGOsBggBiyFI8TqsqIpfcdOPO19LNzFU1Bod/7GPSGSx3fkSxB58aA3lLj2Wyd6i/8iIpAQsmulf
sGPDVHT4hBMWooKWUu+mUG5xZqyayv3JBtN57BIEzYYV8N7Ed7kd7vOuZ7eW+YL9niwmngJjL2NG
bgu9Zbx0G3eKb/gEjcMCls2KjwPeoue6np2T13hTIBuFfZTs4gJ2yC1FqEwfnVWwu48d1Z81jwhL
QbYTVyPz91WOpihLD0mVJrfZRgRNhOO6MtLxzq7ufPgjW1ICUyyXhb42LMdH58dEjA7+39J2/4au
ifyhrd78ySAVQ5UlkdGnaZ4Jg69KgVJ0CFdXfejUAcZj7YfGKW67Szc0uExSInLS6UUVxmOhOWzV
Rfzqk/2J8z+ztlOh4bQE2LWd1Q9OrLu+DW95moV4XjKxwwhCxsNQIz4pin0mE+vkKEQlDTMs12cB
msETKmnUTBX017DKkk1fipYqIdyGUbJl4t5AgRu2RUOGLWUQaH1lX2wd6UMTwYTwjkNlYuKNcybb
OeI1sx2jnb405QSFFGU1s9PI9p9qu7TZ+BBWJopl2KnT/azKj0owGO3awyLhbD0Ob03hz9eQtukK
a+cczH6bkFTTXfF2H30OCmyrcc5ot/xotL3fkP3YpTu3xNsQld/MqSE4jw89O6o3pXtCSEA+2+NH
TJmOOVfHXWslq0Lod0pGh8lBe49L4g1unAR8wsyt9/U/WpM8sxKHfv3U5h6SwpzBuKm7n2BK3kmq
SBgocHcZbn26A2GBkcrKIPSo4RNNc/ckKV0Kuin0zsLwJNIgq2EGGpmDO6cH2T421jtuyb+zAeCM
2IphZdb03jRG5ta6yPOajKR+YDCOAlsV0edgRPYhC29aSkIBBepbahp7o3B2k9EHqqHWgAXnP7jF
sDe1v/Yci4dutL8HFLvENkf7tOz+hDHoYnwnMRfUuO+U95iDA968VAxYtyWfeiWZchPOphheOTdm
7mtVrfUOiZPmUio0GfW0pZA+pFUVhPF3pnd04SyP9aPuISmZH1ZqE2sTEgxf+c5Wr0kZ0bMqaKnn
KTeqlSofKkcNO2ce2Ell8hKTmlE6FiUyL3Rs5C+1sN6r3F2TVwfNOqK0wxyyRL6qC78TaZIXPfEe
Ut44AKlnOzGuYesS7GUTt1D6WBbGQQZmrtqdgWZAg6o+5O69pfkbK1LrqZHpfrQauRrRKxgz9LYY
BIIxEFo1YfNq3N7bTHnyFGkEUkWGukQMYFdFqeMCaH655/StVKl+EKoQUZ037yhPqQcwi2htevQ0
64MDTXy12vYQvjfOqGLEHs4RZAEEtETuk5EOqd7bP6EkbNzIx/AUPXh1yGAkbBBmGkfXcP/kZept
ES9ibCiwwtl9sa4iK96IqMkQanBsDPOjUbbMS/3oLfPMEmtFzWNueQR4DC3Bn7P7rkrUzKPJ9DvH
WFZHqEJUaF5SDo38Noy7TB5QcyDzkbbIeloOJgZDvL3LYAADwWIOHfSUtSzBj5WMH2oCpiZsTj+a
+2Ull9ZuAaXR+kUvzRisLgMgSMW2xe69466N/pxvC5nemVmTY8gl3MuJujYowlTbe9TPOlP0Q1ou
ElQ8bwpqA85l4KFohRZMVLjPyLpe5UQRE4EUqeX84DGycqrVnAuaNZnhrZscB08tAQ46vneSxHka
PRHnXcbZIQ0NmCTBUGsXhN1zYCYJnoWR4MZad45uUdP7drp8NyLCmaqR0M3uEnuRsSHatwY72Cbb
kTSsXT9NG923LB7omEiWuOJwquJoy+nnJURdxmaGBjvukg2cLnzKA9QRDTxRwECbPLI2RyxnaJ+j
nhv7sQTA6ZAusPH78g626HuSuN7ZV/11bKoG1uP4psmcmHD5pgGSWmNiJi+rxO0kGJChwfUYxmf4
F7M7kBXWicWARbk0zXViKIT0LQHRDisep8N2zMi/af0NiZ19kJv2i1dFL4vEfsOEBvgJnPeA+pez
U1jV22TyHMQU15xUrp3KsyhQDqY4I8o+60Q9p1U7v8zeviMNh5ZqEq2NbDOYiuFZKvcLN3Dbl/aS
q7r3Jjxi1thAUJvzje0f6Q81cF/ci1Np7IhOcgw9c9+WfGE2sFeJSghQ9V8GJ0Zc520jG3At4xBh
mcRu1sOZ7Fw+KnrxgNZttQLAi6+KZZeZdY5sJuRfNVDaMcXHIf7SeGwvTuiHQT3zjfWsYXDPQCKG
BvkeDKVL487p+YwaCwmt9UTbJ/AlB9IbL07Tr3IGLPdT4Xwwqph5JtVhTnSyFgi9GCuaAq2YOIbx
IleCvLga016YOudkKnqOPChaRbWvS5hBKmk+kWnQNTqV4TJxq60f32TCxCi/imOc5A3tyqhizUWC
OSofT0uCI1QSz8oBOL8wHCQ3Fz3faF7CGX5CIh1iIkwaCVxQ3GF7MYd//Z7GlG0xyqiw3StiaNCO
k/ZdHGh8cZZ1p5t9JycevExvPhyRkX+s2KCVxtGXxYxuYU1IHEmymcySncEDx/G9ZW2xvhABZQEn
uDfcEh3CZnrJEkHc/OaK/mOqrOIsQu9WUb2dckYeWzVa0cnO/A8UofW2MVwqIJU9pRrgaXfZtWUU
Ngdgvf4x5QK6oUXPN+pCRhnd26yZAitrfcHlRtpY9NTgYdmKAv9URpN1snfV0B3wJn5aWVEFHTIl
1M+RYD1iseqSLt27Yj4QK3YPFhwOd04lSJPpdUpAP7rdgkicUS2JhrE0tpKRQqebcOoYh7TVeDyk
Hq5DUgEDI2am5zfjYVY2Yrs+9lB1hAcPCui6mmdqJjzfB6pAuBTeYTS569mk8YiSAImQ2Az8IQG4
081J0Ns6/lkA4EGEGh8hGF0IxmAr3Yw/c9IZ1xC5toCeruxL48atzCmIXKfnieQBxQn5urQcZvmE
M4PDf6fEhZZbGKfudsB4F1iR8WbTrN+UWMc8j7H5b82VadhGlcelRppK7xoXPPCnmpgVGxN24Tnn
2nTTg2IysJogHRHATmXRounXUcVQL5lJwIjCCkJ0bmF856shYgeb+EiNeJjzet+H7QMEs2htzzpq
9w4qEjeh7fqD1M1X5kXTQU/repuWuI+E6VBKKGxTQ0PPUfrDHvTRzvZtI6CdWKyL0fHJkozyg8Pk
O5vfcmqX3ZCmfWCM7XBxZ/eDafoXTkdio8roC4fBxhhCxEKpV+7GrGR3y8fTJKOl52S768IYfvQu
cmnJd9WGmQsRD4o0LhpxS9lmUW5SamIgfB8g9FwBEZr150QPp6nMS2GQFprkhLLF0nxrvHIvs94K
rLQ/1kRDsrh5W0pE79jQHAcp3bVpve1wVx8MyDkchiSpY/H84DbjGORFmy7swqPdjU/ZUONTrhti
e3o4ou3oLeodOmgthjIM59lDV7G821r6OLuDzZipJxGypwQvjPQzEeKupFhZdsMoc2nM50w/RqcR
6/Lg/vHcaGMLicNBK3lPiC/y1GItG05V8WeOfW1lDzUqUs87cXIVT5M62Em9hDS026TqvqmVPqj0
ypGmGt0duQFOhh9NoJpHMLXpR4x/BmqyyojCVe9U0IQ0myQIp9kMcEC3PNZhQe9ccGxBTDYh60FG
qUvnQgMIRLsKv2dHVduJPUe6pbkpMZ6su26b9x7MrhANBUj3eHC3nm4W6ymOKb7y/s6y8D4yoWCJ
ozeYVdop4wU8tKZxF0vbXkdp/0qwZYHnLcUFhsY11eqLOS9GyAaztG2X5JRJdaI169/LKb1osS8P
o8tsLvLUu5CKKWkLXak2fwjufhwallJHv5DnyhGRoJB1WvmbPBN3UbcVyAIIMulA8dQcY1rT2yjD
OQxTewYBekDrl+y8xnyBpVKvGqmqnZPDe2cPRZLsYJc4OcYd4yC2QmEczXJkUt6KZDP1IO5s7dus
dowacd92aCC6DKVpxYO8tcIwaLUOuor2lSqdFGfbiYgUZ4ezTWoSDjv6BnVmvDVEdLQ2SMaZX8ZH
jwTFVdc0mBMxjTCYgnASU4itsyhjGo36oClp+FskADLeyX8AdV/jzt3Ss/RxAuAuqCf/HS/kqy7C
/hEA/wNAL479UP4tH8hM9OyW3LksCbHJc2QvJ84mzYNVc5r3Z+B1LkrSIKqhCor6U88ABDtJhjat
o8pKZ+AHlrTWeZU9+e5w9lFZ7itpPWl+3ABSm7YTgiEpntKU+dI4llxSeJ6xHp+ETCBRFXiNfK95
mbBorKaprzdRYn9pnf1MID233Xjz7YLhfdqy71FGgaG1Y9QdSoGj1+tqAhDjBEPuHLMsagPZkbUV
29bWRCC5Hqr3HhQBNlgBew82UBJXp4qlICk90gVj49Ebx3UurBqu2W4QGCgTWLmUCDfReW4wzIS3
SfAAiCQxI3fxukq/yyh+Tb3GPgPJvMwaoXvsl6P+42vtB+K7I/PRrdXO2HkXTwgU+w2tbgK/dXnG
HTgRvsw7HCMA1PmMK2lgkSVgG50CW1TU3crsQ/VTfmb2B1dA0ZoV6o8sfwzlozlR6NmERC9sZ8Pa
VuAPxkWYDRUmmEOF8rl3tyWalk0RMRzrqivt1PA+xDkX/7oxDLNdMcZjQO1dRDJuOL3RBV8GsOg9
H/JwSbLtEtgcnCq9RnA8xSO/n3C3Vnl/7i1EwMzQ/aCDxEH01JOBY+rgmfNrQaigloVITFhcqhCU
XNEb+56KB10RQmGlsY9GXrjCRXUNl7okCjk3mXl50W3N2vXepLOeihfGDs+tyZvm9C9O48Gycoxv
Znj8D5BWAJnOCqPvSgIDQds0bmwjuhR18TQIlqgE7bEYJO9mAQGaQD8YlbRl1mkePeZ4zTiLTZe+
oTXU15PicRLGQzknbwgduwc9RqGXlupztneqS+uDa5pvjjmuL73fPyYz4mMwstxRFrAEgF6PE+3Y
Se71P//5++e0+APGpFpYsum+0eZN3WId+/2iL6xI3rnd75/yCK9jgwRl51nhzRC47QpXHEKIJ0cj
xz5FJvEdo1hQP4U8dIWlH0K94FcgsWTmaeI/wTntenpvO8ZirGSZ3P8eJr3W8uGhjeY6drrhPlYN
KiH1U0JBZYDmtJvIiG+da7zIhURfe8MS+UPpMAy4OFmRv5V2c2Jbfqm8PqB5IEKZWQCZUz5uZOm0
tDjAJphI9/hkqDgZMnE9o/bbcceDo800LGy5jJjtDVe63OgFjnndyO6W13UFZG7aaI/CRcQoBJSY
0L0gbKOGnDIZJFF9EL2kCYQMrgjF3uz66SHUyBpqu82vRE+zm2+WonIVmVipveLf2DuT7baRLYv+
Sv0AcgGBQDdlL5LqrMayJ1iybKHve3x97YBflm3ZJa+a1yCZFEkTIAkEIu49Z59jMqSf7WG4KgJt
2BQoSOoEqqFzqiP5MJhusp+jDqgrncoMswx5ksqqLtDN6p8jg6E963r03YR9rCZXfEiJCwXFXn7i
8nAyMDxVOJ9XqCfmPUDUs19CgbC1BKAkGJONk7pXSWt/8krxVHrZh6osweiX/Us3ehV9mFNUZIoa
aHT7uCIduulxjZmI3TZzidrT3iQctPpN52H+QmeycgqYSi6nkMiNclVWDZ0Z7LBWmt/N2pYp2W1v
ackeO6JGmbV/ypAtO6YPvinLEroa3UUaxTS3TMQEdF8dC2O5W824otOEhDXzCn/TeZq0amf1Ejue
h39t7MIOMTsOPPE/N2aOPc9UL1keo4cGKcwc6Wor7+cwZv1WuNpLmaUCj2twjRc12C9/+VX2AMXt
S9RTNSH9rtnMKXS85eSwo7I4EhkgGGSg4mCaPxZRYh5JERnB1ebeQFWGHrY5Vk9mqrN/s0efmjkk
7sB0pt8sbUYqtVtQeWBnzKz9ZsfADKUea/sJ1a4zhGTNBeY+6JPPhZxv8YayMcstj8tNlgR4lH/8
bfBD6bEdXiy7uNxMxPZgU1XnN7xWSTn9omBl1JoxAO1gU4uRJ7wE/2s/2s6u9uvLoBHxvI5UMYfV
ZoVe6ONyMoJ02yCQqg9SffblLY0g+Pfd1bbprFEgDdysO1VsJNXybL98YsvpFBpefQ/L33lIq8oR
0weYkV+8XpwghhHX0PDrWh1hmSHBG1xrMQcTC8R0ivUYaGj2iMVYMByl114MUdLutaJnJ9WeLqPI
8idmtJm+F+umWn3qZddrM32quFpxiemaoweDpbN7SQCsbBHvFDAqGX7DbmDaKLrbtvGxG1gxeMkx
y3D5Lr5ezfNAmufeBzoVAL4mSSpe0e+/w7syzysPIeod3bKy45SN2h6BSg1xPsb0R5/xZNToGfsx
BFRWJ8NRD0imbWvH3qBygZuHbRkInzIRzwG4T5JPDAYOHL0OkcRHC/0D1mlxgNWJRYri4lQe1Axj
GX+TULRHL2+u2mn5CTGfSeXJX1zeCH7/4/de/lyOOD3SXmd9zMh5XVzRAQVmZOKH76fKcr6oG2ED
mmCe7nw3gHeli/c7VoO9xz9euUEDilj57ovI9Nd5k4NWgKpBMv1WJsVFSXQkKwzrWxZ04pilGEqo
FOx0bM3H5cZ06mJrtZzyjpP2R7OEF48MC3NT7NXUjfwmoN7NaNPOuCaYqrO4KtZd6u8TAE44R1lJ
Gi2rnuVkXG5KdTwv90KoLoc2wAhc59h84PmXx6Ai22m5mdWh8dLZHVdZoyvMY1CO5rGzH/Q8xg+i
fge81v9xdM9Uc1yhvQB8YyloR1+qwZvOLPXmcyNbANZBTM6nPj+MwsJMGmXXk+aCwFI3VRTuOk0g
XGzCR4RZ5uVIGP3354xawypouxfOWFjn1AfwN+NSdEsWTBkVCZBfVLrSyN4vL8iHsTkJG7Ones7I
Bigt/usgW8aMSsOsOkz4SXFAiCHoJSb+ukff79UrcNfZVS/NQ6+g+g3VUKOvCdPR0NZcVhY1CETD
3nZAsHUei3JD9eqO2gIV3JpJklA7rdf0uEoNoVPGROMyHFmWaj1/anL+4pHFXMVmd24deeqb/ICD
8LLzUsoXuZFf+tNrgeDzbIuGGhIFt9UcTslFVMcHN7D1Xdyyeh6GCRA1h7iBHKlChVR3zoZYmGgl
k/QcJtV86CotWYs+3bUssZR78FOFbqjpoFOhrcUAkINT7VB/bMrRutU9dCE4Wj6XE9UeS0+fumpG
3lFyMMC6elEG0ywBDIgcKMY3xhxbP0duOW9DOzqTSVOeOg9MiphKa2MbDdiCSulpTaJW1rrANf7j
xhmFvTLdGQW3fxb0/Xeh691SuCUFs5+q9JQZaBg7TPwVtO91F3GpcxEAIA8VR3S4gqkQ9yThpJoh
bFThKab02U2/3zguRU5PSdQ759sIk3cTWgBAvAIa/oRB0ZCmQYQl9yp1s9z78UTYlHgY/RwnJB3T
9fIEbkVmf6WVbX68bnmX5cXSiB4b6uu7StdAOUmBCaqIcXYtd8E3aYdJhhu0lcMRhM/y6I+beiic
7/8or21Kk1amqF8mU7TROeYt5CwgNVxJqJMfA193j6Mukt0AxhED+yZlRojxcgDiqAP4rNsvFFck
bwDKCO6yN/jhqZw4Y7zShGF35HdheAxM2DhcOC9KRtVBgRDwpKQU5QcbKk0ynAwcHzIexg1ucyXd
GNA9MK61WoKbmFFgZVrGixXqnN7Nx6hNv1FdQQXYPiEP5fRy2x0q3PsoYY2buN7HIXHh66Lq5ns8
UG4lqMNHa4YwDocfDmlzABoU1FvRZPZSwzyaSfrZGC7jaaCOQSWtt5ECaSJ9GfWq2pp8ZYBBXzyH
nrfbbr3RvI+9JzlRGI8sCXtCTg9csgVIlFbgN6fSVdR3jkvjy7VjKict6+zMyTD67Kswug/1dF5T
zLDWygA4FhmWhRhGL7HIudlxkWXEswhwxebIt2BRbsvjG7chQTwNVYctvO+zz1HWu4xr1+akoSTR
s+tCaPqmzPwHv1Une7HVZbplHCwvjBySuQeNrQXMbcSIS0Bhl1cuZW2jhhjj+/0RNkt7UmVZNes3
zfLVAcKCJOZgV/GNOUlSPhym13PafuHKMOxccZ1q45E+/g0BnfshDp+qiR6bl963NE45sDhjoBcM
+X3tQJXwoySA6MQRwEi597zRXrF0AGzhx9czb9ZTXczhqQCjjvZNWVAxTpGjb/VGnhwGxcBaWcLC
zVxOV1kCVxdqUxvVm94UNzMDIGewv61Z4K5FBaxDn/VLIus/oQFF81Vtiyq7AMnP9xM9l3QCnCzc
Fchg04JujnajifLo0yexvfQWnk7bpein/fzKNjzUQM5FOHpfeye/qvyYlkIfPSPc2I7dtkNxyBXt
1ncxJyWNufWKnBwKwzxpXo1bKVhlMGSHDjI3NQO33xuU/IoYPR4UOkuKM4VA4k9d/RIEx74bmH6a
+pYuxJnyuRTjVfqqif4QNfyqVv0ylvOlm6ebZAhOjQgea9u4M+yz71hfa/MqySoKYYIF6UBxjQby
RTV68WnS7HFj2aZczb1p4GPlZrm33HQIXU+Ty1iahfDFZ4MQY8TWR7SCJOCI7KOALIncMAX64oUh
nfVwlakhgJ5DxTneEQXZoGauDp7L7G2c4N/oOae9XXuDmpzxd9MgM48KZt0DgncMR924jqkwAgyu
WMMx8g7Ypj5hyutXqYKrsJzbmGqdSa1iCSsa6mNNyfQowoGyVDkRnyRQckWBc9Whso9MUR27AFSL
gdyWphCQl0FNE5Yb4rpvQeHXu3KhwkRqMjctrJhm/GIreEz6HSPDiqNXZBmFmAkVbGaCOpMu/BlH
LUfGa4xfgGnU6sVQN+MyQ8t0EDaZgtlkCmsj4NtAuqbpEJKkVyn4jaMwOIkBEEezQeNYCpKDygFU
yAzBKSNorw+tQVAHgxs2KMBOpHg7gbrJFH5H/2yq+XYLlcdVeJ58IfUsL8KLDyIXvXyoeEKNQvuw
WIPys9wdFfpnrLdEg+K7VEyghQ6ULaQga/lQCh/U8dWspUIKaamiC40KNCQUcghqSnU0G7BE/UIk
+vF3Dq8IXXy79xaG0Y/Ng5SqjzT26HQztiggUpaAQbIVEMlbSEnqseXecqMJyAuc+syPgCoxVQHF
CWfJh7dkygby0pA/Wr0RnbgWIGRXeKZCgZpyhWzKu+5JbyJKwr1qFjL9tRXgiVJgdwwU9GmKLJpA
tsHVSN0EMyesgkQBgtSPyw2Qka2rUFLt8gkbBZhKmfJQCQA61QYaZSwonLsIIlW6sKkAPIKRcwBW
lQpd1XRArIgX7Y6svSijKMRVs9CulgfTBgTW0Hp3iwTt/8V6fxHrISYj+ed/F+vhv13ih/+reP0v
FWGWfYmefxbuff/3/xHuOfY/9OCYzUjXhrhiiB/CPcf5xyColGhQk+mOQU7qD+Ge+4/K2FLiPMN1
pWPz1L/CPfcfVweLyZO25QhYMv8n4R6b/zXzSNct+tfMaKVl2mQNvck8MvLECDEpHTSmFzQKsuDV
mk+ss3d6w+Ioo0orcRm57sY3vllNSOHnDq0J17+vArIZbE3cjoB7svgwDDdMfHTlsHkyaJW00c1P
X/PN95S/nyNlmeD/YW9pkRmmyddDFPObOKTCsu3SdfEPaqN+NEIqXU1W3uiOIPZMPk1eeW5QToHj
W1nOQcv0D2pKUc5XE2iESmM2mdFHkQIKrs6lJdnK1L+MSIoZTPtiIgdjgDIWFSEOSZBR1475raFd
kLDaxWvM21TQiRIfs1de3qi3m+xsDQJneUXCnIVEgxf1mh5RTVuC+WJzheUdBvIY9Bn5G5tqg25V
mmcwxstD6iXqLavS2Ks9YPm3U281WIBL3W6rly8KzfjvTuHDpOE8LTu47HClSIzW1naytXpNxNsF
wJn8waZnymsLDQZ0DUUXyTv3K+43A+3lFi9oluyaAP2jq1+r14BgA8XMBJJ/ytPYmlcB9t1KvZTk
EZ+xasKe59IIS8YLBm9ypfmv7tCngRuIkAFk/me7qdKteo+IUa4KmfYQtlDxbyuEz8G0r9irIfPQ
KiC9xz3fNwdp9jv1iiQabiteXbQogtRmh1Z/FcyJA+ROpry2GuKrdg3/IoGm7bONZb/YeGU4u38/
qtpeo4HD9dD/AOrN+4N6Sprh8v/xYOlfGkp6omLdqj4A7yPLbuWDh1Zfj/rsauPL46hIaUvt1H31
FfrqPs+hrl4hk4iTezTz68nMHyVyUVGHOK5Qu/J96fvMDFad5NRg1m1zvy9uYnHv29mGihC5zMfI
QzBCJJv6U724MWArwqac9Bq/KMFOabaWcb/r4mzdwSBQj/szbV3I1fH8OWIb6n2bpN/BzlgnvJ16
C8F9j45iTula7ZUtDKwq3/+pK1DIxXKVDPE2iuTK5756rlJvuy0ln4x3SySKocho71CD0u+lFMUe
qH82pDvb+2SQh53Y/qGvpl3vUUWO++I5i1WqONd4m5535XH4nwWAGhjEm2fMReu6Sz6Mmn8PKR5l
i1l+BsEHwo8L9qTix9LHobSZZ6G4yV1rT20JT7RzCSVmPQdk2cEhdUJx2Y1Rt8ldWstTtR9apm7C
de+T/Ek0yHC0yK/WCTnFfKbhJZfBJgtzopVVz08zwpuUjLsGAUESgTIe2lsKkusSv29H0AjV22sG
sf9kyv3/NfQv11ClBSf29H+/iO7Soo6+/nLd/M+/+Vfxrv9DD9S1ddbehHv+uGy6zj9cSW2LOFph
cCVUovZ/9e7GP7puktxnC93WLdTN/3PZFPIfS6iqgqvbji1sz/o/XTZ/y+WzTSx8Eqm7yVGtL0Hs
P0W8BsyhZ7csuoOVpO2myuroWouL+NSU1TX6BOIk0F/uo0xLzsRicwYBZ1kXVUK7+kaWc3gSXQdA
DD2RW1Indqw6P1us7akQceXp8uYCly/GjMo91ChpoNJhjPzp+/7D1fRNZKqlk0bOhMQUOm4CW7yN
FqwqzGP9PLZ7nZ9qjQpll2iALDQfdi6crH49Q40AifPVIQjmL9s21LTipxjf7xsnC1jXwTDyk7y5
kNdm3BsG6U37ugp3bl/sq5SpNHkb25QV6wp9zXVpK3YEOhDfhJf8/mf/4/b52TwTpJ9rS1Olgf/0
+83GmNCCle0+c5sbUw74ZwZqgKqInYF4pfN2UUUDI3XWQI5CUfSX7b85fpbPb/LpJYc3MsG3+epj
z+o5tfjyLasN13AkPgT0uVbmZBlMuNB5mWYLkdyNXureTdcD/rVVJvcINvPMVI05eAbv79Kf98hk
rsnJZdDA//UbaUeiQcyyVV0VcimMmJCInFnc+f2tGG9mcHxwS3C6YDiSCDhd581mQL+YqHJIFh9n
o9gQgRXTLLdhlxPYmABKpDWS+9j4KTmJ3gBkqg03Tl0jbnAqgVoMB3Y62vYpjqS7f3/f3kRLL7vG
bJvCrSE4JKX6hn46JqyqF2ZoEGXRVF8dH8uIrYUvEi/VNPn3kdRxVvkU297f6O9fO9Aw4QkLk440
GLV+3agfJjGdrYKuKr2jdU56BmZir9i+v5U/feuCCbPnEiXKRF89/9NH012aekaS8NECbI+zq2qG
JPVxIQYB8/6m/vQt/rypNz8wurmgwvra7XEneCvyOjdBF38t4wQMoqOso8wIonD6SwC0+Sb7dvnx
XIclkUm6GQfwm8ztKUxsd6AbsheOyldAtHzwMv3URk62m0tVcvWAr0zdZVkO93Qq4u1UIRFGxrAq
NSdh1W+Z2wGZNS18geQbCy59KxI6GHfdrh8UwPBcWaOOqs7rSXmKXuvAnPeaL2hxYDHP6+C1Mez5
MCU3tUuITJBYtCBgmZ8xGwXtrdFpn2VlRYf3v+9lqPp1KLVMXTq6YVuuI347bImasgVt9HafijbZ
GWN0a7Z0y8KAT4XU6rZV87uhxx7ae/dNKmniyelmyHtnM44w5u38Dg9TxZQTOFHnGKuSoBFEDDEY
kYjpWM/BIvpeXzVogSDCFlfoTw/liA8ScIQxQ5FjcUksdfNC2hGKFcR+B/8JTTuGiLg7ayL++P5H
xrrI8frbZ+bapQYrKotLbO5Px3PswY2YrRSmdeWQJNHNJ1Kfvo0FpKYGfVtcJOu5czUQHDA5c6Xz
06xX5d3BmbkrycY+B8XXnBzys65/Ulr+DSKIT1j5jS10t4h2i7GzO7DwJpiOwEyde68jtFL/Emsu
cNYRU8zgcJ3UKsJoBKNZ22cTDEP61HqbnTKvaVedxnMyzm7H3r31CiKsurMB3ELmU4W72LkUrW5c
UKST4yme0YuaoQNHagDN3cELLIcHtz8RTlfjjiV9pZB3LOUfXCu9q2PLOni2hjYw77YtxEIM08c0
QShRS83ZYYIwN4UYuI7K6DFa1y4SDBdyyuwG9BGim87pr2ubJBC0DSt3Gl6mUpRrrcxxGATwa+Zu
lTrJUbg3IMHtjOyksruXutWuB629DgZyFBoJdql8qCKHCpjEMF70KYoIZOtYhgiCs2oByEv7YBQO
vVzvJaytl8Kpbyx5bxcNrjpyRoRh30uc+tTKgfh440VmII/1HcAkrcub1H33YAcuGj+rjvaFCilk
vEKRWLfXaTj95aj6feBC9sKslaGYIHnHeTOCECRidRZrin0n2x1prXu3J5mdfJl7f6RbE5Am4Kfo
e98/lv+4VYydtqWrao73ZqtezdHhzUrMoD825nDbFelrV9tX46w9AHL+mHj20/tb/MPcx7WwfDqG
Z3ieLcWbSw4OLSCCacfcS/a405KMsS2+q+Frbutn8Ccz5sGT3rICLa35LyWc309c9ChCTc898lfM
ty7RAPhYPECL3mtO8VTWYhdPQruQc6JRPBdHvT042ldtoJX1lw9t/jZisGFpu8xzTbywb39dYJVa
1kKZ2MvOufI4w8jVyUBBBdN4keTRc8aaYW312PXScL5CsA1HPk+f7f4RDZjxt735/arP3rj4b5EE
GA5Tol+vx2hnZ8MuvWY/jsyCYGGu9KBclJlYAt2JM3NojCswpj1x9AUx7v4mRQa+zcLhnoi6fG+l
+ub9b0j86adhPmxY6NlM5PVvDosKeuQc9U6zF9Qx12mqbUtbGkBU+scymF6xhJLJoiI7DcTXXPfS
j5lZfJgcXz83qfEpGXGWYMsBrO3i6Eg6Aywg3kooF8jQ9ODeiMVliwwQtJPR76lvg03NLqs5fA2l
j/wx4a3f/0jLtObXywQGZ8dRK0LTY632Zi4SSE3DNWA2eyia3j7fUHu7Mhw/2+Z9pxzASbEmFa5a
96ZEMJmOyWFuKFymljrxM1ZrjW4/i5mpi91jgkqazVCW7cb2Gm87Y69wBgjsOt4rsn5986KT7r0u
ChIZbWLCR4mzpPbOHvrugwU+lJ/yIiDNazOm6SHgOyqiMPvL7Eu+sWEzD+IjewYVUgeSACvoX48s
36ixYrlDs+8TwPpheAjpxjoQpA9zZZz7tsLHF8oLAFUpgbA5FafwNY40tMhM+PtOagem55RL/BF7
TSWGFd/NTGNvEiBwi6cMTN4qVovZVnEm0i+aOzzUYeoeU4i0JBmp+Q/W4KwEOyesHn+BKM213SdH
NxiCbek3CG+j6XluAPqniazXqeLhIVu9G0Bfv38ALLO+3w6An76NN+fZQFalDApQpAFqKnxDU423
0MBY7mQDOeoIKBkXyjWE8JVt9PHaE41YO4710Mft9fv7Yv1ppGcCzkWaUchw3g597oRrdbK6Zu9l
Tr8fcO+epEg+dr63tStjguTWO5DuYJHjqGNASI3rbCwSzNFkwkoF0zRQ9uNSXlmkBLFUnU6Ol6Hx
nrV5lak5TpyjoJbJF6g+GICr4pnmdH/hBbJc+RUWCr6Me972HndzvAGCmK7DHga14ZL9mbnRa5q3
OMoccd1ibN9Zmf2UlUgeXA/vBy6GcU++L/N3AI7IYpjCuBnKGtfbjR4A20j/aEr/mabVA9ATru2l
twUL+rFrYUsgSjhHFdXBOvjqkv92/Mt3+/vgbsMLlpI5sK1T0vj1oLeE6yR+zHBK7sZz4KOtARMS
roqZOf37W/rDIGmzhJUeC2XeVVc/8k8TzyZNbDCNBmzbIH+NS5KanfLA0HnjkoVM41hBC+ETylze
v7/hP0x5qYUJ1wMAQQ1Vf7twJhSxKwG1MzznFrwEpLydO8qLpG1ehOmMq9n1N44A4GLnyrgT4OTI
JlbyPvN6kJ4FsBuXFIIu2s8lVg8MofG2iHa+Tfv4/V39w4Fu68iCUJUzuWBh++t3RERbJRRIYZ+H
gYeS5wTA/RnF880Iji2LotfGAcL1/jaXScubM52Kn/DosFGas99eUb1ea8Yo4uwy+u4KTsWGsX/j
IJaabeeMXL9dC4weO43USaoMH4TvXogGOw4RqzjqC3kzmnULWrHtUcEy0Zyj6T4yhlOr/W0KpC46
v+8pl06w7o7U306/oq6FlNczJg3uggF2EKok0MxxREYwfuLX97+ZPx6xLJFcumWWTqXv11/DhlQQ
oG5v9mZ+ObTiUkq2KnL7isEZXg/HL6qAMd1ofztgf1+RuzTqmExL9YNIV/664bgxgoJo5Gafze1H
9H23hsPq0A9xUYeEvrNcWRsB60/iSDWYNXCNYqvZhL3GOtwPsrVLshMU5H6nu8mRwLryL5fKP5Si
2EGHxaPOyQz+/c2ogSEEQkGTcEZpkthPLEOTbOMdYayXrBu/hRGz4166OxtTietMdyUNBTI/yq1T
029kFHtF6W/+5eSRf/q9mCHzS7G6deXbA7kNeh+0pV7v8RDGOz2bwgstty4gj8abcWLy2rR4NzEi
67ug14MNE8eLUlBE7GI3u5myfQ7z6c4cx28QSoa7DootmvfmKshPgLLnU+WGVzMjzbnyqg57spXv
IyaaVznXBY+QxNZFoUO0iHc5lwqL0DOFi/QJ4Lvt9R+b6hIm7kzPlwrPRdO2z0RRPs2E7l1oZuw8
iir4OlfRNumNcD/kIXGyBpc1TG3lGW1pUzEH+D8f3y7wG5vB2GEubbw5vkPNjSYrtyuQSNbanMmq
6OALkjRPRkHRWfdR2N0S7/gaA6t7f8vGH+ZaHlcdx9MdQ3fdt0XsKDYo99dOtbdHCHCx3slDpPn+
XvhEnbqFTU55XaP4yYZj6lPfNM3KOob0u97fjz8cMaylLPQDqhvx25WhzMsZMqassORN17XMoNUk
ur6NBuTSTmg8j1Bwr6YiP8cSpNb72/7TYpKNU81lEeNQy39zlovZD2JsctW+dSYLLHi4F27xBYpW
oEIuxTbSIAgG83wR9wFsFlyv7+/AH0YZT6fkh/PENqTlvfn5mSnlrRda1T7t5gwEzwVa9NhtAG7H
GUhv/a+fmKXQH9aSzCl1j1Qcx4W28mbgcGFEdsFssM0+874UglSHoWztm5GiDYFB9V2a9+nGIFj4
XrOAXqIc/GriiDw5o1/tg9H3bmLtOY/1EIAcEr6BvIN1MpjBTSfw7hsV8u0C71frhIotaGoPLq6V
cqoJsdOb5Kwlo/PYUGJCfVHeiTD92Ew9iEzsv8/t6O3MqUlvYWCQ0WUWFldAnWVvPkYPeVsO26jM
AjItCeBKpPwC68DaDmIkmZk10WVgqDeShv+cONo+JqpE6PoHqjnaPQkd1GYG6zHCMHJB+cu/9KNU
YYkkuR56X9/OAiNcN5i3NDaqh/bVLNxuFQGi+OgiAJ6N+FtPXb8exKruonuHFcQtCB/tcqgJACuz
nDU3edbeh9jxsMMHE/kuMI7AgD42uUEkxGR6T34Tw613CkpEQsrr3Esfmcl04P6D+WoU+skqO+PY
tt5nFkHJZYmF/+wC6lhxhcwfxym+10mTJBxlJgrFaKdPyq+bTe34LAsrZewgOQUVHPZeRaCZpq64
iyPnhRy0+UVPjNvcTT+1WQTtGyDJ5eQADuzG9ms5NbjwugEDmZsV3RaDFmBXia8BGQQrsDad602U
1NMqNjCZbyOCB5zUJF2oKJnVd+nHVos7+Kr8tTzkhLNLvqjMNqbuRFdc2aOrtija40SZZHnIcEvr
2LpinxJWfI7VTaHL/vu95TE/QfHc1/4+wiceJ6Z1pvRon5d7P24A+9D6H6jJuVZJ5jOWllUPDOjS
H6boMpAY44ZgQooJr/EUjpCsEdm1xaly6s+jjR8ZuBBiBpSaKiSwPc5Zlm7TVJDH2gfztQawg1ya
FRnR1fXyCJ2/6TpKY0nEXnIgOuHc5r518+OmyjuwVq24cjKFUm0SxHSU3w8NdibmuKV8GBPUHK2T
oQEgYaMdfKTXCUuqo9fjwOUX2IUOJvTUsPw7CRLLmHLjoxYWxakJWcsQlbPSy1L70JaG9mEsqlss
5yCj41y7gQwIViFq9/6omRsCB8B4Y0A4hk2DMUf9mTHFv5xmDLXNeFH30MSQfSfDDdMETBgpfrY4
6m4I43b0+CSa0L/Fe4iITxvTi76s/LWBEWUX63Z8K8lruKXA1G/HKQIxNdmU3+0+PJl61J98kNsE
0zneYzrF6b4sSgdUhPAf7bjR1rlsM+ZW7r6xxxk8LyRVYkbny1zz50dEIEdNGt5tptf1Y/Y5VQ9K
OKkQXXJOhtLZVyxfHoBBTHc2mJwacO5DNdUV0Jogp0ZuxgQgd7ToWBITCRqZ18s9pq4Daw0MGE20
M4aWOVI8mTWo3NnZOVXy2VxCCt3WPmYhZuYZ17ckH+cKEUiwpr1W7y1SkTI+y4OqUSJXcZ1VaAWA
cnLTuNOzHG5pf9MVZbP1Zj42MULeQx/m9kYfXWdvJmwYrEUKqmUoL7VJzKexbHaNwGQFvYfuuX/b
9mC6g1E+9bjtjZnIQHsQJtxpjpNCINPWatJPG6TRkkDJr6ENbFXIwKIGocOxDzBYQGVUJto2u5uz
7nYiDecT6cw5ApJyvNBGrXmyxkfLcrJHALJbs9QoHOdxTxR75X7qwmMlJvsz/d9xN9Zze2i0IHmy
8Jw26nHbZJablnh3+pFh1QSk8mBLMMfAtadDF0Y4zuf4MZ+izwwk6WcCsXl5ckcOdX3jAt55DGE5
BFH2OHZDd2u60WU4PZayMu7d2iuu3WwktKX2HywQ0ldxq70sf6Uyii7zJs0V61hshlzj16D2estF
ZuUEtn/nqZupJUGwCGd5SmmBAiUXNeawrt0Q2ZAdSmFMD55vYz5HsEq/rZgeUmklsL71LyOOynWF
XeSuG0Pj0pPRhxrB1l2rbgxlRiRzQ6yDIEFQ31uUnfFKHoechONK/Rl3bXwXAYK3B/2zpzxMlTs6
B0IJnkYzB7A52JyLAtKTJglJDZLoS/ONH3o49NpA2sPgyhvfdliPWxtg69YVbTkcAWPiwkJoaVMM
sMQZ8OyzpbkIpUle3YxRMF0HbjVdL/d6EJyrIoG3OmvxbiIy5KYem+RmzMrw2k4fvQpxZNZbIJKV
tF1Xcneif/WVU6FCtzUbI6nSTXqK7UnIt3Myqa8lZYgD1ilOgZGUJ1kiQCRylqiFKV53iZXvaNE2
tyLSE0yj0jlVwi1PmS05Sp05vF4udoXk2RB61oai63y13BBs90hWrL7XMa6epVdtXRKOLqA0PM9R
ewKOn23j6luh9S+2b3DNoc7GBzh5IGy6NKx3rKix4zvjNpJtgE84CDagnONVXmRHAOCHmmXEypLR
Vuu9Pb6Nr1GSfEgSH3RGOu2COfqmTfW+LkdgIST05I1kL5j39WOzLRyXlKmZ5qtPcEXYfGyBKPui
/hr3Z8l1nAXMemzlpz6yP+ga6QiUv26Zzm/yEUmKA6IBZr0VbCrmkFomz27XfhRTezMDCKAccg0N
W1116Sz52JiBR1tO8tHFuyFn60WIcC+baD+KI6RwxeJ6zfvoahLu17kdlROGfIrAZ9LquAPZdkTX
6225phUK7CAoAAJ1QLPJRj2yGIqPRjE/dpN9A8hj3hgYypN6vjAJeSfIgIQgMC3lcDHGUoXeGTsz
n/dNREROL/YJ4kkrpeXoTIqJd1ua9FcnpwaxV5I2zhIPAknDlNXiY5Uwu2Fjn/q2H852+ZAklUo0
sT7EEphu10gdf7vPrMCiXuuTNNZE7otrpNUqijJSs9L2Nvf8D/Y0V4R+Tca+gbxDQnCmiozOeqAa
VxXudRpjDJrnoQVXl120TY6mH0KJzLXraByfo9neWQWONr2e+EBkLOYl8WAJ8zR4E7kuNs7M2tNr
5q/hEBEG1QtcxxxfXJPgpGszDqC6dnf4sy9FAngQRQgZ26V5o9ca/Awrjdc9ULdUPInOvZoahD89
TINtkqUlgMK4QUJaXQ2Olu/00ah3tKpw52o9tIVCXFka64i8LiPEoMI7TTZDgnS+aW1fkmZivmo5
sba4j/CMzt5VQjYNcQ6skFFBr3wb+I7A0pTkLdHjPiQXCv/6OggrNJqR1m2Vy6i050sn7LvjGIbR
ejaDfUV8ozCih3aegdDn1pFK4GtOKTlAJ9t02Tc3jl+JS0lWpKdU5M4Ap3D6epdk/Maybx7t3vxc
GSUCgxpUygd5HWk0owOSu/H8j5sRz8IqEhpfcKkjYLA0ojnaExiyIoFQog//zd6ZLbcNddn5VVJ9
jy4czEh1pyqcZ4qybNm+QXmQMU8HB+PT5wP855fjTjp5gNygQJCiKJEEzt57rfW12bULwt1kON9Q
cYSkXtvpTjpkndVtx2VXOBuR9B6AVXUxE4vwcX34bAtN27t9f5dwNDcxk8+VqPtzW3Jdqjr3mBsx
huvZnY2D9djU7Y+CC2ACSumhRnnvEjxSbQwktair4Zz24wATkz3If6RgEF6DHRo/qLRgxoTVuRpM
kgJcylz6jLaoqnPmWRpSkOjsF5iHat2VW6JVyOjT6Rl7SbHpcMqdvTaUqAwa3FWlTQt+OdgmZn2u
VHgxB9BrzG7qs9BwBveVXm/0GUhkUN8gWe8rY48dg7wufmFtjdXZdVzOnmIgrVJ6K7wfNMaBYEHU
47VH+VAQhJT8YDQQn4myjM8OtTssnRn/KzuD01VIXjUJ9Wd7NtzU+Sz7kODNu9i7lSkk5lDCQQny
711YFSSHkWWWd215bud/QpowXEAXazNF0dpzZLvjoSQ1LGLYnkMkhkEc0svhmrnSKAJPnnSKFX5x
beP57QHDabIiokgnX91ozsuGxBYycw3/IDVyUpo8PkplW0jU8qxYZxHz/1rCNY5t7VVqxN80863l
ECX4JS7cZDvJnAiHujhPaGLP3jB9hQQHpalFWEYjCiYE+aqYrifyMZP5v1w3oH/EzLvj5RXHKeA7
r3LzmHhc+DEYngnKyM7pvCf6aD/ZkUKW3X72uqDccQsQybwpJ1cRDCg+FRkB07okM2Y5nmQ+p8pl
tyetkzade6iLMTyPaRqdlz0/mg6A76iCIAc1FpzAuOr2rqwtfLWyfo2qZtj9vkmOEoS+OU/GMm3s
hRFVHv5taAQJOQRsRs3GMl6+ZmWY/z7sKctbFU4iN/1UZcVOWWZDrYGFKG9b7STr9DuGsGDLMMM7
mW2XcR7vbubsIIrcBmf33iukxwxN75l4cl0TLh+fTJnaQfCOkw8PsVtQwW2N3nLXU6ZtENp714yO
1TUb5phMXyebTqsMvuSkhJaNK3dh9DZ5IjjT5JMEPRGjKItj4tT6zg5simvTAzzjT2ssqGTBMXvQ
ampVEqF+9K3Ww4TlxDrq/k8CWXeDFw3blMzTvlfFWvoimtaNVhcn8nz8lHqE3Sm2ygbXNpkGznIU
fTaWiW72ti1H2/lRdi0SUiVpVWiE20y6Hh2W42ZUCL4U80/rTuuZCE7mhy+b5emXPb03iWfy8UQs
N3//nt/b5UdLTRTrvNXIqV9ewvKoanm5y+7v23NYgtHPSRX/fG3D8uKXu3+/EnvMXm1jcn+/pPcH
RngFtsNgvZZGh/t0+a2pZh8ae+AyHVbqVBiDOi172bz3fnPZW4799TikHNCX2+LjcnzZ9KGE3/r+
syQK2rt6iO7LoSnOpq3My++NKiiVPVyPue9am+Xm+2ZKKKTLqebdXnY5p+M28webKFDzVArW4lHd
2Gu/x0cqy/rS6Zp1RUPpzDGTzQ6QRr4fcoFhf3C9lT7PAodkhGBqqV9DItR6CAXJrLnzgwsRPk5O
zvtURkczJ7rYDVvzSY2CLLSgGK6ORyVeMeTOc5ozssFSYVWo7nsEVkbav2X6oO+niKBPwgro3wME
Zdob6989Spd7RKuDOvtD7n5hxRZtJCfyVZ1P7rrJzQSdK+ceJ83emkHdpG08EKwg+xwI9g6i4LWk
Y7/SHAKEdFL3fPfJFvquHOrvwRBmJ8A87dY1YJmqQH3MEkq6VvZYEZx4n5fxMZKTs9d9+0OhEBeR
t3igtHqaRnMX+8QDNYQ2ESli7E2hLpnMgGKQJL72UfuZMy8ptQgG6hkC4yrdAN2U5PnDXM6z+nv8
oe/qR2wF+KXIOy388MkshycjKX8RK7XNc/wnXD/fuk4E+0hReHim2nSNdUpIfVzbCVOEAYUFhR3N
InosdMQkK6Q5qwJGuyhL70I045ehvbd68QyErN8TOOWBBfL8J7crv5O4GG0hTvyswvZFU/W4bfUe
ikExnMMkwopBwrl0eWdnWSIoQ3wpcpvX7d4tC/8cSrQJMWsjAMjaoTXenCIQh6j7GCHfeg4Fy5kq
Di4a+hSM88exK1EjmfrF90kcSf0kXsdtSSxjnZPHEgPNNIdbUv0kV2bYNpTAOwGiZ5XaZbYmr5QI
Eb1z934oyR5K9VU2QhgUDUyzRqa0tUR60zQZHppgekPjmN5ca47Wkd4ZJg3xDHbXP0yEZ3FevWpZ
1ZxdgmGYdRDkJbBbXbMYLG9n6cCrYmxd+SeNl3C2aX2sqqBjDBh4w3ayMmtXQpA8NEb1jeq22zDD
Kfeha3R30Kp6y5Kv0BjLV60KsYm7+L4ZbyJIr5ko5i4FYUntTgss30q6A9wRv1DQjPuYMRHBtViT
gu6BjslnZcLaAKnB2ZHOx87Ao5ZiSNEyJC76Jmlz7TghqCcBGMxg7hTVpYhBVRbEOd1GcIBmYIKe
oZOIKir64iYYb7OJGEwzkfKi6A+B+yDNIPfkurKJbvF6D1JzlZ2872nZynsd7JNAgvq2jVsb0mGY
cW2HVC9vukD90dmCU38UYZAeu3zn2I2/R/vqb6LU+tpngGiIJoLuHLPexwUXUlaQKx2/mmS87+Ki
JQqypHCKShapMiyydUaqsqZlDd2PGHRv2fe0sYpxX1btk21kchvxJP7MJW1bEit1ckBbIi0JnyGu
I/OMW2YwFk51i6W9Axg4KDkxZ/q3WQNWaZLFCP8d6jo6+tn0q2CUrJXxF62sfrWkvJ5aga+Olbyz
zx3kWvlU4eT3c75G/Lw/qDlTI/oRxcFuKOx6y5K73EQwk65Rj0c6M2P4X7AZV/YMhqLvd0HnBBgG
wTaXTgtgjhzGgyzLaZ8oKBuB0f+EGDo+OAMihCFhcyXrAV8uUNnd2HfpWk65c9So5mYswzmndg+d
mgCujgUYcKBPlpYHuxxfy7EU7Zw3oPmHsQvOZIL3G3K+ow9qMH8G9rWsbk3CHIfcGXPuBCdPUyn8
a1Sa65z04Y2QOV/t+VvUm3WPFV/c3VBSxPkdWY2uu3fMEVkmC+VrPW96UCyWfXIL5Z4Uift7rZbQ
JKv0+ntjcG5Upv8rqCMWWAwhtjqG+ph6k17q3q0j6PXIVOw4WbuMA11GgDQHica2+7Q9NwjnzxSU
w8bwmF/kYSCxTBcEOeUzG4fVpLG3ZXgk/ihbGxCqyZMpcEmG/bZwCYEYC20nYxIkZnTxUHyzRCLW
lVnFjMkjY/Op6QpnlyHCorUVkKzvRTvs+MCkDc7WGn59WkT9wdLbbxBco6MbdDxXDsuM+HyuK8aW
o2TrxIQmtUa49siTX+uuyqA5pyVO+njnxGHzo8+7H4ZOXG/KYqfQSTySQyFYJ45vpWES02/ux3R0
6IVCl5VadUHlvO9YwT4JIwTGGspVi3QTazuwX65Bn2MjtHZAgV4nlVyjgKFG2OfJnlmOxscNo0fe
wnSl67VDeSXHlybgLJtFAOIYN3+h2UiGR0TUdWYUK6LCDKY5vjwX6d6Xxr5QBueolm+mz3OanB7v
5EAQ9n1nmdrvqpYQFdxQgLvS2SCZfKTljfnI37WFefcncEGJ7Wa01EmGcav+1oeEyuiILLYEslBj
edl48gGyu1o7PEXNWY0+qAnl3VNWgGGmyYc0qx+EaPKhs7r0OqTQ0uskhgdgEH/RdjubrtmWdTJB
JiXCOHC5HjmX4hpZVCFlCDSTMP2zyzB9m3HS3pAlDnVPdqcuGgySeLV2baN+vjc+FxezexZTiH4u
qSMusaweuioW2/HLnMXz3DFAwpEJhc0tCpBCtLx2pYWAjfiWy4BG/NiF6c9ehNXaFA6ZfX7KgAc8
YJb5xt7q4XiZ9LoOQk7BVrk9uVTQIOjLjEe7lem5kcR3K9IOtHzCLukN3zWQK2fIWj6oRR82G5pK
1FgQqq2BXAcX3d+NVoB+IUB+LdogeaotathgNO7CLweP7MoyeXqQXjmtUsarh9BOAF1PQgeL4QzG
AeeWJFbwGSxW/mEmp2fEbz2hUSg+oI1Pdx55OhvRfpFtUL3YSdJehyj+wtetflFkZZzRmRQrP/hl
dEn+OW67+qxX2rDW55so4/KNcoyUcLxyOBIwW21qN9z1Qy9+aTFE5UptJeDhrrbdz2RqE+7JaDCM
XGpVYurvHp487A2KmoBWkh0kyQHoXL9xRT/dTf7NKzux8mOGW3NN+vtMZCF+v46+2vDmssTrHpUT
hTdmpjc1EHsZEwhNC0ogR8t+KVvBF2slcbO5/itV9wQR/6Xuv9OQaK5k+DP+y5BWzhmTSU5sK5E2
xjaJAX1Cg+DbBZs+1NoOpJJa9Shg9jmiHmZbLDsBzWacI3uGJBQvRRjEUOodTu0sU5YgJt34EeO8
tsfORIUXiq0VBxS4gfpqmOXNMfLyZgvahUGuhqPdTMc+gZAdY1YCf7jTqsh56hJ7b42YyhnaHjrV
P9uWrW5jAt85MES3Iz/SwDPP1TWw3SPavWhPxp1/yWrWsH3xWRoRRl6al6gq/UNeGd9dpZtHPyFA
zKSNYA7m1unJyluS1DLmTSuzWcCO1iUfwjesdTREXYBmKZz0bVb0+0wvnaOK4mIXZqpF4u+0hCNZ
XHCDMaOfMFgHEyJ6R5QOc5Tk3nHWFbGwH3Fs29B0c5fUyQSEb0FHhGg/C6HJuHViyyTsvWkPk8wI
AolY3USZscm8DFkVZ4peOjuTVtXGLvXqKFN7XDnB+CmqBehTHAvkySBljobc3xWezNZDE1cfRJZv
G4eWcom6ZV85OVHTgR+vQvSOd5/2+Mqom3HjzlRvvTlyRhqQfjgdjY8uevYgvOrIqhvbfxNW0B07
k85wY0JTHmMWfT3BcQZV9hogOqsFj8uonoNAM6z2KlJthBZR66u5/jxPlLPIXQOGBHb81aDFerQ8
/2tImA7cia2I4GmHA2aRrIU3yqA9Z3Hh0lGpqO6oaOVBR6xNpFlx6ccTwmkKvwS4nBvZcg8IYo8I
E8W5MxyDVM7AV3fcgStMN336lCS1e5M1EVZCHz7qDXAiqb2KgamMKx/JWAc7gix/jKwVL0VJ4Ulz
7QIpbNqmyHH2vDHBQVqQdGzC9+NAI1r0Z+AWzqtIflRjHmx9exgvlkdyvCwIekPCzEU9ja5RgQNG
WMXHvBiaa6BS8dz1LxXRsizOWg08vJfecsWZhFb+PkVw8sijlvYQWXXXLrvZHrVc6KGa9vKwYWXb
qEfACubXmEn3psXQzjsb8apjohr1tO6UVbQXwCdIUpMm3ETzprFCtZPkra9YNvo3X38w9rrko34I
ZZke5DS9VJFKLowoxmdpTaCmNWqNxaluW5/rZvIey4a23SFJjbeqNBne6UBdLAnMj7U7ZqBwfJmC
ZLhyPeierU4/RUb0tadNTNe6Y0IToUpzNb+5Tm2QUxdocoMaiH+rWTxKUo/XID57WsMtM/YpI6Ux
Q/tMhIN3ZMVQ0ZUL5JMxbVp7R8Q88JfCHLeuoxe7NsqTixk1W5V607mgUbyNDd1cDTo9T13rGOfY
jJtrG+bqGPSPFN1Iz5CyBlt4wTs6nPwQ8XZc9W9x3dfMjCZrS7TCcLIpWMsY0G4X1dhq81Bs2sgI
d4IU+V6c0yysPsyU1xq1FKalywguiQCDaCftirTW2Gb9HkTEyWtBSCJe8ZRGZnyIGDDQAYWIYlaf
Gb5zFrEKwCRJAlc5VuPdLEeybkcn2RlZ0G6LNpHraGQYJOzvaFG1ox1V3n4Q8Qm9gTwvG0328KcH
/jFVGecPECJbclLES8c3/pR0pJulrd7Bu/K+FEH4pmHehN9sIpUkcwwxVbkaA7NnyVhU2ynNc1AD
ZrsppcHkuHbCY65CINU5dCh3Ij/KroixDhw6d+M40HuN5hk/6B3bBpkVNHvVszokTf8zYPJrRijA
ajJ7eR7cuGIoUnxesLtN5MfbSBPfR0tn/Ttm/UlRE+8T4dWbxMkfxtTKW97Fwz0IyvM4wuwZc9Pe
FZyF9kWf6puO9ETUQ9Hr2EB7MFXWbE0NAV/gJSyFkt5dVXQk7nb4zTd+1W5nvvplj67Pyb6UGv7Q
YYY/0Vev1gEfsd5yjhTWDmdvDH99ZNZIBky5i/L+JReJvJYsKew83reOckjtDMAWtjCt9H2quviA
x/6liADNBL4BacmdkVzKc8hDUO0xAZmzUr5e39qznrtvXmsg3qwDstrs8cVycuvYKjLo9AaxApAN
EEWwViulqDs8dAItgjekNsoGR+WEjGunn46FCrdkOE71CAfCIPhpX2pqzXwC4TtmEBUCgQmSTGJY
cJGsUxWlKkWUgwiPvha0UvoVhM3KttiksfhWEzslDFb6GmM/NRM0SQEl8wT4iTWWCA2idl2hM91n
AajFoqoIJUX0nlab3guZfoISsUrrF4AC/CMkuegrMFHmkyZEd4KFdACusk3nOCZjoP/jBO1V5tqX
IR9+hAa9kLwlnqKYIFJUkyWOpTbep871r5WWAmYsIUOjpoKsiF2SLqrYFSbZ7Fzv569usSZaRu7M
4XNSGixT3FOtABG4FmwJp6651LshQW4k3Jssp+Kx35Z9MRyUiUPeCQwkl7RkWEugr6v6tSqZ5uZg
tFbpnJXXanRq6fFTpKLnISQcJZZ3y+Q0nio93cOWcc+hvRMCVsekNcVmQVwbtq+IAooN6N6FCbGX
bOeOa9SptNVP+uGEsZk1IScmSbY9Q7YsLb8xJoMAFpq0tTSsNayC5mDuGZ2jn3M7BcEE4/y5prk0
DsxrW9wLZ61TIKkK9UzYICkDaYgcotWsD6r45hpWdkIGCxI5H8UcIWMf2rmu12isdSomchF771qL
cS3YtMLx3Ca00WtWjjnkdc33aC9Wxb7Wo2FTVxN5WcHg7jgbnnmzBnwNktpEr817V4gT9juSzCyd
uK0RkbjEXkOK4mStAeOYFwtVzjHv8yffVeWlgBNBE1TKm+uy5nTUcOEkPK2GIPXvWUwfJKa3Fie1
vRoa9cIKSvJhNRHLRM3RBNq7sfDyM/wMt6GS/n7SIeGxyvHqkhy0vJa31p1eBJOyuSPlnoSRgQNu
y5Gamn9cDwDhGjnA3VQggNJM6sQZ7mSNTorppv/W9oYgGA62UWPS3ou2VuBHW6Nm+RaW4ntEWDdT
juJnQ9G+H0ADrTWggGkTXZDYeTvXTn729tzqMsLskGC5t2eAESlM/s7ygu+gnO9BsvRtaWSPBnOy
JsL82/KpJmbNIQUysteDz/wlL7NmHapKOzd2wkIWayExLgVopiR/Y85LkZWzfAkmkqa1jmaRpyU0
Fqrhaqqv9DDWCQuRV7c/jkq6p1QosRZ2wrvj1UxFo7wms1s/+ZP5TbqJvov1KD0NlaMQ8outAbLm
WBcJdDXJqYR15KMIfgnShh+6ZY+oITy5haec7J2Qb6brExVkcd7wqTYqH9tIaM4X1tw/pln/BZR7
fA7V+KgKFz5GXV0ynAXrxClnoi31sNcgw+rJrQlL1gNxRjNoTK0fgaBFY6WKd7m3D6VLuLRjD/DV
Ot882Z72PcNIrONppUqHzUxt5Z0Hkz8PpouDf6RWEMosCSU29u7+GB1MF0kXHdpwY9UBIEaGLSlI
txBqJJmnojx6mkNaMm2/XQfVjwzicz0oyNdQrY4ufGeaLKbGGUfTHiH4nXVvkEpFyiFf5Ey+mm7Q
nzD2lftqAkBQMn4aLCiFlllXqEgqzvuW8s/LJuvtnxW9NXp/cb2jeUGQ4VQ8BV5lXSJpfmdNqf/I
pPWwAz26RWPt7UQUX134dlxfO5gOqdftioD6B8cZb3ADm0f6JN/GWfya+OVt6mfqEE2wpJrHYyp8
UchZWTBlCcC5/AiIKTuFeiiPxWA/zMId9kbNSWtKa8Z7ay4ZESSKDJ3HD8VyrZXea5DBOIx6M4XS
Y5Em6xPRB6vjY+IWh7xtvhllk75UtIT2jMtQeHRmfctb+cKiajwOOlCXqcg+FayRxkiZx86HAY0R
fBu4wKqyKiJWPoY42BGCvh49DPZ1ACNAGdFJ6lxF2yGgNqxtDOZNSilAUulGhMmpJtDggmRuNwvZ
twW5iI8mKklWHip9N47+Vxfh2lp3QozjA94DrFstkBJ1qI3SPA9jaK98ajGV0H5LiUWg0dCLnTSp
aaZSv/qT4DroVvs8ZBYzptoMK+sgoPnpvil9Sh385bzHwfMtCzJnl/itsbVqvuXkBtOhiYrgCgn1
oA+WT0btQBOFgFu84w16JyO7gXLRDkO443VQl2vJ81i6xLF3Y3SDMLqOQAHujFBke6idNHusoTlO
lUWprF2TsjHXZNMlG1NM1VEVitBXLF4bTw+AYVG31YPzOeO78kSAsmSpEB0LFFT3vNJu+Si7Y+uk
zc0PSYjk/59dZ+h1ZA7iZOclYpMhIAgBLVyU3iI1Y6szO76kAeSEsVPGXhYZZ6uCcM7lxO91VJNE
0marUhnGkWvHLR5ZKup19QQP+24aNH0nqyP3OOnOvJnEXPG53IZVpR+qtL3Sla/XspbOh8BhOBFJ
40NZsEYBZuJvupTJUBeL70VSFU+xCwGihL3p0WhZYwXiJeHv2BZ1bn7Su4Pq3lSlrJfa1NWTl6iX
okE/RT1MRBpsqk92Fr2VjtO9lSX9PXv0V5NED2trlMLxNF464KzHxhjSq2dY+8kfqi9cBgs0iOCo
U6eMTq1JEK7fjiB2UjQlQVjm6wFkZSjq7KgxSg9i46WJ/econ/gQ6VTnY2lWawzSI5LF3LwpyfUj
SJR97yqCwCOCCEpaefd63ow6vMi0kcOTNZA6qve69XFCNb6K+k/45Py5xiVWo8+exsocDs1Q/cqr
tF57iVs7FP0IiqxxeOp9Ed6krueMG56LgMqX1o17tulzQuyxCBgwI8CQehFttZDAcEpr+1g3YFqR
S5bxVLHul2hpExa16OAAGFqKos7oNXy8YfpV2OKOO1kjLZh2siERuXG6/wqGwWZFXiogu324IQQ4
3U5AU3FQRYTV4XX6kObTr4rPdwxz5MXyW/NQU0evUr7Lk97p937g9JO4AH30qcf/GKflNZezsMXy
wLsGU3DOZcWUZYovGBrTmyEuoWS4XSqixdPEf6gsLO+9U8pT2vGpwzHUnD0n0K+dRdQ/cWdHvS4/
mLZG+xlnztGTkgUNAE3DZcUl/ND8SDTuM81+deq8aGNhEViNZRh8QCP8yeo9gh3TOj3XTpA9jIYv
fGmCWHXNmA4Z3bwrxFGafwYG3SEy8gszWmqsqjvkPtjANlHGoxwWU7C9qWHxXQaomrdW16+Cc8am
aUtjm81XES2jdeuEMco7tE09AyzoBiV9wVY9h1qpP/yI4NQ9ZqvsBxHlIIQHvXlquqdSZdkFaJRG
4ZmKzwgTMXALicCcMcMr9WLXX4PK8r6YiSqZ/nBRFLR/WB26TJfInqNn2X4rYAVsmWVap1w0X6kI
9LMhuSb4sbnVsYO7/VieFXpy3hVOTmnWRU89+dulx1rPIhrzsmw8BlREbrSPhOv3EzaIhzABk5IR
Qgp1g4ooIT62G33itGv8Ro0NsCcIez61bEJFva1NfX/I2nbfdak4AmhIngOEcY5eb13OiyQAdtPZ
oYFxGJ2wpyWTn3oNW2Dlm+Qwx7Rdw7wJLrzrBQ7Gmga0lRZfs4CFCGEd8SMvWmPfMB39xGwbmd6D
zh5Mu7uRI7jLIfd4bvUpB9Cwwm9Ih/2gYRu6WqH+MWCg+Qt0MpdA135yCOWFk6PzrIFn3pgKPVLy
Go+eCsbtSErUpmzzWzl1MesnSnTQXPpVp9c/pzR+UAiU+b8W8WtU096pPfxi/Qi0XowmFa1Y2yxC
O+BsV5L44RygymQO5XMSTuzgSebON6AA5T5yug+GFt5lhOC2TYthHzgk0KcBv0Za2QN2kHdmTg8P
IukT+iRZcCjgQ+LXG7tHj7ukx3fw2ZE0PtM0fgjchgxKDLBnqYPLIzji/ts5jeH8hKhDmOEW/KF7
WzaJLdybFVr6lTSmTbjRmAd9zqxanp2MD7xIC/2zksR3dnnknc0eeV9LFPI+07r8ChAD7bZttx8j
Ptw0e9NPiKmSPe1DSqopdI9VE5KUCLT7O6Cw9RgL/RIlRB9Unm+fDJOQZ1WSEWk2jOrN3PzhIRX6
2NDCYTVg12t3zojXq354HkenPGsqeBtoBz3HQTLtqgKhgr/0qwo0pkUVmcxuaF85sskv3vjLdTVI
gKaJspNQGbEm4a7d12p2HcSJ+dGe+giAa2eemqAzP9YCqPBy06m43pEWN+5k1rUHvUQWnhVDfhz7
EbNAHn4dYbF+zKpnv/LLT50RhM89UFZDJsnD7yPtTvDBvoqCF7o646Ux/Qh5nu8+UpLzP4llFtEO
1akLirWP7/MlyqaL8m2Xdko6vqQlnTZMZmcJxJCFqzDPvYslKvRl/XkKGGFhLqhOeDO7vZT0HHzU
bAQLwBtJW0poGxF2McvL4bAO+ybvPfwlWXGzR3yQhckkd0Rqvu0IFtwx3UVRaUMcM8r8F60Gb18b
OgoGozePrMj5SrDYWA05A/4A2CaXbpS8uhqmHcQIuvrCHgHMuv26KvuO9Z0mDr6w1B0GG9/mNDQ+
jcweVOu1z7ywX6OU/mZCHrJtwXAeCmRoK6nS4ILsW22ZajJgDaRzhzeyJwNedW1w7kIWvHnT/uLt
pEEYwiAa49bcwRifL8XCfKLStZ4oK1ssP/Y512wgo0NJ4O3rSBz4Sx1q8oX1W7giaDTa2xXro76g
xu4nNd3sgUaZGt3X1tTbj0hsKXHdfHww2hE3Ir0hybkJYPHKZgI5fpWOEtdlo3WCYQ8eSPoXHGNM
dpC13+2J/D/zXmUn1HriObBPcdumj6oJzHOQD5zTBGWN45ovk/igfM14FT+ypr15YKU/RZoR3kkU
eR0cv9pktlvib4v6eyub/p570wUHbOCfiLwhoHSib7ArRpaoE8ZXxsRgkZtaNkuiwVlPJ67KZqPW
dhUbT62VfUt8tJdkmJuv6KQiRHYfVEdFkjgi3JVmJ69RU9xdq9PuFAyIgKKOHs+UyLMItVNT8c4T
mvLqTKI9WJ1LhKLbfaGyEEeMY+aZll14GAaR7/wBz4yE3Lb10YHSOEktZ6BUJRkciGW9KfHO4TaT
nyK64muG3d8yy4g+Tu2To6J8i/G/305N+9ZV6nmshLcZLFjkJFXM0Hub8LjwY+jX+rnNlbWyRw0M
all4+96wut+Gy/+faPp/SzQlN+8Pa+rmm/r2X94KRW/79i1/+/d/+e8yJrf9fw00XX7kH3mmQvf/
FbsPHlVvdv2bs1O2f2vUv/8LrUTrX0n/I7/AFfj0dQdD6f9MNHVJNCWMEGWohbcZw+k/E01N8a8m
6ba6T76NsOcs7P/2bz+G/xq+lf8I/2z+uv1ntLZw/g7L0UnjdE1BQCr5jERpmH85afPabZohdfqL
Z2btNl6wS/NmGNLpJGJjOhnTUK6LCpH275R9ltqnJX4/WPbmDVOQ10I5zJFV6hMW0kd0Uf2RJv68
Z89ohzw6qUUlOus4l71ls5AU2vkY2SzIU5eDWk1moW9ER51JA4KP8YXaOJzW/kwN1AsRys+6MV0M
5jS7xIMq8b4RTQPBa7mdTz67nZW/WrM4FC5kcZLzS4hchdiVtH62ds2ZIBSasbFmWNSyMWpO6+tp
kNx+3zUyH80DQ4awmdlSy91dN/X/eGSSFyP0lTQZN+iD6AAaCVzc5T/mjVl9SK1wm3gODNTl2O+7
+zoHsg0MBxQO7C17hAahnA5w3D9vZlkEFK7QIpoG6OuI/IMukNqcSubdsJ8YAS67y4YwP3Xyhtpi
aFe0OmQUpAXl/Je/b4Qz//mhID0FjRr/eRslNF3Uyt20ApJWVAHMcsn/g0rVQK1f2aEjCsBnHF4e
8P6oXhqf7J5g6KlsFWN+er0zmMOcQR3LHrLCf+xxoQIb9NfdiCACsTXNJN9x9nwJkC+cUlXxT1oe
uNxGxsA/8o+73p/9j+csEBHwU6omx2nMBSMaXsf7b69+3/3Pg8tz/P5Ny+77I5cfzBk/j3zWUi01
IPd54veeZs0uXDvLTRBY7C53L5sat55nkYr/fmjZIwn4Hw+za8KYCnJP/zr+/gN2I/JTSc9GEzBB
ipm71oSS7e/95fD7xp0/K7/vXw7+b2//8VTLLkNDki5s8+X9R5a938/z91P88Xv/w27i/zTzvjz+
/Rv+eKZsJsmJznDpt8x/zH/ym/7ffvP7i/7j7/7jud/vX/aWzR93/7G73BU7CUbQzKQFTiKY4fH1
f/94L3v/x2O/vxd/3x1nZnH466BW8q1ZvjqjS1YBZiS+Ye+bqiklWr8JlfgKzaGzNzilvf/M+wP/
etrlDmd6INi0jwvTcuGxLntixvi93/zrWLlwZ7Bsl6f/sLs8dLlr2Vs2yxMtT/l+08aRBYJyfo58
ebpllxRFWhn/+W9fHrhsll9jW9GLhuh1txwyUlx2n5fdLokYxMN1F3u9x/1LZvuJINTqNC5EzaTN
oMfMB5eNlxlIAX7ftTxqOarinqGEOzG4amrmiRZe++683AWcx5k+LLu6Hebl/Y+nMRxMnUMl0s1v
0ubv59LgHCVnKVGUpjHpCv+DvfNoblxbs+x/6TkqYA7coCcA6CmJsilpgpBSmfDAgTe/vheYt0q3
b7wX1TXvCYMECdDBnPN9e68959hcFfLrpTV9Jo14w7VNZRjIWBkXuj81/WeWk+GFwmbaDPnXPKr0
R+KYsOKWbHFJMtvoJCeZV+j+JkjTdIf74kjr76exDIxmuQR5Y6aRNIHDcfO3T/nna8zCwSWZNLAk
1kvat+nh+vDfLvu2Z/x5yXpluK77bx+6ONm5iq4v/N70/8NmDMfsd0I4fywjf/OX/Ll73dZ1M39s
Kdc3+LefpFCTIxjfavf3T9NOZL7r8wPjYq5k1wxOt5iK4/Vet37g72X/fM3309+v+V4ma4sQu+/H
/2qz+tD857t+b+J/9jbXzX6/y/dmrssgOL3RMSmPs6s2fwKw6IH8FYV1XXZ9yBX8oqXqvL1GYl2X
D3FLRNbf7l6fSq/X1es6/9ji9eFqBCVXYX2HP6+8rkSr66/3/vP89+M/24yFEmCyIg5Yg9wKMv7W
1KWJn/g9pit8ipfiXI3gLLUVeIJpnWk4viAAJXQXM63FtokyYgkNmhtY8pEqy89ssJbAmRHqcn3u
NlaMwCAyM3fXFNQjXTr8Q6ftXIlmPcucd0NEGQZiuknvluIcsFkXh9Gpdb8KiXoX9gMyO7AiqhIT
NFn/TJdBBAMjDIi/t44VLZcI6XwrJ+eYYQaGjVs/qbYidnHVvuaJ8jMt0OPNGlGZcOVuo1F1/JTw
5cj80bol7cPEdTfmaPtmhu+4X5NKaSoPoGA8q5s3bR3/zELqPPOIVKOlgW2G4yYW2baQOKWHKR+3
pS1oJdSXFS6dlSMMP1o4RKNZZ6YIJNyNLgTOLPuYcxTVJtS+U8KIPHAs4gN1FRxnNt0WiTyrM9Zr
BvCwe+3HYazSg1lvXTpzWH9rd7O2vjZizVgZxuTBQkAfWKQqex8Dnu8g7quYf1LVtqJK0nMyLq9V
nnzY3WJstPFNbR/7iPQbhINRvScTuthIez3PoVSiC0G2zQz0MVt97KaDeADZq+nZC7STe2Hl+9rq
m6OOFQeyclX6BIy/V0hOoRMD3S8qXOVzbNzrxle+9kmLEFtKjljFyeL5oegsvBL1m2mGU9CTwN7P
91ERkWwsT6mcfstCK4+I2kMAiZiDzFF2W400X4iuM/lAaLwPeFoBhczNTTlnx7HjpFqrRrkVFFDo
hGGmKAgHtmv3Z6oRpgP5wjnPRhG4FvUJ011tRbb+NsT3YdMAG4I359dYVQKgoDstVHcQJOwNtMu8
ZOxPP3vbJ3wta8EYPqJhIsHsbujlco9L8lGdesyMiDqQJiq/lHgf1qXc5rH6UrlLtUM5BjWcNMZ2
MS4G/qQKyZVJph3Rl4izzGlNxaQGKeMF13ZT+p0z1h7Vo21c5u2hXo271CLjgG63HcT1EChJYgdh
GG1Gs6j3htu9UbD9TXeTgmCNiqfI7gbg1Zt5bs07UzuRKziQKXMrjc46oRvyZ5dUzEl+IeUJt6Ob
b/OCwKga26XfwdxxW/m7rMXF7ENtKyW7wyZuMKhQIJE7N7vU6TD4YKFzH808862YeBujkC597iQh
qIhLtJUzs0FWpKFTQj40LBpy9RHXiEZKiwhRuaZ05JfpHilTs2mThUslksrrGjOZd0Gszjdl1V4o
u8s3UNn7RFtOnW1vC46PNisaAG7YXyhK9oz2PdnmlJG1eAxChwYvluSLq4tjXc3aSU9TUo1rJmsi
0n5OZpNv8KHi34pmeZlK8qImF2dI7pKJ6Rj+BBDtXnJUke+KBb5BjeObWgKRLeGfIEUAt//sPOOD
4xreqGQ49mG3tY1I29WmeNL7qT7XafdIIw9mwnIsIJmRzdPI2dcqcoWR1nl1FrU3RKYWcWzuJgOg
4sj0j97iTO/NfI6xPm3R9+yHkfzlCWzr0Lca+XIEzktE8Es6fIgGhf80lsQGceD7ldJQTsOW3OnN
xlTCXW+ikNFJWmZd+az0LcrZzhDnsF7pqPM7OkPCjNqS86nMfcWpOLsR5uElA3LYiKZXK2qkhqeM
vfFAZq0H8DnAxMX/jV0fVkP+o8JnZ4x95WHtbgJD4KUdXYyAQ4fsJcaxsBAbjIB3eu064pnMdNxL
/lwY9Hhjh/BXWcU3ybDsrXR6DMv60obUIR20CblS21ts93XQKQbS4Kp7IrKUnSJEqX6tcyKMewTX
IYIlcQ8l4sYNp0Ja9aQuekA6YOZy0o3jPNt2hel4sgLliZN825ELvq2KhfD5blPX021oWK8FtDyf
pGuIzcRI4xB6C+ZSf6hps3D0pahPeumNrkrWH486N9xWI91tfGorEC06QdHdTfQEPXUuB58C9nPC
YbrrjQ+t0iYKKISXarVNemeyPMIMgyc0xI4/d/EBOq3taYp1ziLtCWcBQxR3OKvmu4trcyf1eO+u
He8izB3E3MWjERbQqBoCUpWSNiue7Z3lduZjLv1hcMhfv0NuppxGDjCONAM0ECJdguv8eiYYqy3c
kw7IAheW48A2vic1RguSNTlphCzolbWiHybzAp3jtp6yBh8B+x6mIMeL2gxC6Y+GURTaQl8NOd11
XfbOBKGiDd96LjDDbRXChzItmSGYMZpd19CyYyR9aOiP9frcXjKkEXMq0vssMgPOduhlcH/gZ6cb
xYEX9JGt+mMNxkMk6Q2pDNWC8qUfVqegLXbYq14Wa67Q1rgvs64uG5HXmZf3ud/N4UfTm6dBL4kl
ywrqW5n1q2hwa9sgmSiKR+U+ZCZAFJr+CENNowmVYM22yeKOVQ8tDllXk6ttu7jONnQBazyr+lvt
0F1xGxQuZLjAhZKqs5+RFzCFr96oqBWHZWBE1FvJVjGt52mYt0BjnstlEl7nlHsCI2z8J/noxe5y
rh2Q9JnZPuHmxGBkLCR5GvFtRlDDZpjR+NUaGWKtg6FqAbBolOld86B2xLuSM721UxzNBCVsgeSO
W04kXdANH0OfgPQSU5BY4cWwaQUwwSOMIFOPddaVm4Z6xQhRcJ/0Aq1ImryEBeBeshNuEb99imHa
xrhxjir2LPYMQud1tdlCsLqtGiXfCfhnlTWfw/WXltpwCwaNyZLkzAd0RJMdvi8HNgPooi+p4Smb
BQOFNkFn3KmCPAZIaJ6juIqvD3LXp+WTQ4Go53xMuqa7jVttvClTvJchtOONGMvbPlatTWRIUurU
6rFl5FDXVhOQjHFxDfql0WD4eafLO8KQXvRGReSwm6wePakBTshOERXQC4T6/dhn2pkX8bcZ9xNW
D38pkELrw6cceSs1dbalmoHJM+1jM4T1WdPjBzEREz+n3Zag4q9serHG7Djr0+98hOpU24rulZF2
aMkmpumW2R7eGChxVkt7/bcxcwJBJIQc1hbPjhsDzEQ4FQ4kWABT1zxEwLOH+pA8lRIZDcrH8FAz
hFab6ixBNGzg8bZ7VEO5jRrMVoxDH+fQkLKzzTvSC8EPmmh5G6DsUQ+1TRJEJYw957gNXbjwxipT
XBPDzx5hvMgwiCYOP1ycJ9sUEwMjn/5EAp6FHtY61ZJO65wcXBi7EQ1zE1F55y4l43nSQVD7SR16
OnkXBo5J6eu4Siu0lq22njpzjGsWHciiHwCNjCso3ecXD4Mlcp6YsYHEj3dVK3dzJCwmLsXDJIja
VUp5Exnqgz4WRIer5aPZ918RUY++ig1V2vFrnrrYDVAqnBVRk6in93swH5ulnjg149I4qbYJCOY4
r+Y8R2ivTRK7ZB/U1oZkmjPXQYZblsPPDXKtr1zXSxgoSBFL1FEtqdo1SjqzlRQQ0ERG6jtCmHfF
HAgHgSWnAcIvXAcdWFeEQWlG+x5tYKDqaDxUpEIgVNJlow76XWo1lzziYhwbyuHaRpPpcGsmXw1O
WMiI1g/EbH6eHKXCeHvKqHUv6a95wXLbDc2qBjaxMZoL++hQeYotqJjk+E06S/FGJ8S4i6s0qEeN
gy/xBkSyjEzuNX2s/DTUbxXJNiq0O/hpQCimCIW8IcXuppH0V2KM8XrYQ0nXR3A2lg3cv5uwidVt
GeU/YuAmu7JBT9sz/9GpVzxDARQ6YjoOL0YH2FnRa1PumNDPtVn80c/JkxpVVlCG42+90862S/tM
m4ffVvRMOZ7c93b+PRaT8WLGde9nilwHlnibRo1YEQRi/Y0VpBrgk0iEJ6WNzrJb4ynwNSIZvSnc
8dOdoTxSOdoSHSiOGoaVNoPoT1D3IaIqvKdG/2FW7ewh6jPxoh8sUl52ttv/ko4kcD7cxGryc9Az
AGTComjjJoL2fI8jrvtao48BOEwnByQYVOsk0CwuCtJ2f1pKQc5279HdvzHtdicaxPUuZp42jO6d
JnvBmLofNedZtAOkMCbJYFbmpyas+Vf7Zw3qTKCFg/RsNbsd1PbMWRpTBlHJDmDuXK9eKqF/xNV4
Viob4c6AVsAp6R8nyy32cUzlnRbv0efou8blL1O0e7rGykVddRQS0MClDk9CcVG1XReNuO6aKc9u
/izT7Eh6C7YCnF//uVa0+pyKZoq3cl12fWJAY9stNkLqbgiMeHls60cyhMbLqI27DhO9x0Q1BnmU
QYm00pQPEj0rcoiIHWUUm9Y9MI6hmzwgO1DV8QGY+e2gTdF9t97MeXhP/J1TFtXJjkbzcr2hHLlg
T18Yia6KlOsy/DT1buljDvn/WtYTZOWB4dSBxCEZc8yQhjA3PTujtOsLB4XOKb9rtlOhA39YbyjN
yr0zA2i5Pmy72LikGILuRtzp10Xfy1tL/EgY/oK0ZE1HqfVLLqcFR0Nbkf/wn5s09FA/tBEgputL
/vaEASSf4cv3EhNNAUL+qgSdzBtfnwhj1PxuZwRMTmVwXXR9MsnU8mRaM/xB3smEKIrsHOVaFKf3
1Apxe8yXTtOS+7Gefk9JjaZFM25USJHnaTIBmq83zsJxVXWWuf1els9DuQtb1CeZqqQKxoXQOOO0
PWZmZl5ILzf/rNsnFu2cMNsgeG39snRi/tQ8sqD2YOX587iBVLJtqlz48vp8LE2dkdF0SVvnbnE5
hwxLjfWg7sXFdTPlDgxPtD5AZ/bXDVOrN3y3y5EYId4hjxYcvqXBxeG/Xjehmt7niwrkbF1mY2U8
RUVyKWTR3+KlDP7sUYtMItRqnefmRXtXMfq6F4oT3YPmeJRhNJ2uL7veYMkHBeaUcn99eH2t5pRd
YNajurmudV2mzzpo9CrDDzRNvqtG7iUvDfcSZXxgwwAyGTbu5bpct4sBzCSAu9RBwXh9WdjPB2nr
MRJK1mQWeFETxCvJwv5XzQlWi8gFKScr+yLLuMZQ6BBMPy325fqE1qXtQZWgYK4Pr09EKNFua7Sm
Rpp1sEbduNuCUzH8IZkZuQ3m+fu1cQ0Tz81axEl6nW6dGfbIQiIKYnZzlRDM2Qbddxn5docc33Cp
vrV1ndz3643o2u5ATan04glXzLU3/v9VBP+NioDz8Rqx/e9zUe/ipPp7mPhfK3yHopqacFVSA2yT
kEYDJPlfIgJn1RDYOs/S2NAJfvkWEQjtP1zbJPMUVrW1Rp8CtG6rvov/9/8ynP8wCCDXHGHolmbj
oPufqAjEP8jYwiZ6hkwjdAxoEsgX/QcNPByVCFKraR7KGKyAI2aCpSfysE3gL0Vkfhr9DJ370xko
7LgV9iEX7MfQOq+165RbsgQGvxvxoTYC9XcERIsIrMA1kLbhGLjkVWH62jhBFbOJoCtx3Jlucy81
i2LCwNVRG6lEQiqDoYlHJGKId1jSWwTda/aLBmBRfctAF2zs0nE8ZlPVLp+XeF/AbvCXVj/iHdf/
Gzy9/i9+kjXtyuRX0dfo8n/Awt3eaUKNAsdhUWzGMXpi+JATbnOZwEgBzmeRterFrQw302LcqlG8
R/L2rmgWpBVZBM3MN8XWlvm9C4Utjc7uWvAGHYpjt7K2zgANhpPI6wzE7fC3Pe8vkcj/JQrh7yOk
4W9hFYKwLPKgxBqrQriiMP6R5RHGei6tHi5HGIWveHYMmBw4NSeLmRLi+t28aHfl+KMEGk0vi9zn
2oZFQk30R5UqI4LcCE9rlFv+OHLKshEFWyOA2y7bWLCokEhjJaSOx7Trc5DoDgxdqbmSR34V4YDH
KkWbjkJdkS47TV/uE40eHtTaX/jKWgA/3anGd4V9dDrNQ7TKO26yUQycsZxXfYiebdkJv0q0g7pQ
QRrwKGVpcrKcSxRXzDZl34ODyp6Xcz7gDlQGnTY2os/EWSxfoSovJIg8IAgZgHZ1EZ9NvNRebA0/
Z5pgzMr9gvX8MUagplGQRFVHAYXxntV96XBv/Bx9BZbs+RDlVELRUe/pbvxg6sbrgC0iniWeWnmR
SDD9QVd+4uxVvNhGVc/8bW/r9gytgclhF8aEsfcqCAT2FqQ01P9VwAHCeip1GD8NmA2/YyNKFdXw
mcS9KMqfURgzPhopM6eAetxZ+0BLOVEvxOYoPpz4oDnIgcO646LvnIQqEdDBkvCyoj1lhQMoIH1b
wAe4ISXMqhGkg4t5XjPmb2qxGFs1RuJrLvoO4MYHOk3Ht8wCqQno0X5oXqXZ8F9iqvVrLp4brri9
J5ygQ5JfuAsusY6ai5lasJByx7gjRpGClx4YIVp46F73mfJIxlC2zxt942JrLBYNyf8wHQu7+wyx
35gxBK1uEVtk4x+KVSCi7kZq3OpQMsFd8KDDkp7l/FYMz80wMz2tyxdif9+brv2083qTiv7VdiBx
DF35RYnjXo8homlJctdkncrvOPywavm2wGARuHk6e6YWoCybyOkDkxkJVinUg6p4tZNkM1U6oB2Q
sVWq75I5RK7c4FiUGnMpSadBXfoMKomDiVvMGEzq7QIZCRPu3Tz0u1jvznFF8UtJQaCNhzZrftr6
veEOx94tnlsNi1SkTh+KZm7qnrEafG7MDRwrDL+rZfYIFeNIq4gqme33GI0B4Z/9wUQ+RG2S/pcq
fjiZ/ZRnyVEoyzmVsbqJJ+zbcRqpyE4tvy/muyGpHlKr/aj09i3OBzoa+dbkSKKZ3b93zt4oW97O
tpC3O/tW07Bou6FGdTUNbBd+QGk9rUNGz84/W8f5jcn0vQEiQ1/iQwFQ4evAtwK7TaFSuZdkMF9T
/k8tBVgTEipZpxT/aowL9bEeoottmj/JJ5G0NT7EPDY7m158WIYP5NfepC4MV5XwCU8xH3LRbDoB
JoK5Iga+kLLCUgyYnrRfcCcJ2Y4nJmEif8acuiX8hAxUy6ZPpCaA6RfKw8ZEt61ViQ+1qwewQFvS
ctkGOEXOGjOdgty4q0CQwz9gljDcz7ZzSabsPrXmWxfkI1NCYJlYSUn4ijZ2PnC6plE4trdzQkaM
FVXCNyqmCSGu6iYmeRdDpVmclTJ+dHE5+tY8Pcvcgu8Tmg2tPvXy530z5tJo/LfdEO2jJf0gKihY
j++5rVKv4VBqoIGGTGONVN2sNqkFbNBABwNL4fQrJ4PDq9HJe4ohmeVfQqndr0+krv2aYYuxJvcT
pclDZOVBO5LZliCrJu7j3ZkMYpNOYXawW9g21P9fl8OsziG1Rrfm1Lur8gVotKtiCGfqNCoqRD9p
7Zj3tgT/0R9LYtqOvRU/haOp7WGUHHSdU2bcWa7foq/VxHgHLO1QdtoPw9yItMmDzLZvwXf/QC18
yhITTA2nMGfBEW19qHaZBHUynZekBNeGt6TsQcqnMR7rktKM7B3h9Z39BAVEeqYWE5u9kFSBqtu3
ubz5ZkWVVBovRhLv81wbN1Opj1tDGHe5bF7CeLpYNmE1UWm/aPjb0qz9guZRY5Qyvuh5UDgBlFty
pwkTbNHF0Fyfmt36QQr3jKeJa6CD+CM23vWJRgZc0SAFUkUNl2aJANA5FXRMZmoo5NcqnrUMvycD
v0jiQmUsPi11Uo9TQ8cjoenrjmiBomRqViWy3OqzeRd1wtrMRXGo8v5pUioyBdV5rdVs2pmMVzPT
fmIjHoDIVYGd4UiyDZNkRgL2qP58SCX80cT9jYEwfsVfQ62J1J0hqBRhLCrshAKkbq5+G6w6PeBn
153FDfW83Tg7j6kJY9GBBURLHoWKGwfvqUw+5mKBHWsaHyYDkbSDI6HonUdhGdt9Qh05w1chHL2A
aceuKIlJYdY+7lUjspilc2YZs32cdM1FJJYX04D07CSkIUzb8S7G2wXwy5VUKBPCnFvChRz1qZ4G
+rk9xt11h4e1Bitco2GlEqVpujkosOpXolI/zjX657PRboo53UWae+giAmqLDnuYYz4RVBadh/Bg
U7r1msK+qIIWqivGryUxOg9GwY7p33PctOVOYDDj5FLTT7CfRuhRWeQc9W64ZWZEkfBoQauET82n
5bwFRPcjt6xlZ7JL3GyBXd+MYf9jQeLLubiwPEU/j514JDopsLuse1t/ui5MEUbwf4ym+crU92tR
OIiLWH0dbXrESkmVQNg/sCzD07SgMnfapq20V2owcmsLBPsi/xpKkIeS0XaXmBWt4voEvusywocW
XBD9RQDAD8tni6avP+QQ2oiue3GiJRgNvJxWfaA78KDo411K/oCXZE8MP4/Av57CODE9UyBnDRf3
AFyxZS1viczn67fj8ujjrfKKHJbQ+rYkv9JGdB+d1PrVpkSIzJP9IrEpDXxDGBCbMSP+I7ylqnOn
uA0fXIxBDIUszOmnNA5oEdfNL/3wSZ9ErtaidtcQnahagI/kqrJoR/hus33oJou571jcG6vAjlM9
kdsbWunPYze/gZDoj/2o7ScFi5WBf8eDXEGTZ0xwajXJcaJ+QdNISfeKxcjHpR0qLdEgQ0s2QPq7
U+WOl5zg3o1S4eypS70NpG4ctSZOgLnmAdkd8pyJ/Enr8DSnOjOYTODa6VINyAmW23oZd0tSPOt0
Zz1QjHkQExOa4t2GSkqIX9d3fpipjzgnyjIpN6GZ7voq4vDXxgPjkn6PuuRXEoEiLmGu45Hkh8/G
MTmTfKEHuCyhnkp6ikXY3BIQpj6Q6smFMEru6wJ3VeYqlHhKAb8Fm7MvtdRDHzBFLWV1XPpt2Bg0
sC0tmFYclkraV5EDw6BlcYJQjYZkIF6yjERg5cS12kX9GMeARhpI8yBm4lMPv3EHrIZSaE30lLVY
Fc6bON93iY4K0JgTCqUt2KduREY9rDfqqrD8fni9p80WoOkRw+365KhAwlTKklbu9wrGBXrFxMgI
td/3Jq73ZnUZYFcpF8pD8ojQyA3AfHFtN3ZxtMBj7DF1UiGJyXGRVYrtPZoZK7PDXG+umsrrhq4P
MdpeyjQdtvWqHZuu+q7r3UwNmV9AXQHH+jaZZnEsY/KmSqQmGzslyJhsjEPRoDAybLveXRGfdkNz
mwlcdOTy8WiLyOvTOXwSJqj66+bXzVzvXd/ijxr7um362bCahUaIT8iJKVIwt2MObBNEVCr/Vz2e
E4KKDwOYLzg/jSdTrTy4jaqeQhfbE2Dw5TZ11xmTYcqdobR7JxEL2d1NfNeAxbyDEK1tlRmBTV23
5SaXteZHWpveAirMN1h3m0BGrstRuTyOExeFKez0BzuK8oDMJSyzeInAPtXDJiLaNBAWEW+aIsx7
E1L+UYc6GEQCBdZsD9K3C80AcoQFoJqVmyp0asbtMFDaLFXvsljZWEP1znikOojIJS40bl66QpkY
JZY0jrC/aUV9o3bGclGKFWdUlJsYFdpW0aSJhIz3B+ccncfBfKO+8HOhU3EoCkapbROiWNzmLaEN
SWFKTyhSPMRaenRn+J2muZpwW84PpeRS0RVgadrYzN8XLkhOCr4jl0MDTp3zLGQDY1NHzX0hRHPS
tcZGE9U8Ck2fbsaFyRRhDu2260vtZFHqiK0mutOmhLk6EX7M8cWhJQrjvnNB8UQcMgw1ys+hOy+Z
4qLC5QLWKkV5KjVGYmkdtc8RRULCAFxGlzaaMfRQ+attR/copYCgZem0rZIheiJy4LdRc/4eW+lr
U9Md3DE0jvMwvtUZUeb2aC837CKYrnVY4OMYRXtLHxhj2s5ptBT7RGjcakmdO7rwTLlfqcIw3ZPu
fCes4ZJhSd5hpfs0q46KZiU+88mOT+RBZJvJautAdkl6C4k5uVVwRHoUW5ug160jMRTzk2IpWpCt
mWhmrj8QX+w8RRBnDsrQF/AkI2CjLelpMwI1qGF4tIaUEWuZOvpZrjeDKi7zaGJtc7VsYy6d/pzY
1iWTY0F3erppZ0VSXQ5vx1TL99CW21M0jQjHcuwLbkAjwr44QQmT6qHRDPec5NY+pv8RMzXBp1Ai
6G1M7ThK8ZoA7eVPzIYtSA/nEE8R/EArAh/qclVV69eQ0UjARQyDvZm6h3yoNgIr961cgd2iIOLZ
yiefZtQlgvW0V3BuMkXKu32O2dQbnzSETozRLSyCcXSn63brRXR7dtMQHRNRlnCbwq9uyOSDNoEL
LoESzqgEAUaZ/GDa8gaFK9sTT6VManXoy+xkDGp1Mtlzm9baKqrxXCTDEYWQcbDHidyAuPwRLlr2
YJc9HaemPcGR8Wq1SAJps0PQ4VEYzkUnOB70pfmFJ48orhEXIPUSx5oIZEGjiTyL5BCRmXt1YR6v
mdIMuhb8KAob5RSKUzc4cKgbGflR3/9K8y6+6yfnLQRpMLiMZKal2UmswCBDyXuqwfCTDxos/WIc
tLgljAJOUzEvDI5ECMijSd6NpBoeyKoB2psdm6KMgN5JpDfFsEnKrmQCAhiAGC6jVE7Smfl2RpEi
N3tZ1JxwN3w4uwTFAtVSSi+dPVFQANIydyeBNuVE+nbZ3JsotBKGNNAcHTHtrLmFQtAbcheDhjgR
m33HeDrdVk3pHEJlt2S9e6eqEq52SUA6iS63YbboxyYnQFwtdHeXdC7RqtbIWaYBbKOq4VH0VvlM
OM5rN2jqTfOjbpTkqZ/6IKPKcQnpV+gTA8ZCNR/UaIU/Rzk5OkLb1ICsMpvRedfgqu6RFASF0eqb
ySQApp2cr6goZvgyQEWnHHa7uWx12ZnBSleREQlIuiWeaaJ3+8EcmB5RgZtolO+l2q8KtfLcZM+N
nt4AfVyJRGN4XHk2HckZlayPS96egKKo99QsPXwOxDVIAGvMCmrXPSKSdI/Xe0lyljWXZKVWMKk3
692pOTMFDrk6xsoxGtL9CGt6T4t+3oQqtSSlARPk5wo5b7OBSKdQpHLM4/p3qWhIZVVFh+qJdgZP
HU60bEZHquGnhLK83oUTZFBRqPNjUR+cclTDOz3PjWBxZtKPGZdQX0y342pbE+4qvSrSArqsPZPh
JoLY7pGrhSMR9+ui683cugRpUerIOlqiHh3F5TjABv/rblbVyUFd1QaFqR7n9eZ6Tyc+gHlgN/71
uJtzuOgp0KYsR64tEAEer/dK5uGM8BGLHa0pMpjvgP5aX4I+1PGrKbUwpzNwqVfHl55aQMSrBt7+
uiy8Dl2+n7a49uM8g14xAUpCDm3/bd3rBq433yv846GqpgUA/ybV/SZiDvq9Sm0zno1K6LP/WFlz
4Hn8eeGfu9qabmjGBHp8r/23F10XgiMaQDBAvP/nN/jHB7o+JIVKMgWOybtYvzSMuTXgcUKBtv4k
/2qNf7Xs+3NrE0du0qlbuY4WOREinUCiswmrxIA5ZeFEbNGFbK5P1wI/iT66fMm0eUgQkx2syuqY
1HFjIzs9UjxFQ3V9TK5rd5zo8iMEy6sNGGImb1ZREOMzQCeoZ+UR5u2T5aIl09c9gOPqp0vJZ2NW
0Cc27OLVkbYGT1w9XWGDe8HR80cXryWksnqnGEU8n/K2oShAY4ESAET8VKjvU7kcmmH8iotq3KJp
R4d70+vyWBYkTDKw4AI5k3CUAfHw2IsApjNON4dnkRWJ12TyEQXwb8jtd65ZBxHNyEqLPqwK/rU2
wOJPrd9NH7RDcoFojvOlRy8sLUTTbfQ6AMTyaBX4WmF8Wq0yrQUfQhQb5aPX+P6LHfnpssaRTD8h
MZKfLZH5oEiFxhw5vHs33xiV8hskBTR47bEcxXOajU8xCsNNrzuXawehBDvj5fn40xhNgp6YGVm6
/NGIX85EJdd0hrsCPI5eHAaVCpAKpnZN7P5FatUK/jnZcYbVPdrpWvSur99ZoV0BZEhHkArdLGSA
uDJyx6Bj/Jf2JPP1FTL2qHxU0NKPE7rqAhkwPdPSFHe62b8kFMNiiul5/YLO7gEhCcF4AtxSony1
2PxIwEru9HqCx7w8Z9Uw7eGmxh4RfOeuaffw6485Yzfi0rKj7EJyV935QUbWcDuEv21kxkFWk/od
QwebVyllaxk3dWTkiPI6xp05XiM7bEBeLGgsULejMHmeDAdAwbhsnRNZWmAGMjjeLnUIt17APXBO
8kXK8D9S6oeufp6zGfENU1MaaZljvM/KuIWNdEA2elub494d3JuuJL8GcSzD81vVSZ9ITwDvVLmP
CD/S+QaBsg8j/6Z2zL2VzIHbvQ8jwIJqVH6Obn0m7DnbVZF4kemL1NMfUxgjtwt7Y4ea6oSIuNi4
I5gOiggPjq6HOBbkZ2UUfOTW3QycSHZGatj+DENiO9aIFdh74CDrMP3WgMogpJm0trxgB9KEKAy0
+UKa0xWLSBDOalVgIB+tExmrqkICm74aBaXdokMIafdGjvIkVkpaDqDGiFXhB4S+SP1pZi7ITP3o
DK4/P7hKovpycb7sPr8TtiAzHrSfH9YFO2N4/3/YO48lx5EtTb/KWK8H16DFYjYENRkMLTe0iMhI
KEJrPP187swq5o3O6rbet1UWzOEQAQJwh/s5v9AxhkfhEhQtIcUH17DRcrWOj1GOrqdaPzEpQ0KS
AUza8exMFQlw5JVvIuAh82LA1OlYTQhqnb5yZALC5D4/eT/dHvmXLi+2XnKKZsYEmQ4dzrdaNeyZ
WQ9zFHdi3ySi6us4PU0OFk2xCmbTIX6vP+cngFx56hAIOkVkJGq7nalDWczoUpJ1UqDsSv5pMAHi
gghCMoP75mFDCc1n04I2IlAkQEAx2A3FAnPxhv1DstRFWyvslEnLtrC0g/j/GAN7OjF0JcBpLJJG
yNVb1QMvPD2NHfJqVXgoJK0LbpOQXXkiyoBEL9g7CG0mkCIfYVu0RGKU5cIpIMSQz6MebHEz2Ui0
6sEhJVXA18xxGCHg+NXPRpQv5sjYISMU8OU+9RmB4teacM8Ok7VwOQGt4ddWwxx/NI/0bb+o3ORF
+AAvjLRC3bYq748nB+cj83Sd1BPhJuUlHUAKTxgSoYtPwM5+03NU8EpxI7W4I/9lpQdmK2S1jved
Ob6hIf1ZEQ/haWhv7iqoUKU/pljVT8NXQx6ywgwx8nIkfDIXvZ3gUSSkyXaVMzA8zcpFkq/q8UO3
U9RqQex0AqaMcLKgIWjJhPSglYJ97WP0ITF7ztIU9Fkjfn7jRHM8KWdlhXD14AHhKI/MmE3mg4Nh
8wdxhagt9aZRFEDAdvmpl2G9ivUxWJTqpiaRhlgKr6BukvMzf3Yus+HS2llIWQwiYN+IFpm1mwxL
rLkO1sdHigW0sYLXcYxkff5ZiXg6pGvc8AgV7q5cD0XizkOqxlBQrrbXSAAWm6M+fpa0oIqwM0oH
T11E6Aah7dcjqCQFEeQkM2B3VAcwfXNDIfSNMPSkEjpV7Z+oYBBwK0gdEJHxmxPkcmvK1syc0Fpl
MgNF1s1HXzgMLU1isAAprddII2scJ5/GST8tEJMiIhgXyNME/e1UuZ8JfWihWI9OIuw3aA26pl8r
uMksWs18b+o2mtG+K7+puaYTTjaZYkSQ5O3rOElb385qb+YOzZzWzt230fVmBBGX8lGYDyTW0N0F
2U1HNfJCHAE9Q6i6c2mWs7RAqbJBuTRHOgiGBpj9RlmflK8KlxTiBmR2WgvdbC3FIScdyqfkdI1I
1jQfpx5T7MDHX1O/atsSvBxev0l7UNWsxLFiRDK2BUQ00vHFDJJKnFjpEoK1TPj/Lyrnv0HlkOLQ
kbv4Z1TOY/Me/o7K+XXA79IeluoixmFroDzMf5f2UEkoepammh4vAfodv6Q9TP1fqqbbtmurno0F
iQmW5y9UjlD9UFVDRWoKUoWmW/8TVI5uud9AKIiHeIahGibhcVP37O/aHnmZR2GOKuWVrRGcPCVB
fqLnYdT7W9F2WtJbOCuX23Px+w7maUW+32lB7SYTgRtnuiHFB5DGy5tV5jB9t3vvqcstSAa5KXL4
Eb7dyk2IbtCazmRf8VHemkfTXRDI+DnkSnSDVEaFAOMYrdAeEfNsBQyDGO0wTwIFX5GDiR2+Dkxy
t30Yv4bK9ELkziF/2kfrwkTXIwEIryPZv0wxtfE9U6vpKvFzSFvspuoz9Vv8VPJIWX4tfxRDcHe6
l0UznU7dzgUKO++OTc0wAetPRlEcgMf0X7fit9PITb/dJbmXrFRtdxUJojpoRjjrjmDFa5LJLotH
QW834bnzbSEu9fcCRagcLROo+n+qM6HK8KzE3ifJsJdFU/Lu5ZFyXR5+WZV1lz+TyQPl+n8q/td/
XZ7ocl5mItYGrvmw+S0sLwL0Mqwv6y4bZJz+sipLMBiBKcji5ZBLLP8S2kfqBMRNdFLBg/3b+eXO
mmWDH/l+xnOt3MEKHP6OLEao2U1leM4YfLumy9+T5/r2p+RqKF4KhbQOiHa+A7KuGEwGanI9PLo6
cWO0y5kIgnvI5DISYiq9GfN2yuJJzPUZAiDGUOHMILaed8zEhssu53PIvc87ic2X1d82o9rMX4OZ
Q4RBFuVe304nV/95s/wTv10lmqsBAwBELwHQokEdi/yD1IWRe6IZxmjS65ViXjUaM125LjMXcie5
u1ydhEZNfydrZcXlTJOUnJHrMr0hS5cjMyn9cznGVVqb4KTOaBINOaNQym2jZRVKNJdie8wqxB11
dCBE5YAIGilQJjCAERmwaFhrdrDA5sjDdvPEvE0t8IlS5kVKyeD6undIci2dBl2WKRqYAeDAMXOj
I3wUWdSE2pDF3URcIO/+Kspa4oo7Mw4QYRP7yIU8UO53Wf3tlLJSbpY7Xo6TdWAXscCNsWMogwk4
SYdfJMilEFhItZtEDEzN4HvYlkPO/tS8ubJnEwsDFQT0Q2XXLqUvNKEwmudV45vtgMe6Fw1b0zna
a9KIIvR4AFXxkFsn1MVlhkuKENjWvkpxPApjfr0rfpMsXRayLsMFYp7rROoVcT/gfYu5VRnTsVfG
sxmXzDxQs1qHVWmsgrAftshgDtuTrZXLaNIeonQgzOYGtYpU8PEBROttHR0BDFQoGaG3CgyFQfNc
rqaAyMyGX6F34PpHEdWL9R6YQOTiFpl0yCHbIkBS6AwW0ZfzVtgSLxsEbpjiPllG927AxVumdVDu
8K8rdh6WaT5mhnwhVANbOG1imgB0DbesdVlO9Ra/g3prKc6vUu1WJlC81jdEH+0KpQ1LJOHGmuCO
FEWpC6FqI4uXyggZWKMPJ+QYaO5yESIvcy5d6oBa4Baemoez7oXICCYgDoDUaRvPQcEIuKGqbtHC
LNUGtCjSy3Ol6GkCYwq5FwlOhKfVbp5V7Y2Oq9H5RTT+/W2UL5msY6YzYkuNO/TJUXdKnp9WrtBa
KkBJbK3KQy7isi5Lpd4iW476w0hmBVCZA2ArKRzxhA1MbLOMKFok10OXTUN55Kn0OhFy02lMTJLb
cj6qGMy0bq9oAkU5bM/Fplx7ba1vQPEtj31lbslPkeYsVJEbowGGmDuh/Igeg1iU7cbsAYbZwo+X
4Iq7rY0JK2JceIVqLvFV8LM1BqZLJcFPaGHQkAdmwoxo1tp4W8fL8R60nhFu6vvhzQ1XpPshyxGJ
nZ5Oa+VnHq6wMCjB6UEMgIv0AyHchOTjqgheSFMVw7xS12P7svg0ikOJVXq91sM5YOIOWeaF00UL
0gxWEJLsBJnsQ9MJ1Bui2aX5oz2+d4RKUz+ufAMeGZnWYd6ghDzHKVLFsBMR/WiWYeE47FoX7icc
/nnsze38JRw36fQF/CC2+lkRbqN+aQWbzvZVpNxdsDN+R7CfYJptokyMKQrakM/OF1DgEWgGCLR2
UWnrKr7K7acQYu9pf4Q/ps9QrzSTfRZeVeoGAWvofnWzgEBoQtsH19E2c/h7NbdTV2bwfcBtrk/R
lQb+xdsori9iqD+HAqAXtnR9+8IsHPAAZzwW1yBVU9JYKoqd+9G9y06rvn1G7GbWBjdF88NGonNL
PC7Bm2Hmdisr2sZwKYd5dtrgeo79+dpst026DUhZoZtu+kf1EHRbm0wuGjhAEN97EBBgt9V2WyQb
HVegetOVfq4esK2pAf9yf42HyHiakJq6AR4F6qP2VoD7mp+oD6gv1ZOrILW2Nn4SJNUYr11rV2kN
HGJ9tBZ2uIiOsxwfEQADT/Fu8Bb9dRDNtcfmCoc4CNCNn8Dlxlu+wQ9wMxjomm6AHlrVVyN8nndB
foVQpxat8+PSnvau/hFPDKnpJuFST3vVu82VeW6v3GoFiaRybshGxdG2m2gXoKXJWMTJzzx4ghkf
8B7t0HvgfsfTDNZbzG8jRfYTAj+TYPowzK1nQ7gVaTfmwTzAbjUVO+snbda0foRoMMDd0udus9V+
5tVtlmwK/LFVccO4TwpxvyMC0elc2G+7m1jBvxY6n2+D5ACL/5a3O4t0JmnmbInBD+Bsy/Oz+CrC
4sfz0bsnf6w2azAK6r64s5SFZj54sITVtRnOaxx41sdqLrKQ+Q7TiL5i6LAXHjM1yAJ0iJF2IPc9
zhbD2wDQahavNY9UzW2jbxCNnXXd3kJNLl4OZPJmASxsJB3aZtOjlEzA5itG6YVLJRhdr3R13ut3
fbp37KX6oCtzU3lVs6vIuY5eLMx8p5Xd4cDFCNxPX9EWqWkK2MJpNwV0cjW6mwYgahhf0mqreKOC
Wg5CLGaXZjsDhU1Op+93ejDvrBl41yrZUtZG0lc+kcdG2cfVBz4QSUAuWXtoXQRHgUgQ7p1NeCb9
IHjuPbpoviyMA9gtAi0O32aPkOA2PC4Kc9m/EjWxnVU8QvFdFilaKn7+Qpjdo+MsZgZC4iTZ01mt
rOLQB+PGPYeD6TtX3sHYYQ60zmvypFC8Z247w1YTkQuMLHwyKFxJpOCMsegazA5mBrHPXftiGS8l
CPPTgmzZnf7jSFSvWnNpzgS205yd3ENVrLgmfJHcdE+eF6ao5wePxXMNSTxaGegt7NSWaN0yhxh/
9MFLe3TFWr/vejTNl+FHGx0mb962GwU0XDYrG7B4QIWiA26REAcdOMmP2XN6BSbn2nxQFs10hw3n
JMzd3gzjGm5/m7cYqDCGW6AE0JUr43SlDTB8r6ojLDLCLY9jvizdBVgl73Tb4SiDscMt2EzNXCt4
MRazERzSjfdMWN/7zJ8cIE3rYW0uqnui9IW5CW6BwxD10xbDs4e3KAlbIQOwADmZ0paVefyiGlt7
IuGsz+Cg1agFEf6JfNCPyTRTGAXT+vaF8mCBmJweTFhs423PpLR+91RyAHwYQKiSOeEhY3WCJ+Iy
qBAom5n5/UMbPozT1sVxpsHgON62J8zBVll7H8Q/+/G1I0bIfHIWhc8puYGuuUIJF19MX2VFXRqd
j47Dyb0jYSdkJY97e1h39CyQh9V5VL73xV7DgSWBHbkgqQ/ZHk3EaAC5DTQIIjOBxhmqtGgddT/c
d67yOnyJzB1nT3ZMaELUmYjpAsp8sP1y1d+hHEJUcWoW5F5gl2fMs1GOWRCsaj40kI2rEDe4dv4A
Tc/27a3uK7N4idd3Nf+0iDE/Q7cFtLGoNuYt5pXTMp5nu/EGIRfj7bhuYp/oMmq4xozAV++rP8Bv
xk/BAx5L6r0DtGPBlWtkAGbh8wCo47j2gE48QnH8UayDq+Dqq3oGnG0dYvjYARBdf8x8hTeWFWWh
+NAF7iAW+sd16nNPZ6GvzRD8vfucfZET+qyX9nwTqjP9xjig3Xcz0ikwAHjEQJQWkz3Hz7izadj/
PFt33dEHw4Bt4FAsjg82og7FAv8Jdu3zZd1tEFhIVgbq3wjFLzr9ER69C7K9RvIJN1PEEmbB4Idz
jyFUjhTDMugXG5Q60nAdovPzVq/wG1sMxPLVVVDfIWIKGAaaSVAtxwXo/Tk8f56ERWB72WUHeIh4
UWjzD29W+njd6eTTltrzxmzn/duRmOIeP6Y1OiL1QflUn7ScEdGsfg9oBgDPbq11eqs+BtsExX8+
CbPUxtbh0DWz/DFfCdbFKrp1Xwm9sk17ThN4HP704XDVC2QTYtiB+QYHKoDYyH0EKHFxb+N5dEum
zGpm2G9azyotjDARs6dH7YE4L9ruT/Uhm2fL7sba44wFwGhn+4SJp9my9XyTm+Zbe2NfH7qbanNc
vSn5bNqjg3Ewlm7pB2tA+Jh/Lq5o3iibQAWa9gMY3gfs+oi+LicGCGN2zx4A32fMdPb4q7w2G1AQ
9fu4cLfH7Vv9PuzTw4Av5Qxfunm217fZHimLaVlzHxNfWZzm3gwBq1l8dfTTGbvMsRtfekvdj2+a
DWIBxUNyKB6Ul+gOPar3+MGbxQ8Yq/0sn/pFsbFmxVyIx70G6EPP0CR/QCfHRk8H0X/enmZWzTFq
+Wie6cl4dbjDJu2KnJjPG0u+mj68v5nuqr0b+sUmOShr0MJ76wGT7TmYw5V3k/nR0nlVOLaZh2i8
+9Nr6yPFNVN8eigVqaKZ/aoY6xzfBUopv2oVrBiUbHD4mNVP8UOz738mB3fV7ct3DDuBCDsv6s+X
9BDdAdX4Gb5mP9K1yp0QlrQ7a0cMWvEnUB732X17hXThsn1TH6NbMJ+kpnitaFTR7EH9yubsiI/y
+Ihh+TB78D6gj+g8WRwnbtO1+24+Vq/jgY6QDtJ8r17jT9PvD/BTh/tkl+z0RwhRN+Wt+ZgsVF+4
1elXLP1prvAHPrAjovdZwkqeEyu09s6axNI2fBEv3Vp5HjLRvSEqQw9XvgF9ba9IQVNJiP5WW2fX
fBK35Rfvav54ymabaRcv60c0yuljmmdk0vMrvk7Jl3zvm+f4Gqtw/g20ovmwS3leMbois8begv6M
ch8RCilcP4u+oGs0z2yjMZGSs7WdyxyFW0Pakg8WtwmiOt+Mj+kjvleOfkx6EeuxbqmRYhpXlor6
C81E+VCv6JfBdyyHDYZftJYbvJ7Ww2bggYyH4Uf1WjIDnRlL3vfsATSL8Qkze/TzJ+V6WmrLYI0P
WBtr6xrto6feeElW6ibYRBvMOBB3gny0MLbKlXHV5NHCuUu/RoZ2NUyFHyiboMKVgtj3hpvk2SWn
it7K7XinrpzraY/oWnJVwfOfWUNCW1Ffc58k7vp48xXdAlNtgfOQ2wJSzlB5G19Ht9PzIDtA2Usc
Gd3yIQJb+Jh/gVGlU8Fx7wNuAP8a0pn0H3wGP3osinzzqdlk82GjMVV7b67LrfeRnhbY/PR3ECLd
d0rVa/hi7SFeD+Kqp30Ateiuw4oSWyMgz/fOs/pYXSekoaZVeivGB2/aR/nGJeICG+Fd8tWN++mZ
DyJQcx4jmahMdMZ0bAwR+isAAPNxgaE3ttrbcfHRrRnhMde8Mw7unCQ7fUXoB4vqmr6Uz+TblF71
46p+PF3T5Z2u+yvua7JWfazndyTltWt9SzJ0xhDI197UzQl96L23cDc0fLOgEgfKebYm/zO3V0DN
VuohX+PybD0Ez9WymEOl4tNFN/YUrD/CebFACAznyDWSaHvSTnzw4muue4BKTiep+sOS2dgziIbg
w/kxvTa9b/3QXq1rl293vPQO2TPuXptmh32Vd4c7UI88dgzCnu8gw0HiMLy0jyTa6Z6rTe9Xc2Wn
3eOIsGKEyplXN+7cumNM0X9Bsinfgm23y1fTuv3q6CfW6RrMoA/3ZxnfR7fJrbXLlv3dEvU/7Vnn
FSA5rcz1x46WeUubPT4RW+QBml8GWblooT6N7+N7cVM9JHfpodln9ILOp3cdPjj32jVmwdPmuLVX
6cG9RSJ2Hr9+xHPlDpo/zdlYi//sAcuhWQS96kl/P90o1iJGkwsZQvKfeGy9qKc1WJmEIRTuXbMX
N7ziS6M+4bOCRAvj4q29TRbRSuQ8N8wXbuOldmCYyVurP3poREKggeG4GR6w4duQx8uwP3UXk/Ol
ki9HeSCxR57i1Mydh+YBIAjiRbxHqIw85HfeMxfxEawY4AusudRBTToGVrbukP6HdzuTYTe8e3m3
eiEJLRbnOmAMGAraxApIHkihXFm6aO6eo1Guhm5ZH98yCyEIZYpwslzISNRlVZaCsXdhixp4mIko
lLweVz1t2xDEa+9o9/DFMAoPeghlPf6rWE6iruhstJ6xYBftauUN/iyaUN2SlMqi7PRojRJTsHVp
1eLKI6Vfa06Sr1UV5Csx+VWF2APYSRZMXWxVsTdBCSa/EqE8WaprAx9Qo5/rA1mAOhZRfU2o/RIA
Aq0lizA1I74CPd0lCAWY5zYutkB3Y/cxcKt0MQUGEZIsu4PqAUY3M5jwTjH5pNEobyqT2GBkE3HQ
RNUgVOrDED3SZkw+tAZr1UmHCRYyoi6GgAQV2l0MynHLSk5XY4HltLxOolpkBNRYFRgG4N4NNmOr
YcJDxDDocEvlmkDtugqqEx0n12QERjWz8uehcxwfTiIyd0J0vkFUj9i2KLaDTUgjwuT1LD4sA70y
ritLGFCSrOvLcpceg3QVG4S/5QIfkHKro25/XpV1hdJG6yoMlkE2Iu3aAlnfNqVVbTuxkKtyoaLh
AZWGGZiMg8pFoSB7guYdcVH7eLxt2hRsqQjTnmO1UFDQisV6j4vBmnIdFadipjoGEU8RGR7/LkGL
JPYp6uTi26rcTx4mNIBw7MzGN83NCXTXX4laf6mD65NbpQNIkM5WVL4zjZbvNKzatl51OElFWzR2
KhCsarUtNWNYxfkEqmTTt0EMvsEQ6GXC5BLwN9Rk9mQJ7NRuygCwAOi4yVU70xbHkihjinBNt9OM
9rotK22JoxqAWB1UbElUnRip/eTobrs5r8kNnurCzAyI2f9WKY87r8siIAQvc4qdMRFztejwzwhB
CQSsLSQxGfUJoXdZLRcSLngiYclDJd4sVy9by/pIxLU7rb7Vn89itFU1+ZdNdp/duq3T4L/rwJlC
isTvRtW6ijyyoKidjglRBhTVBhPwpZAnRyMKhozZwb/Whtf8hGl5jpLBZZssBcIPwJXK5fIAwy5r
FbIpJ5CLEuoTmLQafbO86HTQXOwvDyJ6DXldk3QgsfsgldHPp7rUntflAfJQeVLM1fgMy+LlfOc9
ZeXl8Msx59N/332wAmQzq+7+2yHyD/ZOheFQRUz7cprLft+v7Lf1P17Z5U+XVnJa6V5M5lkovstT
/nb1v/26c1EeCZGBfWXxt790Lsra8w/0WuaZ9omorayUV/KP90T+ZUe6O8i9f/vLl9/57cf8+Qou
f2J6mxrzkTTday2+JJno/CdBc5KLb3XfVv+0C+F/4lrfTqPJpNVld1m67CNPm0v57ss+l81/qvv+
Z+Qpvp32vI9jTHeNUB2XViKuTMAGQpW8rOOtNC6RRiZy67fVs7kJ/fMv7xNXZlHl7uei3D8n1oQT
cbv60ynkHnJxOc35r4i7fb6afzzu24X942nkfpe/JM93qRtEFux/sUfSHui/wx4B/EFV5Z+xR/dC
qef/zN+xbfk3dyF0asWBvzBInv0v03RRhXE9w7JMGyGfv5SBQB79S7WRcjEtz3R0tFwuGCTrX55p
8mXyXF1zHMcAufQLgwQ8yXQRDXJsw9PwoOSob35C/6W/kOEgc/S7lIzqcQ5dVTUNsJMukE1s/3y/
i7Kg/n//of1fT62z5oij+i5mRDvHC65AAdRtfWhitT8gFFsH4VGwuV/QcEP3ZDxu46F+mVLl5jQe
HR/zF8SD+mpmwlpb6h0Tf22NgtV4MglwBP1N0JLUjJBLEKyJijD4hJHsSGp6rpin0xK+1QLoEMEe
DzYqXm3o+6Z3YGZfjKleBRh1wnvIDhB/UHt0bzQDXLyK1PvGqGAHwQ72T5r3qlbOPdLzj/E0HbBt
/HQLUjEns12inrEzs3HrHoe1l2R7uPhoaofOVeKRJFD15C5vog+kjJAaWmeFYsPBIrhnEXBn/OQA
8gtNdL1zHxtQ9P8Gaw/GoqBjnuOLwIxdyX4CilkBM0T3dgnkRPiB3ZCbJV4OobcbyOEd8599yM7Y
KBfQTczHtgf30OJB6AQGI19+s3V0QEzVt1Me5AB2S0DQgf45aeZibBhVJaV+V56SrWtb9/BayJsU
yDLHrTd3K+WtsbqHoszeYf52DRSkMd5oMR9I3WDMluTTQhmqR00l/qkCsp+0aAY9OiY/j+t7YF8p
DuFAbXhS4+4K/1sYw316ZTGjR9SClJBSEAzIupvihLJHoRNRKRBqSCBjxMVdg/G9O+kQEFA1ndAi
IKZ1RBdNj97LkQmxglM7UcbkR366QSUYr8n23myDpc05MAEsiC9EUUWKSJ3rBiTnoCPFHCsK/K0E
qQpr+KjSZA+XjUTFiYCtN92dorvC/lQH+6ovTv224SaMKA3hYp+tY1TuF96Hm0Q7NDVBjbfHB5D3
NyHPWj9G+aqPuo2lEmHCg4k5kok3uJLEJGNH1NhP4WNr9C74iOYqKZCvL5wOx1Fo8UL2B/vZZNk5
DXevrpdI4iLkWSe8yjHx19NgzBHgJk/uJns7R9VNq/zCHHCNzk5rqw4PRocSBLJuth92GWoNxQto
c+Rj1SfTSZ4LYOGgJtBI0h3tCaHvz7G7Ur3sCrbu0k3E8NWcdFSMHEwRB5Qg8/u8t++m1N3kgI+R
0+m3VaDOaxusrBEcb2wLO9rs4CgiRxpZd5OTE4rJ19YEiMYyqnahNhPpp2TXDD2Ok42R4PL+16K2
I3OeZ/zE1A1QFUiSjAbdjy+eS8pDYzTuNl9tYkCEczNtNuE47o9l+lgUPCK9sxcNMWdtMl9LlHJm
TdhBdobxOEd5g0mpcXtqOnON50M3i1TjR9lVJB3GDrh6uDlaDeM+NVO3huB7YShJJF2ULnUKBAQE
GyW2Si4k4EqWagG9Ep0xNunuy6+NAvAF9gUsQivBX+eyMsGVxEocO1S57bfTQTQl7KOSbdeZgg44
Eqx5Mc9rScVtWiCNPKKKlQuS4NEWkwtIDpmFvLWJxPHWbaNPR8VKEPRKWa3rAAog9ofrNAt9dDS8
Nd6i8HM8QVpCcQ2fsAkikyz1RnEzjgmhwr+rZH1c6YdoiJBS/3t/bCZ+HTmKWQ4g+RTkD6N4SZwv
yK2mk4MQqWT8fyPTy/2y4GhtUH6QK5cjfwH0xEg+yseMzk074/TOZzorCMiduii+C7wOYYaKt9vq
EHhmlLtMssh86FNlN46QS5P4vUDy5KTXdDeu8drnj8epxW21jAhZ5SiCavWxnKGsbu7SDqn1sol3
fZc/9DgvwqQK9TX+ZgdpSNQ2hBOrIos2MVFmxM91hATeh7C7i2A7INGG4Y9SgNwhbDqU8WFKj+Z+
GLuHNFLyRdbl9uzokEDUp5NLjl8v13qQP9YuGjCOoe6VomgXDbD1xSmKF1AFdu30MmiYfbojc7rj
9FIZhgCLv06Gq84mpZpWwxA3B8gOm0RXwTtN9XtZa85ayYx6nY75hzkQy2qskjRS3bmPEcSG1HYS
hBgUe1EobgpyI3gtx/YLMaf6zlaP+Y2O3o3hdmRQm/Zhytpoi8nhTXscEKcZmvzZHhLEU8K7NA6x
o6pJ1hWhHS9qR33pmnAi4V2Cz/H44NboDoc/2mKoDnqIqKuBmSgyX8hcgqbSsjFGHR8o0DEAtAB4
jWZc4PCAf8fGHAgF2TpytSI+FQuQFAioMlvLdbfzY6PzhIOGmq4vKKkpOl53ndMvZXxsiFSmCE1T
99PCNVsDPUAmQfh60CIdB9XhUwz10ksnUDMEJyb4DnNr8E4zGWuSi6OYxsa4lP+qlOtjoeor8Pfw
gcG7wQciDCUXDR0wzETe+Gpr10QMBoSxbIXgcWESJkAftITl91dJ1l1Wnal4UrIB8A/CCJjkgSsb
UUwEZpX1i4ixwlo7IU+FqC8+KWKrKUQrIh1MU9oIAqOtoX6XocKNhj2oUrGwkGTEdlAUZYTINaxn
POKxwhYRIYtRASDWbIPTKuEvsUCIlAfz9youGMBrAtIxqWsTJRrgbW3PxVAjsCLXFcT1hGD2p4lK
K7Q/RUTzDcIy4jbgPQBe94S27rqfXL8JnXKbi6CiF3eWL5/rBKv3NJPRR6tI7VVJakE+5TCe5txh
5FhFoPLylGUUUrpDyZLccBqTL5x784VELF4io98CpXLDVCLD0BTEyOVzl3BFuYjEayDritRh9ILF
brBM7RJCNIEIUxMzbVnUGDcgw6TUL8esthaOoxagQz7qoGgwvzya8yTIyE7K+yhu2SQWjWMki1YQ
auSqXMj7HcS1trIGYDEKcarLQkEI67dVuUHWTfZrmccN9tsC8yfvqXzdZAlDExsaquv68n27LC7v
4OVFdE4mqnNACztF0HmDk4uncA6NUGDLLyFk62Lp1kcFnmRR+dULqOP52Z3bqAqPDcc8AV7OgPHp
CRK8fz84R05p//QMDZK7ce+0a/lsOtlmzy33XLbi4tOJwdHJB3N5RPKJfatzMq+DuJUl0MdEqEq0
XgkExddEREnEutyCQMFxUYZkvkXg+Nx4L9Hjc0w56px0w7APOCBMHezUaDKyKYUisCpLlzoNzxan
1s0VcnsVTtkgwVpAKk6Np5UIrZoi+iq3nXcQdXkAYrWzWmcu0aWqEtZbR+BMZelbnVJhN4SmuYDd
uZP4NjYkek8RaeFwqnZeNK102XF0zHRkKfNCbYHc8tslC3B5or8586ETZK/rGI1J0cvKJpnXIUqA
QaDRU1qJu2gTlOYqGXGRj3A6eH0Zn5ukIUhz/YQxjmySiKYwB6tPv6znbAnelgcVhnabxSnKZSL2
k8kwjGytcnF0IzrrSnC8kzZhBiLCwh7y4MkZT/zbeu3aILlOKgPPbOCdOz/hv/G+qqyEcInOEZxE
6IC/nrCMoctVWZIL+ehl3RENDqxj0JT+u7s8YdtHXFcgqc9F8MSvmYfYtp/U5tITSZhU/Bh7THIS
2PInDMZAhv+8TQ8Qu5Z7DBrjo7Usyk2Mw34dK1cDXQVQptuKUDwNw49jk6QryfFGiprAqPhxl8Wf
6jJFoRe97BOk4tb86RQDc5VFOoU/5WlO8rhjoO4sy4hWvx32p2O/1SF4bc8nVMNn0d9XqJ6cd4iI
SHWLqnyAr10LCaCq+aH14nOUCVi+GdCa5KITcfdLXR+LxqarylKtdGc19Cfo2226MmzxLOQRwUhG
AdwPp5EH/+k0csNvx3ijs7BiA+dzfjyuZ89aSFJO7nU+3XnfrhCAeZe7oRldspLb5cIW13ve2k0m
sh68KIopMjO14KIUmkq6sAkBmNc2ihZdm2fVGgo0AgECNB6FLsOCLFtNoo1qYjHIj3thCOWFJteS
7XSfi7GBEjNKKOUoIbS5mOCYvlSqaSFTIJInwtXYLfo9WpiigyMjj9jjMduPiuCE/x1CvMTwfosg
xl6q0V3EEUlumvp5IbttWSwkYhrBjFvTVTEtMdofqVlUC64bcS2xkNQfuXomG8XZo+vA/xqZ4M1N
0fN0apBx21BjFr9AVskfJBdBrNmrLj2tGs8ainUtBgP4n1XbSHwaXQ85Xml/jCpftVX4MDDVE99A
NT4hdTxkiCfhGs9YQYxSRvFNlaW6wT665UUUHah1Ul+tfjIXrchj1TKZJRYanlNmVLfrRnS9g9hV
lirb9CsNoV9yUVyI6NpBqvMKaqLHlus4fBFU0lXfbCw1R12IF1aSu1LdMuklj4i4CKdnWGJ8EUV3
cy5hy7kNseBIDbCEsfidbokdtiyV/LBlPLVXcWmF+kK/OoqkrfzhcmG3YYtFhoV3nhhUpChwkEsU
Awp0HzWgA5DeQHWi+RLXTOMAxi5DIoCr6dQH6sISTW9UgpvSyoelfHE8yVeR1BVZRLQL6op53Jde
MG1kRFslngWvVgTlZWg309UR5GEMV56PuvTiliWeEd+FS6Xahcq8rYANS1bYZZG6sbOaamd5qZKE
syZAXh4TPkIkpoURg6LcyrN1YkghS5dFIN7URqufkSMCsiju0pnzJov2kHLjTRAzRtVZ68ZkMrY7
dgFOLwZC4GIMLhelfNWscG7Ep2GtJgoPWG5QcoPJQVO+n+3KxdvmemnLWEE8KiszKYYNGvhKYbzr
nb7L0mBkMCBePrmIiBFi3poFPwn2lQudMCen1sH4ZgjElEU2bCEhD1tVNRMm+3+vI8LaQ8d358cq
6bdx3PTb3O3AyWtlCFhV1kZRxMVZ2Seid78s04Mjvuly9T/VQSRQvB7TQtC2OqzGskv7Q3uswFTo
C8Y5BIoA+XmJeVxOaR/5ja3cd+4UbyP16CxDWKm+6+UZLJMU+PGUlksU9BA0VF08RNM7+BrO2iTt
jyLcfVFP7i4e8ofJBHRZR6DKGsN+1bUx3Pdl6GMBod60rZbv4SMX/5+9M1tuG8uy6BehAhcX46s4
gBRFapYsvSBkW8Y8jxdf3wtwZiorozqiu587qopFUbRFUyBwhr3XDtwz5XZy7pUuT5OorzBr8oEI
o90oVLeLhbkB9nznMc19gUZHPNhQFUBHnIdkqpcpTEcije5cjymDyikZgkMTzPdpoGJEG053qsbh
ZpA22SrkSgFAtfZxqANKsLVz79B+qDapD7YDe1sbJWK6qZVHVo+XIhCoQL0F5ak4om2CKI9dD1wx
jHOSLC0SPR2oyHGvMQpWryNhCCSWjWpTOCPCT41lj2Hp4tgZI7kWaX1qElmf1nt9Wn+2UKn2Vt1W
NzJai1ySwVNtigBHEMAxV0jF677BFGPhlS9CB6I0DICNlZnxJcvyRQUVlHtQAPPCqsDJWx5IcAwP
RdNc5sG55XQ2Psk+dvcEUuQb4XgJsY/6SCLdmN/itNtELP0Zg4Tt1kpIYmoIeVIy7G8MtyAjsOqJ
bzENZLhlXIJxdc+S0Mi9UyNpjZjNEFCcMSq8x1f3lHkScoET70THIDWX/Q8rLk/SM8AMKnwz2Yxs
v+cm6KJ8KzFImMHwsxR4MpTYuPNYbQHFP1lFPp3RQSQYU9TzpBvRrk4K6AW9a10TW+nukr5/L01Y
6H1ByFbDZF0l+ne7ZYhbDD+rMBBXELaZ8HuHeYqxLdhoDlsTcZ0cjX0jdSbBWfJQ26LxZU0OBqEm
wKKtSb9v4XE1Y0EcrV4YW6B89d7lSrFJUSsPXQhlxrOIJinJC6mV5VtgJkzN6GFowYUjoVDu07xE
TaZC9DiU/nup8hHrhKE2OZqfeYx/DkjLkclKStibWUs+dRFCZaXs2+iicEAIEhbl5OVZSg2iZ80P
rixQa5kS0WXSYAvY8UK/lyVI9J5lRuzWn5211JsSJFhKg3nlcqntwTXSiYZczTt9IZIgyJVddwgL
4Qew9LayzNipx2In69bbThygm4LwlUDPT55mp4THdQc9Iww3TevvWFfLTSlkt/3/7d3/ZHvHMsvA
t//fb+9OH0X70f6dHfDHH/lzb2f+iymx44APIN7CMwQJDH8keggdQoBlkh7hstkzTQtX/5/sAH0F
BOiObXhEh1pLDsif7AD7Xx5aE3BbhrRZCIIV+N/s7bg2/XNvx6lOd1zJbnGRlNnLXu9ve7s66Nws
CcGuiCA4ck3Vb0az12+cjivdTI0f6jGmBVX5QvX1cFpLJtg1lLNr4dQ77tKbwpZm1p8d18fSv8qq
1Uj/9WVp5Juha6zD+rQieI9Z5h3XckT8e2HS9L3ExMSg7M965atoWR8jgI2xzte3O9hNfiXTE8NY
rF2RW5MZRrqrBZkj1+I3nLZiD3yYQD/td42U6mnHOQeS+d926oUxcCZKymg3Ew1waDydi06uPxXh
NAF/Ip8p0qJTZsTIvmz719D1te+IITIXX+3B7RvCRxeA3HrTBhDzlJu9wg4i7HXtJnXe72MVbn+X
nkGx1zpX88Xa2S4DDH4eXcW/fzlV8n1uKQbbebp1shAzWtQhU6TmzJaSkbH3dcXM0F9rkvUms+D5
FW4OqcjsbrLAIaXZsxjPLLXreqOR5A0Qbfna0vvqkPFvLnOuL8FA7OLXy1hfy1oKr/fWG14HqUT6
eO8tdTIcw7/frI91Zb2l4esORVIHh5oV0VrIJqxm6YTg+pElwWDB1ED1wKOnIl6bq/VGRxAoymQ4
EDTXXAFsDXeQ+rX9PESP02JzLidchbO+j0UzMRSi9YD3phZtX0B4J/vWSmwBT4K4nWP4RMTT+q7X
3uiLBDDO5X50ZHmYbkNtWBiHpAxL4EDQ5nF9yBK0ut4SwJHq83VM/SNyEAPF7OlMaTGqk7Bd7ACZ
mdejsLA01+K7V7o3y5gUPRVt3Xpj9Ll+0Jltr1/FxELs3T46J+ViMg8X8/V6Eyyjg/VeqazhKLKH
YDZfHZhzW5tPVTxHy8JO2O5RIurH9+xGQXwoHI5ML+kJ7sCzQ8CGItCbInZko8Oa1pRbMKE0VG5C
aoLh/fJqqpUkDrNNPs/iGpXx8uxqrX7XZ5rt59QC9FkiEuRhSMyAd7e/N/vA3CMrIHhgMH5orVTX
RtYAZBIsD9cyl0vzeN3nsyIiuyADqEJ0DaeaVNPl7bAVLd7md3e7vDOszKu9XlUP//i3r7KdMHAi
vwsaBLrE6mG5Q0Hz1QOvTYy1DqDWu4GF+rkvrEOPN2ZZH5gQ25qhjvZaDux3Dq6MzsXA2Hrk/kVc
Rdt6ohGg8N3NxPXApqS6JmYFoGQfWdugr54IrFEcYo6Ny3x4zjRbsVf2Iry6tZ+mCCxpvyYjQPO8
ACHXdSL0p1av7ePaRq/jAHudrrIKMjCbtURhQ8TdjBOoMbeAEBWooNkBTsNFkUQE6Q4A2hydFKB1
rmga2iYrOFOs3WyVT4IsgPAjBx/KTpbW0WhI5dam8HuoOEAREc27rLPjwxC7h3Rg5dFacYFrrbX8
LptI56HtlX/1vuu99TF3FMMutZMf66d/7WRrQmEzYGFhDmwKg0oEsHUbWHi14xb9di3Jv9EF2wF3
aQ5/v6SU/qseuu16DlofcigtwS+LZjtkH2LBEoD/HJnDZ8M1CgIzYUFTVG15cGprCwmKieB6LPy+
a9bOpuzt4bB2tSIt370ixri4KHpTj2VmaBx7Y1GkTh7Ch86aEVim3nSdhMMlQlawN/ReXROavI2l
e+eJykCmuExs06tBmQYByLDJlBU+28Y9upNdXLI4Z+IAj3PxzRt/nXqLSD+hkkx+n5cJxgPNnCMu
dpq4OOiiYhwJjUqjuRsjAtTMqjrHpYC+TnQHoHZSOSkJiMFuSiSXcxxum8mhh02aG82wR99emJMs
CHo0t9yTCe0DG7oDGfVwZUu6VQB9WEd1zs3rl+RT/6x1zN5RVFUbtfyoboGdW478VKkUuzLOs9MY
Ee5Z7ctFios+giH1OoBb7643zvLg73tGm+wCm9NmE+LLm+wOgt46izOxvACoLY/SkPkJ1G5+UqLP
T/1oE0qolTjIOiaCdoF/qVioAtDGkmMACt8Ll3aaKKPkusbJI3OPTpkzbMhRtKdjfihaoks7nKq1
694XY3MAMm/4eYnaWCZIux2HTbaxXAvWx5RdGVsvw26Yj5znW9dRvtCto1Po07VVD0B9Oz7xfuBV
t0U2OsfYzs7DpE+HcZwwWyMKGFWCSSQwA0YreJECaYU7NxVH18D9GZihX/OsU1IZwwnW7VU97VLP
2IqJnFIiXTR9s/5+8gYr+npvvYkohHzpQNvwWNeB/2/D/mHCrJPY5qUD133oa5Puv+tkdu2126zm
I7DeFG6Fc6EqXladwRcXZlUMrDQXt8qTo0U8uxMsg5nf3/BsTguwK7PPZhpvc4eRIfx1zl8dfjwD
h37biIekBDE2OcOHES1kWaClVTa8xmH5oVqKNzlCxRg1Nqe60v0J+jA5Qo955QmfUS56D4IgYiRb
wTS+ZFYkYOeB40jHV5VmcA/64KYh9hNEQcNwb/lIa5xfIpJxGqtmGGE/pQHK+UhrZ9+N1Hcrq3Yt
fuaRDyPmhPjcBRaCWBofoHOGTzpas7Fi7yUX8U03kmlvS7kHUvELivalVKiy+gAQ8uBioBTx/NJ4
gLpDc9hLthMLBuTFHmKLYKkXp5vyCxqjXCrtqgCJigEPayuChQsEnxsdyDQjhOjdKRE6zYm3k9RP
tIYpYaUF0GJnhuw6ATWkYjxktcz3mYMhpyR2vGyxj2n2R1W2jBsggB+7kqi5bjHfTGln3NWR/YyU
nenRlRPl1W0Qj4TQdcvVx+PSMg9kQASTvgHfZe8pV/sdoS1AF0YynSYzf4oNCHJVDOtzInL9peWa
5A76L3uRaxPs8aODE7kfsnrbNJAMgtkm9Seg+pvsn2Lg/2OvexJiidTuh9AP4WF0xSDQulNkeBPJ
XjlDnxJ6Vzi0fOhEeJoA+iUoVYj5REam5+/MT74pNQrc1Tk+RAN/l1thUcnCk5remTlGJ8Nqjp5C
4+U5bYm71bk1WnbC0Dp4e73gwy2ta7NL8JY7CY67nAgMeYd8KHlIiRIjoyGrUM85EBCJ15osvQMp
j1MSstgySJps2AoBhQPESdj9qgufjRr/DgdBtmkZvOGYS45Dmu0LhOobQprkPpvgPM9O7MdR8TaU
2j6OEy55SbQrnAb3vmNlW5JVMhgBwzux9ex32A+OFnKFxH4YWU0fzNJ9w5eB+d8yL0Xkyav2bBtD
vzElMi5nKsdzb2PVYq7iVEowssExJGbvLXPHs+bxSoenfjEAxafI7kiq0iEHNBG+d6miZ8Sam6xq
9cNME8pCpbzrpCAdDK0gXlCejtbD3Fpx++7wP3KZSddrdlYVTRyizjMKlWpbzclNZyH/k22FE4zc
MDnK+VAaw71ibbV1CPBBywM80vJ+tmHDidAcMVcRHAsKIUCMg7RtW44HdEW3Q1J6fIr78SrLTRep
WkDaGfy2qie+scdsFwjLzxQAUQaIahsh/ArH8ioZManmwyPBjD81rfIruPBXeuvuZZbsQo8cp6n4
HkY9L3tE6lnPGtFB/GIQn0XfS2eCMjv0bwhYs8Vs8zGQJDHSLu/xLX1r8BzsbLi9mw5blQotZyu8
LFJMMkRJob2uEqt1taiWOfYwJcne5LJBi2VVQbBfn/B1sz7p68vfS8l1P7k++I9v/x8fy+MGi2wV
TyradJLqaN2MyeWKK6agplv+a3n2tUZbHxtl+ue3bWrGveE5YA5AW6UzFcp6r7PRHoQ6uqQUMWVO
z7A+vN5AyPv7U78eW+/Zdkv19vU3/ePb65frTVKyP1nvqUewvvnv++tfrmuQZ1QEVmF5VV9PXL/8
/QPWu+vNkAZLuWjaKd3xX/+AksrZB1tFjuXg7eaqfk0W1UC81PJ90MbbtDH1q2zV068Prjdfz/l6
rPzNWVv+4H96DkR7gDpa95bZmOe//tg/npuuDcM//v5oeUlfj4GMSlANrc/8j6+s98CHok6c/njS
+kezZauW4ryrzIatQzk6dwKN8v5rk/nPfeOyGq0VbtExwEMcr7XW7yXk733k8v3fX//n731tRtfn
p02Ubzqm1iPos4CanFdHaCdUqlLAm6UVzgoA3Lfr3RnY8VU31QS8LGuZdXGz3vu6iZdtzNeX+IS2
GSfTw9dD671CC1OWwNO4WXc2X99d//x/eoxPDHKNr7/+6zm6591XFQoVXZPiOsoHbprik6BHgibQ
s/n/P8L8H40wEeUz8/vvR5j+Z9mE8b95D8TvP/PHDNPV/wXrXGAu0A1B6O+SEvtnKrH1L/CmzDAd
fAS2IxZbwh8zTGl9zSz1f0nLMYHZW64jCOT434wsDZx2/z6yND3Hs/kPfQNjU8Oy+Ul/H1l6Rlm4
QelmEKOqzzKpl/C5K32uf3mWzT6YfDouac9xXt8QQ+erKMKsGw39dTaLs8KV7BB9uQvddoH0cgLL
yLW5InM5PIxagiETqgep34ikWy/atNRGbq9d3LGVxItIFp2u/NUovWLh4nwyJbzWbc07IWKM91k0
RJsyMS8ac4Bta2LeF5NgLepoaJEj+BZp0u6ynOp4tDq8q62KdrJ3L7nxbRRcCa0Mf3uSYIwsrTu8
mSXu0QUoIVsuCIoLgkZ3xJ8cNlZCwgMhQETU5Oh9UuNngdON2g/MBol7OvVakxqXojTfRUOpYJfz
UhlShyb6h5lFd4RK4jNvi+vcy48AisFeJb1L1q57O8AyiVPbIXavoE8Y0bQ6lvBjk5zGJIoeBxIy
4cBFVywZ66smdn94Obp7a4p2+sAeu2s5zWM+nXmV1kOS1rzc6rnvhhEa1Kks5pnqcdhCvYHskStJ
MpWZ72IFb8oL4fcDiL1n/vJpZoCXQhuJg/RTQqGMYiZ0S+zHhOFmlFXjURK6xn/RRFOKwWefazyb
wAl4r+4wd7y4kZdcBytWDuISiTTDrumoKUe9I7Y2gzfTANwhbw+suyw3qpuw5hvuT9arlybVfhlD
AOL5utQTXxqRb83WD88IDllRvBYhQBQwX2Fv/UidcNxoXcXpdiCPqLlz+u41yM2bygPiAXcTUgjJ
WIlLlGG9VGVxfz9rCo9+7j4QFfim9UgSYIdK88bo+p+VwwK+61/7IFli4ExE7+7BbgkBYk23y1vz
hrBJc1dT8Qeq8TFHfHaZ2rtOZHIopA9YIH4Gg+ebZrwb6py8MkXlWObXXQGEZJqycKsMIzyNHrQU
V3jbLovQXg/4TAjkOWG0frQCsTF19UNan4pebDtFOr3TTDhZaOq7NOBdz9JFtya6c4sekbBiPjLB
mJ0rt8Qm3wdAGQvL2LeWDXC7VA9JlOT7uA2ic68nRzNV/WPWQi5L6wMnlhy4xIlIkO7UxdMTcUlA
+wDHyZbZC8VhcLS84NsyBmawRggGzLGsjkICvDTz5BLPNQySflDLmbK04XZ2cNnIEGZ3GYOycCPj
pGs9/FN+mXUQOX7b995O7zl8CWZ4ahnOHiPCKij4x3cuoEFIsmVXu7iSJk4XdnmmmXzn6ucdlRLP
ybSM8CCRNZJhxzizWdbim7Lk2J0EwZBimN8igp130dDcFJ2p9m0wwQZh34xt57ZMXSItx3Hp0voD
M2ttF3CW2vdOez+4sX4QPyGre8cOp8tWGBOM1BjjbonQ0VOpfSq65R9dTXdukYx7oQbiaOP6EBLg
Tc6h6zNZ9/xRCG2r9627MaIx3JhpXaHXkvOTjHhrvOh7jBcL7mH9OCk3vYVCqaDDZojZreqelUbN
9wAuJkl6GjvGrUkJn94mVlbzxMWqMGPZDDO8GKKoFf5ou5TSrzRexia20X/yxkYsRa/qsGfzMZK/
IElR27rt6O5zAHSK8vaqH2pY8iFN/mRUb1nvWHtTM/tTVm2nhhHqPP0w5zzGeZNuZ9EArhjJ7JlE
B35ususd0ebwp3LnZoRLSkiJxr8nZKmjpacl8qyu8n0+/wzw+O4Yog+7iiyMpBvQPkw0GEGSNYdR
Z2k86MgcUvulM6WzRcK8HwgHRWqR7qcuah7KUBxD5oykJ0K080aydLkWnpCwk/paRfWtDYOxDYtn
SWW7V7D8pT2Vp1K1RzOK37mA5sRWBQ/xmAOrJ6hKrwH6zNJjBjs1rNta5wrrL9y/uchfSM3+cPTp
nEzk5wp0JEg5gh95ovHzm3QLDzM6i+i7lhTtZmjnamdbpCG4Qjwz03shnVDu2yIGRmJOuzZuoVvo
I+MRvbp1OQwMG5E4MrcNNkNxsOKBZm8ojF27tGWG6k8uce77Pgi6vUbUE3CyN801Fl6Wex0pnU56
wNhFxBuaxnZ6i5y+vAgnJD4F5ZLHpgQCMtuABKiRhcF42xnagzUDq8NUdCtI0o3GuN94djt+M412
vpiN8zCUFtiAjpcqIjQB0oGcKdxmPkqi458Zw925dT6dptRNt+FU534FiqNM5mjLtG36FlXizAWt
PRiNjK9VdYfqOdup1ASRUgctSX28IwatdTovtLuhaG9hWhlBgfWhTT2/CMpLllgfvdHHx9zNdr3s
mjeLCCV4WULfSiK2doUab/qwjW6DUF2MsJp3mOVI07HK71xr7NfZIYrLeMKPNJ0ypsS7wvAehwKP
oeE2r+mc/Rhk4F1HceBsOZYObFb39rg4TVyUcrnlN7rzkxgFhsm2/S2JUB2JKrmMHtvA8dru5sGP
JNMDBRL9JmxJva8U6Mh+J0dteCiGZGJ87d26zO23JNonvidqCL9cjDNA6Rc3Mc8RQsdrTtVIKyJ1
0cmu3fZaoz3pfKA3SnVvieMQw1Drhc/cGo+fqyRvbBhyPbbgW0GU3YVzpG2cFLpFXymbiUXhbXO7
QbOXEHq9EDMTyzhPDTPuUvMDjqpjM3MNHLQsvuBZZ1/QHOvZo8zgcmK4jn2akDwu9KqSgLi0rN50
L+svxnKj9PrDTaAdQfGt0J0ORgoQhw9tlVfGxjabiASmhTkbEDiu3KrbN2XOO+MZRMNUaBMzkbyn
GlMjQkuX61KmXU1ub28qz0l3Eg7vdWLbO418OH+E1w96sY1ew+alj3613bvyOlaBXgvQ1KmfQsfw
HpLu5EWy2U2Nk/slsWHYhgR0oJTwvFGx7azsML01c1/ZjnssiFXFZoNmJaAU0fX2glsS/4WaNMIz
y7MwYXU2TkcUdul8RCGoYxEtv+M0q041SJ0mOwUhlHvTsKejAXtihztB7Owq+6Qc8kiYqs2tnroB
UfS8GfMSj6jNxmtjFMOuk1ZHIIcGLLnjo2ISGNKA6OpAvCMSQgRaD78MsyB4EtdNEX0z2Tf5dg7J
qhpmaqzSBkEdAByMLbAW1JXBgXTR/sqADrPvjaoh8rH9wd4zPMjKqg5Gb+EIUod4hC/SW+M5Gy/o
F9RJD3L3fjlkqhT05zQ8jLWW7+o5hTZkdwarhLneBYG69jjYNibWnWvPgAoNy+Shl3bH0iPlmA3D
M0sUzqBT4I+VnW16IjN91NoAk1zcbKoo7poiIR2vvdedrr3Ljaa87RiFzqK34MhJMn36JyZ2DFhU
1W5mUZMNHDns9TM2v5YHgrXMOm8nHJIqO16bb9slKSw94M7Gqb53IS5HIrvYUBIDuLOkoe/MKN1V
hWHcevZ7Di18i443Ozh5zUC5nb6FZXWjcuPNWtzG3RgVm2TAE5h2iA70kEGc4iI99DO6qqAwd1XF
pWDSyU50p9sSpSi2C+d9ILZPVHkKujchIjzbDuxjr6ymlyA5jxOli0YwYhF7D4RwEvjVHrFEJCR8
B2c8t596bgK+fiHX/bvTMJErer83jGM6ut+DsfyMuond/Jvn9rcqVod5oN1g3k4cZ/nBjP2ohR1O
CHmMLe9MbXqr6eYxwH1KnMLtNJH8EOnb0CFUtUvhjVFE9BI5q8w3DVGpKhoJ03I3tdb62tzsO63z
O3t+sRg7krhsbIkNKq6YBMAXng+mtB7kYuFzHee71c9bN+xuprZ65IlathmiPWbaeze3n7jSdsxV
PwcKbyRX7SvSsH3Tw1eM+uCU1qPP/tfhHU/ZUvXizDjVql+WJxlV+uxa3mFSaFGT8aFGN+vmFkAq
UzyWojnh/ECsJQhmY/t/Jk/0lCn7nnQN4MzOrx7ochiyekirPfJ+CO5dtBn0fl/hLqlnEwNj9diV
4evY3Ide5XPEEkR+h2aPIFvQUXN4qqX5aZt3rZRMy/mBNf4+AeR28ubTxPetAYJUYmYvtZkelp9L
Q32VivYMpImYaRVuS/MRrni1GQS8LQ3NsTuBHNRHFi6OxGPvBjgV4AUWtb58QECt5YvYcYvS7eTE
8bEsyYGMwgKPHgynztjSehxDOUHTW8ZHs+n5VmdfzUZ8zs22+wGoJ14wpkVK/gcJSV0h3iaM/GPT
3kw9iPX6o2VnDpCuTR+cQBiXxTuprOmH5qnj7L6bjvMaRNj/q/wJE+JDkbbvrTldiJO7ivP5Jmoq
H73vgdXwd6n0u8Ew4B1SsPQNLB7QpYajHouJ2D1VSF8LjW9OmJ5tJQ+J6I8MqPOOmRElDgX9jn0E
LhapNpVwdmD9nyykfNFt1XBxZbCOQkCqrdbAV8LNR0eWbUJtMbqV4M7jyuXTkCA1bO40I79rA46U
iiy+Rq9oHhyL4KfJu81hqcN+LXs+Tj2Bo6HwNhAKrVG70h4GeNFaznaoN65t6Hchp4i+TM8MHneV
WKXfD20+8mZ002Puqid3hmrcxtd22u+TzthbvXUZi+7anKtbvVa3jeHkm6zUDp1bX2oHzS1tmA05
wNasG0YDrwPIUc02YKFZ7ARMeZ238Vuf6vdQ7hwl8q2DSCixzAdb62EosvEk7HIY2k+EqCdTK86e
HQOgni78S29gKRwmFsO6yN/hNl005V4sE5ri9NSI/K7WoRS3Bkbj504ntH2k0FsEoy6c1rDeSinu
PHKycEocYycBgkrwMfYpNZD1NtX7JMfVj77Gz/L8rpncQyhNQilT0rVMkLhRsp4yyUDYt1n71mr6
g+1GHziobZQXidX/KEPAcbZ8zMv2pMbyuy6tPXqWbTO0T67hR0QueW641/FXmi3tVp4fXTO+L4t0
aRifea2/hBXco49/Z7PsudO709UvISe4ObV3ZWc/NZn9s4sYw4MjeB5y81kX7U+v076HHXg+JJtl
oG9Lz7tJRLm1xx+hkft60tEwcLCEVvJWJtUHS6vLGJmXvMNTkcMwDJ6KViC11xu/GczjVIdns4QM
MIxMZUdkKrPFxx7o/325BAAK9csY+cg5tf5aTMynUmupgMtt5YhvXec+56m1azXvMlFMFJX1bUQk
zzltE1bDBUP9rsreei35KPidBF762KPuSkAWK7OEAOUVfg98WtPp0a3+kRMGqENCnLUKgFVVXGv2
dGenZHTlkd/K+qB35PTQWKBUYLUZPCZJdExM4YeGOvcWhzYOdau/mzw0ZzMvEezngqY0tOW0eHCG
ehdBnthOWnvSzHfnwqDxlqRqWKaiAZocsw9V8UtcY++ush51bB/9RBO7rwfzNk7hVdPwEi49WewH
OWFmw0G4BRF6ffpQc3bN8xb2tkcQuQY/MyOlMGoSP3RB+KVJwYxkvFdFw9kt1Z4aLptXQV6dVWNc
17rco2Z6mSuOajZPfhHr+0ZFx1LYl47xdFLfp5YkuLEq3lpZ7h0kVak9383kFBoLoF/pD0QkHmtJ
8oXdvHpTeV/LpmbwRfJ5biq8FWCqTQXfXBvHQ6gdmMhBrx05cTCd0BNGhFM1kvfcte+itO9ZE86F
uLDJvs27/Ghrui+68bYg1y238o0S7Y5guaOc0JMs+OLyubCrEwnsN73Egy3I6WyLb56an5JcPJrV
BI1TnatZYxkfQLmUdQKMIaElKq2dIqU4Xwq9Opj9kjbQtA8dJxObME3DLn3GOVsADNJwbuq8+xZJ
f5oaejDzwZLjXeMU36L8VouLU2JyxaX701HjqDFFN9lsevlNZD1lsnlqOUbYlu1rC+hL1HzTh+Rp
yec2/ZBzxDA5Z0aPF3ydfOzL9qWjPG9YjLp2iJmGSHBJEEJrbYvBvreaoNstf1ehqxsUXJtCwQbt
Yu3esLe5U/5swn6XyPXAd8bwQOHEbyUDDWKZn0Q7L8GVqAyc66KVML5LbB7qNRUjC3CJ9v0QieI0
Geic9PozTO32ShmiIC/wtamL88SuJ2O938vhzrbZc9ar0Hsi+gFHgjNNN8vvq+7Lt8EeXjyje8/x
JsDi87GX+T1Z4nH1YFQJ4Sg6MzUbLEGhfmZm+Ctmdd7p2UfgiJh0bBMIgewfgpRW2JxxeQUtum9q
xI1I5DZitYNRy9sBNqSilwFSRofM1eBeGN21myTOVYLbggqrfOyaxxksdccOG38gF9K+gLbYHlIT
noiI9y2T7Ks2ZCNv9QgRiorxZIOkgAdCiIoETRNgWlv9GdmcDt1utLY06I+J+d5a4y2dKwUT5DfE
OffZfHS84hEhLqerAcTBIAlFLCtfJ+TbsotbCJBvnVGCBe2GrZL5z7RV11P/GdZklzfDSzbY5lZm
msEhS6zEgvyYBHPTuicGXEswZQTMFfqFFNLQ1W+d0NuatnHp4SuLbijvynY4lxzLxD7ToKdTDSRj
cK9NwjW0PNZBeAMKqUu1G2v74MxMt0uSNEvMdFAS3F9ZVzAD64xD683DrtcC/Wbm/GkLKiOraPem
jLy7ztSZ23mc6toZAVhNC79PMTNceRbB5r3CDzUJdaQDuCJ9vfOwBGdAf0XbPuKAb3aji1nGalEJ
2fjH2yh8oiP4PhMCvwcv1hz7gZF5mBH12oCrXmIjz0akkDrX5hPR0XeBqA1/NJFYjOZt26DD9qT2
UnuZxa8xfJq16c4MipfAIoLA6tIWB0evbaOuNg9JlU5+RiDkVWYI6uYCDQzxj7hNoh0mCxe9T/vS
pxl6OOW8GmUg93ExHRuuW41pf7M0SflDqxdTy2FrCrWdWT9Ymt5vmirpoDAO5MLiCs5DHb9HSz/l
4l5CFtqEV4Pr+eg6eIditWfM3l1QfTgk20b1sQkG+VxmP1gyfDTjBfPJpjed56ZaYlPQNhYOv0Kc
TLoBEdjkjKbgr8cWZF3HohJadjghEJCrwgM7odfpBn/QeAzL5COqUKAg8ziCTzCo3yrzmGYCWgHR
4jKrQfxqoAyDUt0kql9MHX1JaC047SAJ3q2R8pTlfbzR2sbyI4eec+JQkqlpXJX2AEl1wOhsYRgB
VZOfrDJ9xHH8mQzzocq8du/ZvLzG7rio2XdRM/3KXZfL3WtelnQA0Lgz+awl5ksZ4UiMLQ3oCUdy
07AW6dyYa6IgsCIrXZDvLsaaEH9jueZ34/FKOdiaecTozOUp76MtnWo05bsxa+6SRD5NonyJIMOb
dw2BIU5V3EL/3KWCQ9YakDK2wfimhPtzNn3bzQ828exXpbaYBs3jXGafvc6EF2l0L+Dwo5lEWTwV
L9WIPUyzFDpM8wQ66juXuLM+qmkjdDpcs0EAFbbNuRQGJfgP4XuGeTe71ffcaLe9q9VbBsscFmHi
p8F/sXcey5FrWZb9lbaeIw1atFlNHHAt6NRBn8AoobW4AL6+FhBpHa9fd1plzXvCID0o4BBXnLP3
2s0D++s5YD196ay5dFgq6J5QYwaK9pWW9MNSLZw5LAQXs0gwdqkNUyyzPDmUtjrEq5ZLkPEAZ466
H2g66JK0FYP1BP7ozW9wPuFKmMiQ0U1jbwbKsx+Z1OMkZc+UbczYmAuqFQXIVLtTW9S5YvhiW0Xr
qkvfzST3kkLQKkrxUMlJ/qY4/R73kydk5UHE0ZcMUIMQRNIctA+1Hs+xn7DWygeQUsYuscWLFrEp
IfGW6tCzLJh9nPpTKl61Xg/3PjNv00JG03mSKUlLiH6rORJ1jaqPuqyxUmx2F1USY4PVN7GvmWj1
pQ8rkA8NvCyjBp8FLyjshwtNrleTauFqMofvMKxJyPBSYT/QQ/Eq2ae/XuOvn+rHYEifiFK8w+nB
yiO8L7r0aMCyPYlW3lNhJr3WgghNvTpfq+TgQDE7jAUu68Ss9xSnv8zW3yVDcGCXBOQFTrwjCBIw
1TOM0veA9b2r+wb5GGI7gCAPZo4rnrrBFN+pmbwZfvtLlo27VoIaFWbpY4Cwwoy/xvw7iClo5Kwb
9ZZyumUcrUxBZmWSF0G2iYZsdxi7S604Dm9k3KFCf1d08GXIFuWVAom9xFhMVIz92EShq1vluzaw
1XLkiXVMyk03DfPNeQ5Ej8Orbo7Q7IZtVpbfUgRUlp5iPakXvQjvo9Z6IzP7GRjTdjKQE2YFsDVZ
sBipm/UgZVdb0utVVrcvQUVLMe631TNW+7vY6m0X8NTOnLCSd0PxTcjeXhnya5+T66C0dGV1Yn0w
wHKGiS2XktmcYDborOHEABvhgzM7SP98Kc1f/u21v335tx9bfuL3L4iabTJqtJ4ym6Wo+RjFOGDk
iVNYV2CB/NlFvKAYcnoFtJinhxxjwm/shzrbbhYAyJ8P/8Zrw8J/8SmLWCJK9u1sbB9nsACyAGzY
s+/8D45k+RKddLu3pmcktn17jBdP8GJjtwcr8IwwU1GklRh6FlrIAgrRh8wGRTc7Cn6zXZZPp1a5
I3oUi/SCbvgjBFuwMcuXElTtwiQhT0uddiuXuFDgFCNZng/z96cLhGT5uhwJABCULKwS5eyCU15w
H39wystry5fLf1h2AFbnz38vrBArTVKX+UK4hW4XMjVLZFwIgPWhJ67CAQRNBw0w9Cz912WcqAvP
5W94lz+vZRLmJaf7sMv+6kviK0WxvjfrwiOnMjnZAeU4S4s+Jto3F404ahYAIaZcEeSevkN8yFaU
4lsqM8TZUC9sVXwnrS3YpfLBZt8DYbs64mYlBN6R1uPEMKkZue9lAxjAJFH8fWDnd31UjodaH3dK
LTO4jv0lqclIsQxrIEjeehsMIBEBkyC75RVmnVe5H9NDzyYgnoziYmVj7KpNP66nwkm2gbmX0uRH
xsajDbZ+cDoxXuxherBjkRxU3QdfD2ZcHquPGqDCrs/9hL31Km5Efmmqsru0euUwoppHugzFiuL8
usBNY1UEuQwNGW2TWoDOT7iYRZaR0EPnkjWpxVRlSw1y48wzsyaj8qHKe0nI95pQmktv1GelQDUy
Fea+VKcCVVu0ejb9ND3LQb8K8la79KqmXdCs8vRrpCBK5t2klT9WlkRrfqS7ZAYxhDmBRhEmulQu
rlE72HtL0fxTovqsgDTPl4ab4lBGsUv1u1Hb7JwXrN8nmi9dyJKFf2N78KkWjJzVhGyoPsRpLJzm
XQxkWwmtyO/QXed3U/RTdIax6ms0zTbVxbjHXduaXBWj8VniQuoj1CUDgmlZ2UWWnuguDWdjCmoP
+wQtFcpt+aQMm17Bw8P+3DqjYrXO1Ej3QZQ/qEFFfkBRjSdzRxjyj0aJYKLFht0aAW2uToFHJa/1
RiYmlqrZ5CUVWwnqANlaKdluhtl4UQYawrkznqL5SOg9SXTnWN4oMmY537K77QA3+lJ04EacMoNZ
ETjpJenVX8x38o4y3RMLkLU8X8SZgiwTdocEfPmuEA4ZHmBTA2rGa7//e/kfI7NCb+gKTsxxwkJV
AjrJRPaqOfZXR4pbkVWsXePikTR7Smj1xQ/NQyz5z8MADGd4NyvtW+7iJww55wRiGvvooxiIumwD
lP668lKg71xJTnmzVESzykRVtpoexNR3xyzVUCLLZJ2xUlRMcSpowOwky62q9FBq0anJWefF1aaD
HLmKtLpeWbO6G0kxKcz9q16ouz5pcRLIKtxPv1k7YajhTWCdaknOQxWkAyx5+KK53dNBUfonh7lK
Gux7EQX0k8R4rZSGWHbCKdjMakPBEqw1XoQvzvaYvAlJZ5nKxlM2G/gASGcUcF87WtssS/B/+0ZF
Vkbc6AAfSwwIZ/zj6C283lFnsWr0WEJ8TTvKVr2F7l3LE8T6TvkpKhZhVibfurLcZlZG1B7IC08i
NcXGNuNP2o/B3g6Hm56Rezg8+BFTxzhgjjeCxoVau1fMKwwI0t+NaCOpxXAUCeyxIet/dab2oE8P
U8htE9bBtZPU9BQ7aDbSwXdVNVmVfXGUItIrSukiZ+3AQKhTXSHgqOqlV7+k86qGOb1dMgtqY3r3
fR6npK8fcOuuRfwwQwOK+slBn7yKrfx5rDNPGrVThat+3Rnmva2E+7Il2ka5ij4cKZLTsyjs9paj
+EgKHGSjxdavG77zsnD2NR2SqzSEloddn26+qh6VYqOZQbmbAj/xDPZ5aEDiu2mSdS8TMyNg3A6G
inORFSVRmh2NsCEHPNvg1xFFXrrKQPyCxiZHixRuSpj4Rgm+JozEuQiOFqs4D1Nfjvs/qdYUKADO
ZdW3FegfluUbq45epdxp1CRj53FsomEXGjOHJjeUYxW896GivnYGBRcDWJxlETDTASgdE+lVkS4V
6zPAdWKj19VXWikM0/2hKMMfRWHct2S8QnV6dVic9WrPzjhAKyZFyuxtWdUFG2gpTNy0nolxzXSY
l5KNJh9Hg5adakXF2qw7xa1ns0A0Nu+x3VKpL/HG+AbbMocOefBlN2Z+tPIcqRqbHyIEteJuoJyw
Ukd7Z5kTlo4iyB/qpnxGMfXR6/F33H1BUjY2vTr6njkFO8Zd/ZpxsjKDol6uItdjx08/YHi2y2j0
UoBDs2q33bzLRt5tKsrLralP67FyCrdthzslHLp1ZdJ8hAVTekmiGSfjPZS0aWOwo+Ry35WBYrz5
hvJdhdOdGWXqPjdrEAkD9Ek69FgHHHkNfoRnu6VWaKosmyl6IIcP6Gh2Eq4rWHShVjrIgMgsFH4z
eNnE3WUG1X3K1nMtqTXTr09/prbGtSM1n2qfbwMpnZ6kKd4zIoVQafKLAW4MCIbyGBqsmdUMZTPa
nt61uoqAMh2bZJp/D1IiVk08sh1mZKOka55jA4lO4Z9Io7/oQYnyjRhp0Cvo8fNZ+2WEJPWp9Q00
iLM1y/qesqyz02zlLqIpVRvhQ5og29boVKwdOXigZ72jMmRD5iAcq2lLeU8QB3FfY5ftAAi1a9vA
xlSkReaiOD5oWvdjVtMLuOSe320eDFM9gbmJX9LuLtSbr2Donyq0B8DZMCAK2V/X2CC62L9SZbFJ
XK6oPrejy2ijb3vWxis/UD5qaRCrDBsNG0Lzu6ACvGJRKtaD2m4G2fmSWzSZfQfYM0nkT9zjvAWr
3Om5bq8iPIhullKewN60isxK3lTQEnlnbt069Xq0Ff8oBd95YyGvs4mqpjGmHiPm3U0y0G9KQsk+
h7ZsE3UmeYrQLRJ0fR0jdkSqkGGNtIoxWckW1rnAxnnZAgU5WDm1GhJIWMKc/7cBkupLujXm9FyZ
QIM1hs6PtOukg97AYWt0pFw92K0cCGJce0T32quEcFGkB0F2EESVSEZ0/P3K/PJUswFQwydN4x3m
cte5PuKwo1lXc4Zm2QwbKEGvv79Ec7KtdUXsRl/oGzbZNBfnxd+I3yhJwuPymUkRedcb8Xo0Qv8Q
pQ4SzuXTqabgnKUBqJFceckn8iuW15cPCP2LTZx3v/gKzIUI0WjI6RG7S3qEa0fcis3Wpc20/Ug9
lUcw38uEcR/Lpik8olicOVmPrX1rkl+mWlgY1W7UV5ZBX9gaptuYhTnDVkVSYZ0dw9yK11ygU8m7
P9bzh0ryBTgm6XV5KQlt30VZkrtVawC3EU0GGIjYIbNRnR2B1xvUzM1x+dALoEhDacQY77udajaS
Z9W4rvw8xj6c6gYhnESXpINKqaqPMVMa24Arjh5QQoaV8w1xnM2c7aA8plDIjmhLwFwzBHJfZx9K
QLpwniQ7qDGXrh5oLmYYbvQKZxFog+aI3FGG5YRUIAOW5RkySrwoGKKjFhQRxxh/sm3lfkBFehRs
T9x8oHER13Nk5EDBxCTIpNRHAqSUsjy2MrABUapbRdMKlhIzI6cvSS2lugDYGWfpUYXhui3a4NTO
7BwgT/UxNxrVVZpgHl0CGiHLi1ZMNqDcUQSPHFDOsoWncHZHW2N4TGyd2s7yByMqbpWB2V8rjv18
EoKBhkHXROeKCPB9Hcnecuwx5afj8hmeWMvrAOtQF6jvcj+L7uueJ02pP1UA8HuHni/oBlJOegsv
nzxs5EocQx0kT1WynpGm7q7NOIBIHn6ptOC9yq5PONttWPO9OU/bt8qkAgaLLEGRwnJuVM13TvRm
El16pq1dera9Aeh5DCQDpZRNNckcAk/xA5yBQgxIJYQX1XK00e/1B2Kx6fk5FUY286b1RPZlCKEl
udlkJZLLHvAUuS0UzK04/vn/doh/xw6hyrpNNMG/tkOc3+sxfc+//sp0+ecP/dMPYRn/kFEsyLBS
dFnWHJnAhX/6ISznH7ojGxpOB9myCen8Y4dw/mGpGisfW7U10yHc4Y89wvqHDVtPsUzDwmNhydp/
xx+xBC0U6RgU+f7rP/4nGE1ZNm1ZtklkcBzV1Gfgy1+ALjxZODzDhBF4Qo/c9QQfdDqIM0t2k1HK
3GJQEy9JfYP9h2O4/SD8A4R+e2VXGP9H88sJ2Quzu2Wei3+ngHwO/yv4pr2yHMX/yLvsWgCGnXMf
eJd/TYmYD87SLFs2VN6mrZuzteMvB9emTthKGFl3UtMdVIs2qoaKhToFVqUWZ7+e1S+jbm31rN8q
7NlWJQKH1V+u5//jIOar8PeDgMmjajB3TFTH6t+QN63RyLgTwgHtCx5IihMUWkvBzqPkpFj+U8lk
ngXaBWjw90fMMntt9IR7Sq9ywiGmJDrqDmIhCghq3OouBHMC5OX0lrY3nXwrl+oe8ibYHe5/deDG
/33oiimrDmEftsrJdNT/8/x1HUwNNGHtzkCq7Dvda29hJqEKsUsJCnPjwUQLnCHzCWNkWXJtEPm0
6s3pLcL3TRs9vYpB9BgdeCMTwmfqwABTTJbW/L1dYkCr0kT23Cvy06AikIwck5x0/42ThNgma1ls
82faMLpvnV7syp4Ox1BRxJE7fPod/Cy1sqNdZM/QZOLgQNZlQ6euZY3o67GIIXenCVBi2qC6piL6
UJKNOWFhC2OxHoEg4ABBXo2Zh0YE0IzkPEQgM2QmQsdHA6b0FDRtQGf16PdeYOBD7srHIJg3VkFJ
QYnvSTPatmqO0SYxbDqA6i7Br8N1s23i19mhz2K1wag8qydaLQPy107UaQwHoW0XomEx5jM5f3dt
ZjRCr6WToSWbuggRRIA6oURw3ej0SpQkOJYWFH9Yzl7YmDbu8l9BbkU7zARsunwqxb0a/Dj0ovYY
aYmbtY1wq/rdLRD6r4LEixXVClBrqs2NFeUyJQSCn524vIkI2VWWHFm0fKYQB+Edon+GBAmpwbjj
x2lVgrZxK7USHiU1F9hN7ppaOW2i+IVsjMqLLGnnO0AZ9EI7AV5OaFmW18oMHXJYmCXtGLKTg6MI
hAK+oxu5eFpo3+k6obpVM25bwfTlED5qzLqlZC51NBSpTEuaAS0IeeBa4ZUQ8u+nVMK7LtGZbmz+
CI9DYBtPlQ7QxbbEa2PGNyMPL3ShPMlJbrXcE0RPtLGfOU8QUUjlDQ23tPRmVbPEHAN5N/JLVmON
TaU3MY7ESOS0+HUwktvyP5nCZeqF2AyG/jhWXHOny0jpTku3SSZ1zbZp1WPAYFcoUdcSzbMuN8Ib
abjhYmS/5qfkK/dzJ7zwqEdQ5OXcWSWPdQVS1yqDEwCNZ5WVMkKrEGUhvVbTdtiS1NGGZDnqimpD
Qf8uFdKI65zBo46kkEV9dQFHmLq5QCGiYCNv6VbNaBf4WshRRAGeqIcXubyDILIImczHR10MPX1M
7tS4Nngw++iazNd96vUfARWF/sVJi8WTmDJ8B6AXRcClKwAsT2APlZJhqZYQ4AkiS/0BsU1o7XMh
Os83602u0U2yiYQAhKOuLcv2aFefYV1xhm1UwNhDqOzNNwaSyrUzoU2xAmxmCQ1mDwjrW9yPwlVl
NXeHsKfU6Ngo4fj+YE1sVAWw2ig3fkVfyJHGu35KX2JDMQ6qoDemqAgliKLYBFnxXNcAoXvxHXR1
iUhJ0vaxEC8sfvFuSIbihhMlZ7ko17EPDqTQuHtZJQryQrPnNhMpzAd+EOrCrpaQwsLE45LaFaKy
eRgvZAOxToZzQ9b91G1FcXJMu5l9sWCGC29uDKMhYvCrnJGEUF9FOvGiy/ZnZ7DzTXX7RHPEDWvF
tdp0YzjdS6cwstkx9cLl2pSYdFaFk95G4ocgLW4LLSYXTC1XZcdDIqLYga7AHwhNFINKqZxlRf8A
7Es8czoi1eTZ6cayZqjmcY7viDho3bhl+tUTHu3liuCUk1dAItbTIH3jqnuoceJQNGVo1znqIY2J
tNnZStm5KTbGJT0ccBkt4pTfHopkm2U+KhGuEU76n6JcblOT+7jlpBCLxA6ohsf/PInwS0dbMInk
pmhVuV7+EKsUnmgYK51GEZObncp19NLY1Z0WM70stwlzg7oORPAwqU3k5nSMCbGhaem8xyI8FFXw
a7lFJsFolsrBT1PYbJRxl4Pgwf7PfseK8IJwhLSmb05aJxuhJD8kX9he2TB5dDFWPEUlvKdX0jvD
yAsXNfK6CZKZlMj51cyM46VH69z5CQ4oHQrZChuiM88VmCUBh6ifgSaTrhHhlZ7vfc3PGAj0FFdl
wQm1ZfZLUwsUQeivDZseZgUK3fON6UNtc6Mg+ZF85M1SSGqNRhxyMTUfLZgUMDUzval7XO4izWFY
ITHhXQuTO3aNa4sUjJVM3ZlEGG7wJjFSFyMTVj4Fp1YVwictRpC/BBLj+BBeHTOSSWZxw8IBIiNg
b9GbbzmXDrOh4RKzMY85uBozU4HfQuReBT1j+T+sEACPqs88tBy3ilPUHFjsDgIZbMZQPKWRKzuc
UwkAi5thiUJQ8WLOf3mc9a5dAgA0v5VMq3ByRjoG/lMvc1WMTAKUWWqzWJAhWTaYDct54sD/s2nT
aSIMnnknrmJPkaY7RacWiZbkS6dMsOrL6rnh3Pq2hs+tw7VRGXzZqsGpYOozw9JD4URq1tCge0Ah
s8zYeH0Tr3PCb2wYmwbYl5cWUewaANsor6DEzEyvt7Pbsg6guN2glGea5JpgIlUZ7/MLi2QKFZZg
ETO8ttS8V3Gi8cA3yU9Sdm+lbl0zQ3KpgJ3GguARhdFlipOffHiiRVQBC/Vv0sDNNVrlvHQ+9cVQ
rJlqmQYJIg4GpF8lA5k6ZXv0Z27IqsWbz5kmUyyN6t3yRqRynVTSCGSMWWiSWUhXtf0J9CNyYMXO
I+ckOKeRqm4tRptV2XByfy9BlAhUVZV5ucM4VjbcFq1dE0tlOmvqwqXmE6SibUKqRqtAVI99O704
WJ55oJNAx12cr6OSerguQ6C1BoPVvVPtdDP0mqa1MYBwI3W+tC7S2vVpx9U0ryrpi00JtpS5LdhB
q9+mtsrGH5sDCsXXIK15IudhVQmZYhPsDRRvy5sTMNpVGj+oXsx5i6qFE+MZ56LpZAqGmc/go2BD
kCyBKIj1lWZwCPFwCKEUucsjqyKCDmKjctuEZ1kK+GW6NX4FtgyVVWcgbdmKuCzEDJzR0rejg11O
umGXTCh3evBVLrGxE/VjVUkHpC7SSyHSHzbdpFY73D/F7AeVnB/2GxujdEKvZgoec/VXW++skYBr
2QoI1moSIJf1uJ3mdfygs/lu06eSuulGG3mTeRHswm7cNyqjsmRYJuWVYtOO+o4OF8uiWZzVj7hK
4iS4K0yZ4nPGDZM32Scu0we1mlikRTzmmsV5jY1XieVGr00XtXtr5oE9jhXqWIWFtIkkmk68JNhe
Vthz/JRHZ9JJKkLDdeQRTN1Qbe9aFnoUacMfe/77WQ/KKEGzKQuxTs3s2tXpLY5z7OMf6RBV5JU5
d0W8zKNwaIJQ3ln0DEB33BAr2V5eMA9JdXsgA4h48ULGYNzpxzGiFKkP8iZQuFfhH8srpJm3mcq2
3H5OrxceNa0MSzV19vdsCuaO0xnrIrfRvJ4rhgyxGsugSH1LhQJWbB6MY8V+WtYgyyAeN0yuSizf
+1rLjyXI5eWkvqmBD1Mj/em65tkBrElCAI+IlttPZRZdh7y5xQB4THXbW8NlCJ81gI8BdgUYZMzO
mUyIut8kn8vaF+27uvYl5nBNmmOhslWpk1/GeACAN0p/5JKjmhfcaZO8OWxvVkrPEpL4pEPURT+R
ktxCH9/MaGaY3nWXPhjN/IMy1le0DNDWiALPbXbacUyLDS6UDpEnuU3z8D9RnguoSrrMR6w27Ho1
WMobzmy2FnVPjpNxI+MF2e1oPqZOQqYG57qP0pvVIATDwaEREqU3WNyE/dRFztOQU4zvWvPYjsZt
mR0niY2ratJqFtGhYgnOhiJqvdi46np6ixpWNYU1fbFAAWTE3Zxm/hPFMBaDvHfysE9O0F/7ed3g
ZDrrz4aHqoh/WCWyDWHeo8yJEI03pMxTgJMUJyofLAKqU92Y62Fe/GOHeVfz7y5ikKBZfsxT9QqL
VUq+l3vfMgWkJj8CDTR/RxphN7F8SuqsYvKueaTzeraIisQfNrFoiX7N6wXKHE+AxGPOBveMZtJG
n88NkOdzJKl4NIb+o2hvCbpHd7nMIAOSbjS5kmSk0Wy4BopNrEN6EiFjT9XlN7XhWGs1hq9cYgCP
nGJTNp9kSCpjpDBYxz/zFgnhwzygPYqJ0W65j+d5uNL1nTxyWFnHsj3Jrr2wT5AhRnkAHRGzRBrV
7pul5k03zW7T9BrC+vSn1Xp/1SN0GNFQ4vcMGyKkCZhnywfXZniAHqjvRXsq5Sw6lyW2Zbgn7NZo
VuBm3pHN/YbO8bmV7XcglhcrLa4psDIG1gb5ppl+5YbVb2Pu3M1dIjPEVP1TNJklg5Lot/oe+w0L
43mXEhVIDH3hol9T6ecNkzNDmnJ9RYqY6YAhWxaVcw1AadiuF8YACksJfm86C3IWoSSyzGNBqJTR
S2L4vyxEk52G3dSWWFqopv9sMkHSO5HomCdMkhO+zgL11LbSNbeo1HFbRsqpK2kIkquEqleRyK8L
NOB9zk8PdmqVIDePE0qrzodaVO3W73lqugD7J2HW7tDlJEPifrVZiTVTiiNS5GunxgzjGwj7kKqO
nJnxHbCizZLCfyIZbF/1MbJ0k76ZnbWPPIzwbxbJzZLFPqSF7xUF9h85z6gOD3P6RWynI+9jZlZq
cX0Q1zwNC3ndZ7ayAbl9+RNSs3xGkkxx+J1UI9QJpjnldW+ROcmz7z6zjB3VshBnbf+8qH2Wg/BV
Fiu7JcFoeRHGQsiTqkRrdagJqekjqP+BuZHHrgcMpPXkVLS01TWrQ7Y+s4+XxKzlg6yo6yi1w92f
l35/i71gjRbh1vJf0oJektWIHTA2u6Qa/vprlm/5881/ftmS/TTM3KTlteXL5bM/rznLb/7z4p/v
+Zev/e23RhnF7p5KzT/fHlRZ3iQdIziIf/7OcngNvWuvbRNQFvNBLR98OT2E9CupGkro+5ZfnrQk
n//1pDhfBfzgvYaE5aDIxSrUTClpXByS8VqpiZJ161kLptG7aWhFwLBdvg4s874r7WrzWzOHFn8r
4KtWbd4d5PDWtfSsOJco9+jOIDmC9ZCGqXnoLJ0euGm3JuBcqPjLi8sHlB8EWAQkNRmBRo+OQhK7
uGRaN81gHYKULt7yGcMpXMZSdgFjYNdXmmtbAuUtxkA9SHWJnoOCDICT/l4dnX4DNAUrf119Yhdc
lT4bDlpLDt3Tjt2XlSHyzoAXphkOVogmPLe8QZmtSEZSK8THfFc4/c4PCXw06Sy5kU5kq+XoMwXR
+erGdTxqh7oeKy8AZeIGNI0VtczQ9mfmWo8jUl/Zyu8dY4J5KPvJtqLvPxIKzBoEQyAaIb0NL2iR
KKbkEu1XfGQ8qxoPfcQComHX2RtPcdLfI92wkMyjD7JTOuS1c/EJhLOiZ/BoNM9aydV8+JS+sImp
VSafNrOEDSw8J8hrgB4kRAWbn42fXEuNtHsF4Byw0IktTUq5k0g3tzMm1uF+cDfI0T0At+sklY0n
Fd1u6tTHzk7AXhDJxURn5xtNs7/VUf+0c0t30eBZ1J2yL6fpIOhU7SdIgn5A0TFUhLJLRrktovZq
xN2lKUEZF9lwCkL4oANe5qEyBH0k3d7TJjjnrfB6XP9k99IaEt1XCszjASyOttZ0X6LVaK2rkEM2
uSHs1NoVvpLu0aDjT8bbV6ez3CGzkN0qrADHwNplNQKLtlQQRccOVtuGDr2NnaYrLHwfdfgwZKbJ
oiXRj7JBq29MswiwZtehwcCyJOxHPAMqa4Hxlxr2TNC9BiiHFWhkN6U7OVrsioCc2AElF+AhZWfF
Y+OJStmAgYU+2GKknlMowbOu9QasKiZ6t+i1cd/jwWnIhJSp3iJa72+KXvtUYHpPOI9qRBlasD5W
Ra9QtxWnstXsdVvayHvzaldq9qxdZJNZ+u0XR8B+RfGdbaKVR3q5szOI3UjkkxEsQnsljVtdDoEG
yyj8SeHlMOI1LfX9FETtUwxA6pJM1gl2cY64FF8rVmf+lBvrBEnJrbF3KsvT+tbH0Vp+sjXcBaV6
05kat9imn/IKK0znJyXbGGqIcc2fqqI15VRw0QE6GNm2L8AfztxAJKjVcsUpjDaq3O8Mc/Isuq0b
o4FH2hnKzTZSRFSBficLf5ODu+G+R3HeauLFbMMrZQQ0h/YWdxeZnWF1LUznnCnWk+9TEqln554S
3TWgZZ6kRv5g40pJxYyPHUpzJexCqJ3dde7XG87MvdZLfN14Yva5U32kIt4pgtRoxIbEAVfmxWqd
mfoKB7OtcfoEw56dygeloY9wis+9oiGxNLkZSFG96GHczbZ87aKIiMm43NqNf5KQa6xNRFfkX943
WQIGGmRx0wTctj5FG6xtA+rJ1qRcFZhiIrhYMDX3/a6urNdxsNI71bA3c3UuN6dmXxXVN4SqNcFE
PK/qeEpyqgjZNKx9B606rtXam3zzWmtlvatAfYyoFtoyOzvxEK/Gbq49Osqd6PvzGMN/nxi4tQjh
IoVvHtTUx+5rYwOGMe/P+FMBMrUr4X7hLZioLexDo9n6iSyf8jQOz6oY9/EgRfs2S66iTUrGTqVb
F2ZYH+9R9huPKM4w4Zr9xg/9q9wiEUJjnK7b0XwxdON5yLFxsXvBqrSWutIlz+NlHJ0rKznP6U14
24YxQu7fTlHz7k/kZ8dPVaFjxbOfIkhc/UTtr/BfLZp7rmWory0euLAiMMnUDk5fHABxu1oPiNNA
S4e6A2aKVj2WmVjRrQcXRV4sSTS0CmKfPWJGry+MVFct+yfdJnhLta6yzxYHnq9rG8M9TMRPDe53
BCUFtQRVqxH/7gqeceZWSurhKHErG7cWTEtZ7z7jcKA2UUHvaTPn1FXGhz7XMiQqjJTW6ZRIXotW
qfQvU6OewXo8taZyyzP1jt4WQpV27/fZh0OH0JhvaSWIN6felsJTW2hrFNyeCHxm6ezUlgWz5Zvi
g/m3pGtU4hfXtXNYJU+jxLDhFMU5JiisVz9C+GArlfzkXFZeRKDeWybuhJZLryGPLE1c3YgmZzNW
dBma6pjEAX2Abqf3xKhyzrOaqLBJ/QUY+qqkwUmNxJ1qUj8wLArtU6EeCh2dXZrdW3J6qgPWamhO
gLEGsM9W2MyQFYazSZoU1Ca1HjT2XEglu2s64X8PoWvU9Yska8eMekSu6y/zpZl/VWSJXcXIZlMZ
U2t0wL90vE7s2AHz1HhcbPNzqKynxtOdjjF5sJ5TLkc3lG+o6DZwqda28mz44YfRzIrdwPNTg44X
phoCaPfBZB5KKTs4RPsqSapScxFnavArXVfgGABHG9o96mRijwtPo3Sa2tU6CeHBDME79ZSH8WEM
UvaMMpITKp46RO1VCok4nJwHKaNDwbDUYjir2KoeJwlrsODEjykjW2TdN3b2nk/BoS2uNkWdtKn3
RlzdpBhFqBZK7w0jWRtTWdLtjFQNRQEiNKZnTQKWc24HFeoTItI6xr+oVMnDYIzf1MReWap4VVl+
1tHRjrkNgbCwQVfs/Ugy31rPjpgUdgOKWUwYxwn58sZUQHI4iX0/UuCwBNFiXSt2RHlo6Gviyk0V
66qPxCx1bCUpimYn3wK4KevG0aS8tiTc8TAL/djGtrXO0wvraghr5BDA+PVv1VB9lwj9zLZx3FoB
aCcr6yqTjOMwImguc0aDfFbySaXX2sNHk1QfZsOsn/8nZee1G0mWpOlXWcy9z7oWwExfhA5GkBkk
g/LGwUySrrX2p5/PPKt3u6qxPbNAFZIiGMLFOWa//cLkIlQTRqwWoHJ5znDMJUMSOzNcmwoHa4zh
O+xFtkyQcGMJoTwvaaOsAEov19qA5R9mZ+Ca3rDFJyjYZK41b9SuRZ3rhM2K03FUnPjJwG1sVWWY
sY8m7UWYlxtlpKXK6vTZHAwHChDIcaw8gHDf24pBnATGxJY9gtHqkH3NabjRYu1hokgS5CXZwH8A
UKYdDPH0n7rhECsqKWOJuWf1+6Vp/rMVKNG+Lfu3LjcCgrZR89QjgVEMUMORUxpdimJ+U8cci7Cc
Pb2c+rM5ZHtLYcc2TbLGi5de5xoZ4uyl8wBOE8O2dnmEZssGbmNzvdWJyNr4Q/e2uKupKUOtgkiP
GeLDOo+UpwDp7SZLqyeln27tKHzKcBpwdGcUuRTRI0N3inVrP9g6rj36j8QHN3HUoGSEh7F2SA9t
zv2354GrwN4djFXhhtfK8i5D5j6ZYHJG8tOcqa+p9WwHVGrK6IUTeEnoc/eDbx5MvXzrUWShX3e1
n9XM5JX/J3gR1OvrbtCZwA072+ofVabvK7fE7621Vsx4QcUqydywTGBYYiwHgrT4M5e9W//jdxF0
X2QD1InA6DFzJxcmJReIykvYPL08W4SNI3kp+z78qDH7+fuf6mHJagRZRB6CPDYZkbrycgXWKfIU
Xc6c0/fXk9MhE1Hg+N/It7qRb4zoaZ4v8rxBRagC/8qDfV6jw6hn5WsJKyHvajTy5znpcJq84gBX
owQswc48jBo0NqQyhG/F16RrSSb5Zvkdvy+xSvC4coySPEX5OUWqVnXbGvckU/2JH00hirFw+bdk
vEtXAR1nD82TvwtQ7hK3xUMwB9nJ13I7ejxPnHu3eEgcEPmbMPjMH6xDa1zIkCeq3/LieTsljCiB
eaMBYwCI1Ea/a/kLLT55fNtnHhBOzo2zL+HuySPk9cqwvAkLaG68htUQRkSS/LsReQd58RIh3PIB
GFwbyXhkljxW+UaeTt6XvKwiHyfPVp58dp4DLXlAtyV/DW/0R80kW8tATPh1PUBO/OPjySH8+0fF
0WGjj1Rz4GbVTDNhUMExWCtGIi/TfgdjEPdLWG1MwCYn28jX8hiYoSAnP1XaFrMA4uChmIcsDyeU
b69G/hqvy1Xi+eh827UGjgVCUYWERPKjgF8XjXuQh5RttJnR105qzU6b/pKnUuH2ZhrvBtB9quuf
0Nkv8pTyGA9Hthm5ODJV3lOOSdHd398UfOaVvGFiK47yUrzE7dBjf0TzHDfa8nLydPZA+F9xZ9RC
npsevPkwhDAOO0wE8+Kc4UFQMMRyMY0adYDFOphvWoOpXo4gOofbusGDhpGvEX07FNsGd1U8KGQZ
KHa5DwMVW6x0uiwDfBQA32y3V2Xkcs2sajeH2TWIde+kEgLUMTHXiWYI7RjVVQsWreZcim7YIhj1
xz10hO/Saw4ookmzKyAG5piz24NVHawaFW0VnyHixwB6bDb6Pd3Cz6wnJE7Hh3+hQUD47Lj47tgk
ActkKGJWV7NoMITLnGZTN5iCRGaTH/P5EOpZeDQCNPp9fvVnF7ZOq9E3DQNwQ3rTFP29/J95lb4t
hSYmVLAG0pAeN/OuJwyoYYLFJrIewvBb9ftiFzmY/LQEElrTC/E9PZMaIGo1AvmeqdgsA7qBUTtP
BDe8GdiYrm1UkykNw0DIRF++T1b7mATUQ7MFyG7rTJuMiT3D7Gnj1KMz5tZxkg2rjhE4BBWgsV1S
e7qBel3gbsIVeGQRORtlU2fZWZF5pSYTGAA7ZOjwjPXIOEyKGR28ugixbGT1MwCFp2y6tMjdV3Fa
3AYpha0tIzO1hUHR5MkvEw+KLcneJ6IRef/5V+EWDGuN9A3+xFZVWiomhvvYKWoHNWOApEdqghvd
tmrLl7zUcqwdkxhHMETghrmbNQYtrdsVeJypj0jCmZLp6buPCnc1V7m7kiFFERDwVBn0OstwktoZ
9TvYAREFcPXh9aH/Mfazj/7DwyMg9gBV0PfgOFnkO33sT3hUmseyVk9kBYnzZiQ5lwwzLb04LxB+
eswK3ubCvCqgiq3UkngS7utoxHxM9cGyNRlDDxq8t7R4DHyK1OVCx1523HS5vUWHa23N0e9ItCSy
wemjfd4w9MuzsqHCYu7cySVfKg4mUoMV76zqbE8WJG2Fs9qhkx0S6kZiKg+5NQ23DtUSYxXrB8Gg
XqE8z/74K3JJ2o28eLe8dDXCv7Chp0PLzzHcMgOI3tTXVl6toTNAIoElfPdJKyh9pQOPkZsVmpvQ
wfIc2WE0bJrAPWUR18Wg2s/p6NbrcgA47VK0IB51yxz98Iti2kcTf+nE1tpSqahghF0NYWYMrNFx
hHUBjoPCZNjnVnXNcqDmcEC+jZrkhgTOdDP0x7Tj3EYvFh7Vqwp0A5dPnDW0MEed/ouKs9hO8aTv
4TSc2oZYmlF/VTWGE+GQnukDrfU0zsmuG/KLERa/mHcjVIIUuA1JZe786tI14Vmz4283vfU8SqMq
rU28b0Cd5V7wceSBADE+wXUhoMxmDdASe6X3NBGa2p49VFUBOOEYwt7CondlC6Xv9zhVBooLSyor
eD8UeWtMLt7twbjVqPedFIpIO1AetSiioJAhGmcbIlxjlcj02LQHRl09hV4a3XRuvJZx0TI0qFPm
cpQf7wkF09oXVoN8p5rFBU/lhwwGIcMeBjfcwF2p37Wd8WzFNHC5ssdY4D3pi3OP4yvbwU4l8Qzk
r0t2xOudZ9ylCN3eJf5lVDGOqN1+M8/w4nKDqkxeZGASTTzsS1oW701qPSYhPCBhebF1UD0yLJtb
UtQjbuDM5jJL3XTnZ+qXzM8WYs7csw7zoifLgDcBVnwbTD5zWno07P82bnSm9wBFkj53DMDfjN7F
vzF51/HLMkquhdzDRhX3PxQ13krvYmdHXhH384jav1M3ls+G385ed25aOlB1fAmD5i0UGMjqYfJE
oYUPmnBkIKFctRmMKOcTorkd6UmMRNxn2LIDiJXk3X5CECPSNkbpFwCRKYHNjdDBibDr4QBNHYl3
lXrnTHF3JdoyM+kfZkbfQIdcIHbPh8DnkUm8nyuso/W2qIoGUzWDpGCPRO1u2kSIM1c2XpWrIrbS
o2ebP4zCeo9t/VfZNT/VmBmyMVMD5CSaRj2nwBOKfbDWHOf3mBFP6pvQ12tIdf2AISr1b5AsLiHC
05IxU1fTPZidu3OYSWUM5+qgeU5Gbx9bHLnaYabttN957F5/k6eG5iMvv5XhPiqORD2fklR4sTLy
SyP7dta1GzK8KX+F6ZkgE2gjDdykxJZMbWpII0H+LhM7W4bs4yy36BR9y1DQdstnzHceEzzeWuk3
+omrFyA4Wkelfc9185DXpNEpGLgss7MOlghyv9d6mF+HkQWoiJl9Vl7IIqwh5+rT+He0wf+TVW1A
OP8LoVmzNZvGxGDnQVH1F1ZwrXOjwYFtD34Jh2LqlqEok1/XRWrBDvo4Qw49ZA0woqn4gGbeeuEu
xB0HKVeYugs9Sm1Z+EY2duEqVYQ3b4q6uCgywkePCmjrOcflO8sf5XJP3zkmxL4HtiQ72beTQYeD
X22cdvRvPeNITwZ4VUcSmTc8oHG0/htCtPXPdPLfH9vAGobP7smB+Qc6OTSugtDBqj3Qph1SFo5x
1m49TDLwwVap1urbpPwuptHd6BrK6MrVjBXPBOeiiLkh6ORgBVCuFPDvJqH54BfPEpfE3xQhH1Uj
Bdjs/XSrHsKJu+ssjt6yiwKwEeSrnPqUbU0Ps8e+9rkRoCD7SvQtZVMo1ymhHKwJBufjN9deCA55
DhTkV9OFKuttqFmxZYXLbCynoVYeMZ6KDqKa+qqi+UetpOZ/c9AMImf/6Wrhg+qGjdElw92/HDTX
cROnV3CdVCIDAlzpX2dmlI6URMssd6wfW52x2EKmXOgRTF2OhQkcJ1sLDcvZKTyyrSzlqc+Vu6DC
5V3IMQutaZ5ZPBx7Kmjj0lPSNhw5m0soVDEcscO332w203jqdea4My2SkBuCITrgCHvf9iObanis
i10QAkrLHfivSfTOP18zhFHA2pWPj8DgrxIElEqJ7kVBc1DVRt+RVqX4LuZdWCiA5QbMt/oI5jZr
haoTatW40Wkh6SkGpzLKhAQubHKiHH9Y5Xw2kMSz+B1mm6Uu649NCcVyKRjGarofYRoUsqkEJm6K
Lkcm97wrik9eUANugQPB+qOcfJLeg5B8qoU6RIIZlDnairTEhjAbmu3gkM4SoPcO4hGGB8GLjpof
MAlYeEjxYJLr12AF4ZKabsveZoaat7ci81gIEQtrCqTCKWMgtN+riBZ879WwP5N31Yd7FExPCdSE
2Wls9ADsroyrSgrypIJPzhnXYw8Bu9hXmEeEb8rmX58R0kL+eQFzDB3RiqG6nmE76l9kIVanGGU6
EQkYE0G76SlW9zgojhvdhLOTD3f2bGP3gy/cJq/I4rMxE6z78Js9uewgNuukhk3CqSuFZ5Uj5wu9
7Na1AnutkIe1waLuBT9BwAXmV78XpUbDuQIhdV8h+dP0D3WYP50oeId7thua6IoD9bebsHBkyiPA
BxtqjTOnsMqS2lbXTYFnndm9z1lZIgT2OR/2WyU8TtMHG1L6MNqGE77rjvJEjvqMCVaHXZozbtu5
PSlVq+6wNNi4KK1PuTZYJwu6K8LhDCW6vwp56nOf4Sjh9cQkWrl29Ad9E2XVjwas7mCMaULh1Wg4
WjQqbHK4s5tyAG5M1WzL0oZ4o3gXDr6D0dmYsuAJM2yhsxktDHTL+JQVv06pkaRIs+v0O/XQNbus
TZZJFbgwqZbf6xRyRq3cq33wnWe4psbi9dB8LgVlkJUXW2GCWeMigw01d4YQt2rHus5+fZa+OCij
V3wTj17hP7FSvktrShdtrCfBhsK0fR0869UX4bTVQelF8om8sN4DQ54rpPDANtQIM76VwVy8CTFI
XL5NJaRMs5Jvsx/vqyw76Wpo0yTCoY8MqvDZw1coeEYoeliYqm34UQTdT0WX5wrpITxz7eRIIqws
wz3BVLZ9wpUyh0zsyIXYKgmdaFTl59p2rokCg1dYXVJxYkyqCxkEQ2IgejcNj26ADRceZAY1cCd9
R95z06lZRx9ZV4cIDilJBVcnBOoQAp0ZMnZKVNDDnLerN9m8Y/YE994sr50Gn79q+rUrrTCV7LaB
GLlrOuOezJtXfKCQHMy8uNpWOGbqr8sNju1GuLHy8T6MexgAZYAAptIvZTz6N0VNj98APARM9CLc
6N1guFiGwmJD34MqMd5b9OSuUlPKZZR/mkdbpDnqw1gVDyXhdZPoJlpGyS3tsdew+at+iozR9K8K
4PnG19DpGwRoLm13ixHDCgeRHgVPcdGE/lgo/GE8HrElwEX/A6RfwXuUyzYMTxr5OI3OzCg13FNp
w/CPWyM61RxkDHAhSeT565DN28pFyJYMDK6ZjD91SaGdOuhpFhk5JGlEl1gfyOZwh0OhewA9Tmav
cN/A/Uol6zPDKbTIe/YT1bP25MtcLHrLo5JgDlX6KgNAdziTMP7TSib9MUGEbiT9GRvtazkjYmmd
JzesWI7qTEUYAOIUwfdUQ5J7nRJ7tzYHkG0jc5eH6F0H3ei3dOguDukbRuvp3m4VcvrsLsM3Vswp
jJZO1WRw1wqxB5JmfnAaa7sQg1pkPVO0ijkTW3x4/RtYZTdGUla7RMlvJCdiU4+qsRqV+VYHNd+H
Pfk/BspnTJD1m9mbb8PcTHAd0y9Kp2GzKTbz2Yx9uDmTZhC/lhPBHHSvwW6wmu9R56eWAsZQ6Jpx
AyXNuHGc5o+vGBtqCSHViq7ez5qt76CvHUrV0DehbVzxQse4oX0eqsgGX4KKMkyVlVHB8yUBsWmH
1UARJiN8xUpBc4wiuB1IDfZn5YQ9sHNTz9/LN438ZPkKRR1DUPwGOXpTvGUfRwhtuLcz5PWDaTre
ye/meO/mxktUecl5DEaML+ZsQ2qwxWhqUk9BU9x29D/kkMy4CzjxIY3J+olSUnaitMpOqZIr6wIb
ozUwonUKe/0CiY4ISXmXy7swHKxLcqP5Lnw4LH6R43TjRYxU3Elb+7Sh62IwrH3m9ns9wDgJqxnm
O1VC1HrsEW3Ky6morHNVJRQgBTjXGB5uDQ0ebwND8ORmz1UHvU4ndC9BF34qpQjxMRzauGMz7hGb
3ZtB2x7IS9w7GpBKQt3JoGV89vASn/GlGHX90xjiZBt3en0yK5xxx1D7VUFO32Vj0Z3CcsQowiXP
BCuSbTL22tExc4Y5oISnQcdrIA4YG7IWP/qB+5xEfYTIToXO4iM6yux1l4tbjBGfhukeB9G7vOF2
CT3toiu0FiAm8AeVJj6MjwG2QTcuoey8gW4OUJXHvraH5NTvGy29CboJw63Mpkuuqrm5sbCHBskw
UDgzRFnHk3bJYTjdQLCPj5hRwD1GuQBGqCUt0derBJEJDl0Zp0SPnc3yHAFU3sOALGOtO/gjp1F4
F8EQp1gBAqUZww6S0gzT5ZuFAZw0KFGKooWZpeSYUwbA6k54WCRcJBCDACf9d2DD14Gwdl5WrVy0
GdCrP9PQfiKT9WmpLrJ+KvDDMveDzjgvaJvXPoDt6DLug8mdvpOXRdLISH6G6Bkw5gA2MltQHsIb
qN3ScUTYjqBqsgjvq5OfE4FLCz0711N77VBIM66ruRkRrQ22cgc/are8y4UwLRDR7GeXMdxAarzR
Qu1OM3HnYaiynjuP8VdzXeqkemL7GIJsH8bQrVIfQ16FkDQhO2sA3msrn+9l+1w45IhfYPXXrP18
ihiU4mH2QX+JR3kfhBqsQjunTK+vc5W9Cx9W2Oe2AQMdYROjxHHTIAmIEEGSdIE/BKj5EEwbdn1K
aZtnKgeoOUV6xosCVRYiRNySiJut1hhE3cTgiiusKhj3Qn0mpwhnGOwEFlLyIpJB/K+u3hduP6nk
beQQO5WCEWQYDWrdcJ3JgTnmWYJ/uxHe1ulQ7JDQL5qthSA81sgIapVetIdnv3UqlGUQKb+NMoBT
0oBzZgb9bTXOWHrYpC+Q+kMCpmhQPf0wKtVdrXrXwJqZVeoXulu0IfZwtWDuZmn0PVcp9yojqE65
JiOIg22jHaind7KcyOZVq60+VZfKMQ94FSM0sQ5LA+0I27hrnB+wJX4MGdkEfQOLq3XqI75uoGmi
B/QU3FHri4qf4yYLJiQRNuhqcdN45WZOjcdUAM1S1DVKDB6jVh4x4B1Fi3G2dHhTdPp9g/KFf6MB
rHJycrwfmX7HapXsKh8UTR9vDN9IGMigogr8rz4cqIvliphDMrWWIUOsl3cU0cNqAVtGn/7E6dMX
Bx+9OKpfkaYdA+Yr6IqTYaPGA0oi3nRzzDroKuZI9ZQH1EVigmF0M8anWfbeKDh/pcrL8gIkfEHo
YX0wcDtfxVZzFdGOyfrAalu9SO254Adk3G4w3gs2Up83Vf2YMLpGJEPtmwHaxDFtfagU56hWyrU7
OA/pZNxVSnsbObCgifVLNk3tXdUgglTL/Nb2OHSeiqdGFN9Zuo35BW9N7azrQIrWOhhfVA0+tC7+
haRJYFJqRRivTjxQA31eY5T7CbgFn38QEVhWyBmyv9zeK7a9HXnnVqSokUiRfBXnZsVkTre0iAR1
QTIOb7Hs+lSC2wLNOWj1k2r436Uy4+8Mf7JAvrMZnUK8I+bLkPNe8bsh9Sx02rXZFz9S5q2sPkhd
xnQbKcFPLecYSpXKhr21CQ+Zh+qdFAnvTc2yb01HLCD3bauF9za2r31bfiV+QuIuAEgG8ouuVz0m
U/3Zg5xi1YNimvq3dLp4E3szZp8KaT5xTveRzYV/M9flMTN06GK2qdJokKDIreP5prVRlIFoKQNx
I3HoeyuErWuM8feCiLgwHQLFb9YOQODGZOi+/FgJp5Xfa49u4n64o3cHBrWVeinsu63au75wrTgC
ovYrgvfcMlFIdkkPqHdKpGH/vZYFnOihiN+9Mflwg/ArD8lo7FxMcG28r33Hz3f4fU4hnTwkcZbD
Bt3ExDTUGCiqjX1ZdDQ4orlrFCiNfeXsRLQi/bi0JNZEe01Nxosk4Zoom5uJkI7Noq/HdzxKJgSD
ovBY+qMyZNcOQiy2ixZXzN67LsKpRYGhyUVVTcoTnlOHHDn1AsAtuLUuVbPTIEppB9Q3GCrAK8U/
a6DwywRnNoc8WRvcqAlA5KEbNWT2Sfh7ALDoc1R0jvgbAfk7PVRa6TpM3V1HzW5Qj7VNQrZU9r2G
sb4Lp8O76+Z2nxWkyWtwT45Ro0HGsl2mOFF6E01hztby1Jk2J8PC7j04aqZurY3GSXexjTGxCfEf
ka5y18/2Q1vmeI6Lqkxpe1Bv49ckq2xCDzq0NQklNcRz+jX0ZHbJTZSTyLYrQyitamQ7W9PYYD7I
h5S5ixpN4qHobZHTjqnWrLWcRj8b6PaWt2DGrLiDX72ZoURTcHMrI8bYONsMsuzHGc1iZaLadwBo
1YbiIJHoRH+6aPgrH0xUFx0RVUejVB1SxxESIda4WQSi2MebVkdr1G6Qeir5j2XAuTS5Or79peGc
OyVhzg76XmfFm9EquwALtmbgRl1Ut77DvNKqCEkxfnbeeMWVa9y0JgK1aMzNY6wO6BbtzwIZxK4l
yK7EPpOBGkB+OanGsfB/4kkL9qDqKH3JnRSbjqlTplvdfE4Di/DloUdYIoiPFZho/ho3P4NN3zge
2oORJbSehu8iUeB/Ogk3XYGpcnqJI1hCLlVTIRLDRbO8KE9C8jNZ0a6eWb0tI7dpYq9z2+lt9rRz
rM73fYYnNFR4gDEvEZZCvqm8+G2BrVCKsq+G3U/Hn3+M8LaHwrm21fhspvnWSezr4Pe3dWHtXelf
O6AKWGNotsTXwQ+UYpuJykvGzXaFWJY3v/STiopfw6DgiBgWCZAPznCWTXRHw3637HxxWV+ajukx
08ydKBCXuyvB+tasGpyUdKhLRCUEfBTCYvFPhUPnt6tUyruqZXlebrlMJjLLUEMGRV3/07HJ9ygg
7xKM/pya9O4tF5cRXyJL/SQnElKjEu56m1PiZbgdCHLsOnBdVQ/ah2zJbhKQ01dAVeYo/x5Ji7Em
lChbNFHdrJx9xXpcJr3LOYRqwaweL+SqZphfl7jBO8wmGufKoImdRWqkQmVlwg9c5tvKcRwzLEDB
7BVV+erN/rUl7AI4jIFDgrtUeIhsbo8SAGO5GnCCJnpW7osFQyBsERQctb7gk/tJdR6kZoa0mWyW
ycUywGqtD99tHxctkYe0eaVAarTmuNmMbjABJM7P4ahAafDDXU49DPbIezUBDVdpamGRLTyKBAiq
SnG0UEMf9QAHByARGwOBM8b5HMgFWRJmQNnI5NPAT4Ee9EhKz8UjfhDWYX7WUhZfQhmRUCkwHmB7
UwiNB0N2PBfKJ1Lu9CL1mFGMJEHEW9EL4g0h2JdUWhql53KU49B8Gag73RHAZ5F4aU/OLIEHicpc
slHYxRL8XWl9/e40kc4gs74ohJ8yV3dlH++X57JkqjuXTFLjurrS+H/nCpLoUXFusHoLiGNDWJzJ
Os6qD2y3T0k4XDCgEdbJgjePgQbhlJmETF3gn9lrlWqPCW65i9EeVkM772SECdWMmZfLacnqC/Lm
14bmdq68J6QPLAhgGTDq9dskDV+Xe6jStGHnjDWCFafYBgQeELPKRQkgKJI40im5/N3gsghpXRHg
i5rXUT5TQIrVoHt7tCWUGXJnun36DnCkzvTBy0rRMdDWpnGbUCiNsS4H43kZcRDViZmi/TiFT92X
NRX2ajTZe3znDl3Oe05LvfKALvBnYLyUp9+Gk79H2XCJvAm5ZaAt82/T2VUG3ONFP6m4VLd6yc6Z
Nfl5EjOBzEnyXTnuTfQAhUnfIBcrwWUQTwSdkrKFGVm0mZp2t6gKpZ6LxArByJC/igJxoY1YRrZL
zRjIuGKoDX0KtaZyMJxibaMKIk0NQ06QTm5ybizGPjfWaN7rAfMyVZmGnYnYeSjNA15q3wthAIo9
M9O83QwGnpvvNcGEMMqzSzR3FCiB/Y4W5iCHjJXuVfWmnbQzkWhrzSa7hA7VsQy/ZdWLJdYxpktN
qsBYDWP6KRjk0FFDLgpu9o/nAC8dnBy4rt0EabCK1ge4F9bZb53o7FvHwXZJLpCPgEk8sHeO0WpB
0LEVPi4TjOXaHF3/uvhaJMis2SNh/+I/X+AJkJTkOiSW/o79JUNx7quoAE93g/lhVBicVTqHezEM
og0pdfSqQaPYkIHRtJiozWkhqlWgVQ9Tald0vDR/HafFK9HHdpgUKwiJuSyWYgUl1CXPcaBzw285
ovJqoVHTkYmio9HV35h0Rogh07NyZVnJGQvf9Uy8126B+VUaU22T19lnl0a3UjnNBAFCUST2KY5Q
FedcO4xVnlUNGMZHI5ppAx7H80vVIcAl6BqNDSulpZsEpQTzaVkzGtGlk6bAyBj95Aody8mvxx2w
+Ja3S6PHMP23LJ7KZsS6lXERWK6Gw1JtA5MW4zytqTYSJBV0u3gcivMFMBHjHVE44CL/pTLwULAx
WRM6E9fZN9RRwF3fOZK8AJ5CB2aK4NYiMgUuGdagWHvBxuh/2XG8l8t9WROTOOLluni3zENsFdV/
6jBSogRbykw1dKHyW7/cAglEl51jM8Rx2s39G2aa66FSCKUGA18sC9zI2tFHkcfDXaOJKD6cQHkL
C7FURg253D+h4SDgAObFuzEztvUcnKX2Mh3moWUw341D4q+bqIbF5zxNVUMIkvu0gAkLjqE0UwAT
SH9czDHqdIJtmzSwPdED9eT3bVwvpIc2nJswLe6JgdhMM5uNrWO+2lxnk607SVBmZW6HXON7MjFA
ShSkp5VlPYZMwFe5Mh/GlmsAd1gOqNdrO6IiOrF5ISboVulIwmZM+eEOX4tK3a8S6CUex7wDq3Fp
Uq0yOocodQntYCuY0XV5g050McSAlo4IGL5cpz0LfOEDQ4asQ4ZfsV1HpMVkOC13zNFwOmT6rjqg
j71sdUP53LIkC7KSFeAxWnkg4wGRHaQ/yMPfSwPdzs0jbqfP/TCaa53zkyRptF+c0HzGJQpT24H4
m3EYQ9pzyLcDDYZjJ19JWRynVKUEtIlScITqK0A97LK3Kco+dBwzYRJhvzDMKmsdlC3dgZyhINKJ
qq1ZQuQaUvsU+eoEpc68x8C1ukmH/q6q9Zl5TXRnunCw6hkeXCbkqTKgeLe4KwFntz1bSzDZ5iqd
Qd/wBdc2qudvFspFa7t0nlZwtilS1pXHleXPXw6FLdwcVC85Jr44dFEnqXP2mlWoMawaF6Da4fnG
2Npwh0LsIqJtIQ+FNly6KaA9bXwWJTLrXkfLWFgMjdZ/xATYdxFv2anfDZ2BrAUldy07uczEFued
yGYAUlk8qWIq3wqZ5guAwqmuqEpeFnOVKKlulaJ/lH2zgoMOcN+dcKhCRi4tfMx0yNG4zZsg/VV0
L8sSuqxnefwe2TQFRgmX0nxJvWjvR+ADdj9WK6z0bx1mrzva/HcltLZaVt6H1Vfvdh8lnsroyTln
qU7JhnVzsh6JFk6N5NyYQk5ioVmsQijGS0KNiKaJ36W7ywPv4EbDqoeoY+Q2IE+wr+az3odiD9CA
18Bf3pmld1IUf59pyc/FlCNTWOEygabREKxqIX0EvovnNRUYyTJHxWU5F/TLwRRg4XQMc3gzuNEr
jEPAvXG1wJwlo541esK91zvRYTGGWpheQ7UyAvaBhTggw7/EhkTrBskXlCcqI78jpq9KvhZjIctm
R8FueMMO/NLF5lfcpE9iYCTbplrEiDSK+tMtmltIlJ/LuA62335qypfZpQ7CdYfII1CJqAM+E85Q
38K2bJjshnLz1W1xRaJ5XAbAGi7UawCalel5F7wAf/jQ/baIMlhqAzjvrf8o7dM4Ut4XGDIxkgTM
6x1xsKI6zITi15nZrZ145AvnytcCDuu2yInHHniqWzMhgchqcd61BiY8pr1wrMVcpw/gyTCfQ1TU
7XrIbySscT0xGO3XVm+vs0YrZBD/0IXi5szR5+KG18MAMmvLMzDhWbhKqBcOS+239G6FcheRkTS7
zDRTmwAZdJ/ov2qIjxCzDQyaoOhG+9FM9m1sv2g6SzJs05+hUGpDrd56jc6IlDrEqN0Hl572JurL
l1Zzqw3jHTK72zu4ZhDhxUpMurRRLJHQ+5krM3oTzLfPUqwDFMBPgdeL5tqYcK6X9qYVp7FljNp1
+qdl5vmmsz5Ta0RRKHYS0tkIOhqxA+YNfgzGSCi6dJ8pv3ZEPitUEBNqSNy7P6ZOvQ0L8gZ6g/7M
tKob3DpZRnPnQ26IOIOapqOrkSp6IcAlDZWWM0dv1Y+4pqHI5IOGUgFIpO3Brom88UcXlxCtuV/8
u5KZ7Tpyd/DmXTpAXNFZI0krhhreFEbIvewrO2LBSSRmZLUuiS3UdPsq6PhcOJ+5Un+Io5X0jAw+
ntC0HAhDuIinSBFZ5xnQAxCZmnE0mZ56j9iWvqIiRIfJSs5yx7pyyWb1ungfpvL2PeU8qiQEVQka
4kbc6HASyfa+AU23OQFifiwoi4aVM+HDM41o/US0+ozwNIIGGBkbOYTTnJS85f7BFTJPQcgXAxRI
MLRaRpoTDrJM1RcKpTSey507i7ue9GAL9gRGcWNQvaRm9ouscXiifCa3nG+z0r1xSsZ1s/0rGypk
MlB01ex7kkLCMT/1aLyX02NYdrILGW+y3DMMsLkOORsKIBMzm4oE5I5zSrQYEj42dMZ48muJ4RtR
aawqqazkMC8VscDpS389Otz0i1uRPHrCHQ62OCXz0gG22CugPE5OkywUsoOjOUpanPe6MYYkQXhS
Nymi2wTZNpSthQ/vnq7hHV3ym9Ww8Cq1TcGNTw1HYpZS2xX4Hq/LH/aIXk1YnnMH47qu3IdlJ+lh
+WB3pFLKM9+PSyoRLtE3G8PCbM5wDA/W8iH67jbJO+J0k997v+XPdwbEoy08UVIExIqtg46z0oPo
28cHY2Wp0Ukr8TaM8vK1LR4nw7ouDlJS9NrG/E6s2wkFntgPGmQJBsFLe6c24VupGJ/lvblLzMLa
1CUnVKqKZbNRXNSg07SDEun6UqoKeqHfNZglrMy+P8b5cEQm9QOK/nMzeOMKdf01Hx6IlEffqNjX
StcNBokxS1fyvtS3Sm4q68xfRY31VNTV8BuN0zTAAMtC2agHxm8W5P/+Ew2y+dt/8P0v0u1rtNPt
X779G9QP/vsP+Zv/85g//8XfbqNfddEU3+2/fNT+q7j7yL6avz7oT8/Mq//x7jYf7cefvtkuXsT3
3Vc9PXw1Xdou7wKTXHnk//SX/+vrf+RobJBx+w+MK3mFP/5SPsJ//tvdV//x+fEnP+Pff/KHn7Gm
mf+uGtCubM10TFv1cAz+w89Y0/HGzWGIhP/5b6b+76oKa84zTQuqFvbG/9fBGEdk1bL5qWvqumtp
9v+Xg7Fl4sj8jxRF1YYJ7Ni67hmGZ+Md+ReKYtgSkJTXJXJelCFxX1tbp8YMKCCvShBGPKUUqOZ4
t6KJ+ujgA2AhFlp4Nw7sGnr95GPpvuqJFNnZ/0XeeWw3rmRd+lX6BVAL3kxFEnSivEtNsJTKvPA2
AASAp+8voFul/G9XD3rcEy4aEHRgIOKcvffHbKfq4S4y3W80ZIXYjRcqeUQa1GbH8t4AJZaMYRIh
syNvymC9xppTF/VxZAVRDDC2a4y1XRkBVciYNARGdRcJypiGf+ryWFxGfMsMQ96WbshMSE6KPUlf
ToIs1UOX9Y/WMJGW5NhPvhXTFCdjLSQTgJmzHL0d06CjTtPlBCAHyeQwiZc+7p4cpv8dwCAANTKk
J3YT+JGgdCk7cgkk5lXqiiffbm8TD5PC7HTFzomNT3Aw8Y5kgIhun2ecI9M+FfpQ3mk+IBYDBXJg
Dv55oL7K/KK4p03OsqvE9WTqr6DqaHQs58ApyJmImx91Le5oa1yWJkmwNbSwfyt58hPyG1LU2LuJ
enAuwbqlA6JaVwC8oSiK6fQBfzOhiuoZbowMxHeDZWP6Vbr1nCFgeldQfxRoGvqJmlwHA5cgBYwA
abPv61LsrJBEgb3BbCKsW5svu/lrGIxTV1ORYEyA4ZpW4WJVURjYv3DNphtBLn9B3QY8TBDdpBRx
jPMy4yiReq8AL7fIIwYMjPOEVVr+5Qn5Y3LK9qBF8S7O8A4FLCjTYfJI8UrJiVMZ8mlViCMwhtDJ
Mc47qAE2HpX5K4fkwAT5BOe/IUAkS8Xe7kluyHcw58nqGUoipjyaNUSaJdtssYbtqBl3TSfzizV3
2c7vgotbUNnSPEDNRaxCuOG/3REHk15w4pCTwXdTL5n21EfbpqA+uCBzxjMw8j/w52FPFjjFfM+k
lN+0+jlSgYbeIzO/+ID2BYfU8JeDju7SGvXPijn9HgTMGFKRdSn7JeTUNPprbAvSW32qExjOzgsp
kcdGwvvQYvtqHEfrxhJU8FWIvwVauibJ8zVv/DAlZCTtnPwM9Z3TQGCdM05wcEfsBdMv/FQ7jZ8D
NbEJWovDtkfXh5vixkwmsadIWu4iY6INwK8o0yHYEz7QbUYtn7YgloqDbhVHVzp0+UQHhwj/pu9S
eIxlAT5qjJna5tUrsZDi2q9rEMvWk1Ukww/yvR6LuHrWaWJva0TZB05dKFqn8zTK+NwZWnOck84L
ZRr5m9mQCxb0tKNp0mkfmpVeDNW+RRwmdo3BGOJHIKY17Zjbln7TpYPco0/yQmohr6ZX1hfKIGBd
appAqIucfUFmDgY8/zqxTZqqDFf4kkqr28Xxov3QC+NChNfwux2a+tqjVrf49RjmGcjWxIiSs9D5
DsitqLeYymoCznx9n0T1D9NponPcptNOTiIG4pW3J0rx1pXLKnsL6bW4he0tDpCIo2Pa2JjjiU7B
bovDKu7EuHV6bYQ1K1BrjbVC1CTmNuoqD33qNFJ8cPDFjizR4UwgSI6il763s6ehJLKl9d3NaKa2
krD7p1rX9iIWyx2fs58tvglzhnc0mqg6MrTuheN+XRRZdqmc6Cg8bMkVPzkCQcRPsu9vA2v6LVLK
IXmcgjfK+l2MpxsR37R1nL45tbr7Dn4Th3hcnhn7a3QzEaoVI4CMUpXitF7ghUU6lAga2d+312uV
5Y5Mif3h348Tq9HxfXF7ffz75teW650eCEviPtWWf1xdH5ocYiPFZNytu1g3We//xx4HKycxKjef
/Q/Th+U34NA/Bej0iABuSBv7uqrVXF1vr9fWjdaL7+cgP82YZ6oNfZHy9O+Hvp/zfd/67PUBDwqa
cn0pN3aBBWq987+/A219X+sGXy+37uWPq19PW1/l66oVZGf+7sX++83/sevvN/ZfP+vXlv/4nOtz
pi4iENXrcACpL+l7P+tLi258hDlbhf98qa8P+P3R/7Hrf27+z0+3vswf7/T76V/P/GP36/vwYtED
0/rPO2wgWeHihnfdmRrf9Pr89cJ2W0EJSf14f7yJ9aHvz9YEWDMLp9szBP6IHZS634/RtHYpV4+A
nig3uzmSUl4kci7wBwzkDjFp+EkKfWqipqQZ9cmbo/qUNQULvakizFGJI0h/+c9DfWciPI20r7u+
71+vOerJ6x6+n/W1F9A67OuPPUYJKTsNZdCpBflC8FEGMoDSgN9gnFVXtXZu/749p7iziXAkb/j7
TnLNxmNev349ZX1gfV5EVTmcdEl8cxowDmjINOIyqKmtzwtDP9a6wg/ObY6laKaZcFqvdbYPNHOw
IOcCZtqa5Smn454Gykqt/sXrX7RZhwLsQMgITP6RNW7YhdNVzm/GHLgi74dUNDH+9sRvRnJqGtX8
XhBKA2bbI/VtURckBP994Q6KY/pfbn5vtz6NX4PoxREyr+cNOLqb8ySEd1Qpaqk+/cTD24VdJ9DQ
BxT2N7Ylf0Sl+1hHnOZTV+CTV1GCa6jgF4NU3WzhINpuXx1mubeY4px87KUnPdDcU+AR1ANJeCBi
KJan9QIGOHO0Ose7X5YjAoY65oshQzDwCDRc0wTXm02/EPrg1wS8uMl5vZB1jqBx5mxeowup0VIA
QBIFOSBM3fztNwnWW6wrsnu9w3eE37SmA6baX43hSKhwTQ05LLLSvTuRzYSh4jxbi4lJFUbwhPzB
LSLtUKAC0ZwFhgPqETBTGiXcwa3z7bgwdewJX9y2SpO8ypG1GEFkKcFaJJbZnqjiUCuWKkBgbH8Y
jXvpmJFwOuOnyqaH0rDnY9IkFKSoWeFxbQnzQjMSHXVM6TNq1UBLjJNhU8+VFM8Nn6mfw0i+ImjX
a9JlmQzs6EBlH/cNldSrgtDAXcW65VTGg8kZS/v7WkBXZs+a4LImNa6/AUc2vjTcRjQfiHUjh4vv
31MXsveNY1s8fGVEemNz8rQRG3pUWAe9FXK/vgcamPWJhhz1W6murreLpWJqwDRvTVU0FaXXaSOE
XAZt+E2aWvGm5xx7Wnm33xcolP15Y5X2jdQqI/QwUfDNqwPagSey4HSaxwP6wY2dNn8egOuh+I/7
5n5ABDzFhCeo0TCgMMycMRTMAlHvjViUTfWR/rjt0vTGU0fqUJWqwcXFXvn3x1l5v+pi/chBIzN0
ZTLarofT+vHWo+4rC/Lrd1AHmh8d7cTTj7pDo2X9wOu174v1PnCL5k761tsa24gOlqgj9Zkx7vs5
hT74x+ud5G0Sx9QLOA3q6FkPofXa98X6Haw3OVcyXc3swze9N1ahouvFd7wnXZgfMo4pwsw6XWfp
LKRpMXJ9XbXsiZR038G1neKONDuNA3o9qtXFP27WkHpJv4j26B47BjP55wWZh0x31H2x6bd7DouT
L7EH4ZQwf/f63CFuifrTepEQFkliL7+XaHEs2TZ0QDH81aS5vRNaW+GQ5esc1fGzXlvv+77ZF9VJ
mB1WJMd294PjhmNecRgtmAFmibTfHVzzamqyZpvRJ0P04RhiP3POWz+QzV/aIbh2K/WRppxgEYiE
EsO8qc0m/6xuOpkapHMbdp9u3vqRZ2/N0XMRn9kmpWBTBRNBfJusDLlI9iRln+5i0RQkd4JZWd/s
kNOe3kRqQPdNF4Aen+frX6DpW1gfDa0pQYu+RXONapnUjxlCijoQeqvMwykpnr4J0N/5n+sP77VW
drIfK8Qbm06h1Sa1NrKLj8moLSDdGLk8dQFiMMTfldOJEN2pX89qAdnMZErTowlOLlPrQ6on4ZgM
L6ThIhnrinjbFkASaXt11JMN5zodyKlbEpmde7sa9tT27ttc68AIeBr/84LgUIcA7rkdBtozOkoa
nxGE9kS1E4uZHxI9PRiNADhiDiwIJG5VNVj0NkOZHel0MNbbRlQ7GMA41Qa4Ak5VRb/YpuK/CXym
zWTictpf58amxUp10F6sLKVYMN4UpI3sPBHcEX7Mf6nrnqS7t1j24n9Te7dr7ob3iAdGva4kC2TT
6tdl5UFA60AF0bo0+p6ZjouaXmBz7NR5XkiybxOj1mjAGNeNocMyXe9bH10Il0O63z8lA2PNssTP
UVREYdbH9VnYPxdbm0+miI0zmigvZXcksshTSu6uowmTFHq0z5TqCPvNF7Fb31jlZ2IPVvW6Durb
jrrATl+QO2h/JYKdJu34Br0O+Yzsd1EszXD03eRqClA2qJFyvag0LaYHSGAAUfInX/mehP7oR9h4
lYq870+FulivDTOGhigw+pNrD+7RG289f8p2WZIMOEPRZlVd0WO0Vhvw7z3m7oc3dkPYZxLJBMCR
sU/9gx4JIJfqs2FgJ6Yd7h5VcTXoqouxBLM+UmQBycswMy+v9dy94A5fWGwvxmbBTqK6xS994ha7
OY+qjeWl8yXrQfMQjY3ckbPD+u2Us8rgtVMTr4dWB6gNjfLEYrM8rdf8FbX+fWegHqGzfy41Pdmv
96Mgq742Xm+uF+tmiFM82mhqh+vtda85Ocn7xuAH/M/9X9utm+h015D+uVjy1XPX+8pMHsEm5ZvK
+cz1kiRG4ua2Egrh1p5tbSuc7BFnwHIJFiN/mLtoOWTyIeugm1tmRcfTUyU0bQ6RwMMDJ4TMmYOf
sSxfVmXXonT3wzS6V82CzYq4OHczuc1rPFR74qB3lCzsXZcMOf7HGNkeed/buIOnWBbdZzQR7iGb
4H216NUzNaUINfHGFoMk0o+apKbn00mOi/awmMmnke0nwF/vwkJa0scyuvWSuLugTjA2VZ7OH16X
Xi9T7T4Ts4XjNG6H0Bid8T3Xzuvj0irkzjUkrPWoix5bY3imOTF92IlIMCcjxGrjRmDjGaq15PKR
mPVDZUb6dQwm96oRqXPsCWzZqXrMB21u7Er5B0LPIhxIFT9msVc9d8lys+6Vb41DPXXsS5DW8tah
Lny1PtD72g8crOWjbDrz5NhRvitn4rp0SEF3ZM9cpVOw/GiNyQuryhkOiF+WF9kkx/VDzL3EmyVS
67oRrXHH6oc/BPP1O98lkk3MKtsfldw9zTwcgBNReOu7XagpLIGbvxH/vOw94pL3RjEkb05EwVF9
CcNMek1CRsUZoad/7+Q+6v/126HPAMk1te4w8hjXlTXTVlRfwIxjY5wc82Wush4NfR2EuejljxK1
xfrMpPazXS8s6yRQ1z4CdX5f79cL2q9lHE235lxal8XtJW0+3oOR1Dd+obckuif1UUxdGRqaS5ii
/PqBCeawdynB+sdR6sNTmi8P6w5l45DQ4vh0YGGB3NQoRb5+QMevnk0dXgqJg8UO3ER+Mpxs+voB
dZqCiSnfF9cnn9q0ogPaD+d5MZUCkHcDOhvMkTrEMIRFOIs57NYPbrf6J9Vo88HW5/Sc+Dn2b/WE
ymB6aXr1S1ojvsZ7GM5tYx8T0gDus5gCa0AExGc12Cc7S8zXyV/akIVyfIqzbrqPlUh03WIgvcdx
texNQ+wa2nPXnhoGpHuhwidpGNafKf6qyEnnt4Em3C6x2oWpGtVRoybH0uJAW/dTzkM42UXyg9kW
KszY8k9GEIm7ufcpbar9OIiFM5IPfxQOlTA6zcQ/WlVy13VxqlqT9Wdc1nDyINyJwEOhTk7qmYWB
cUuZuNysr9IR3SjquX9HycrPHZmc6H2c2HqUdF/7cD383b3jvy+tF2ynxsiuq5o6dJEgDlpfZRhh
oy+L+PCFQ9x1YeMcmlP9xokg4KyvMjEGBJn/UdT+tCU717oW9CJvPNEhoVVvlGRul0bk9bqBTs7K
1uu79ILZK7hwigCvobYCttJks/dzHFwcka4nLui8Fw5BI6OEL4pPzP1qu6E2ku1EtuPFsmV9KRST
h6RB4yd1za/30+r+ZkDhfBNpXXSdpv2wJWeQ9DHtvO7BWBDgVZzaUMR2OiBmQEnRUpgfo/26biDm
acZ11do3vTE318gc3W0f9/pNPfDz4N7bULrvfjElpxQpe/3Bi5OGc9siDuVSEUrja8hZDLf9JQqk
xO5gf7RWqW2KlH20HJ/nive4G7NUe9H6+OFrb0Hy2Pi184J0VdvRzcrPHh6HGw6mgGPdjz58fqx1
09zqSWakqf/gkDZ2qPOoIP2vdh5ql4bGuklF/7miOPthezLbNnnb3ZiGLc85LeGdCeboVaelv27K
v+dp0Lv+hdJKHqLxCk7t4ie3ssZo3uqV+Gkl2RV4yO6XxaL2yu1d7d6YZ/PA5EnbL66VPXoxJWnY
Tt2vkqMSyZr2nmnA2WIa9yK+SbyJiNHYB2Rf8veyF/tm/XoQxb2Mepe+ILtsQ/ywxslMq+52EhrB
8XajZkav65bLENmo7gzjfkI6gHuSKN5+xDc6tMOj9GDwrpuR6rqr7WAmi5VM9HHonYvU4+R6GuCT
D5GXvC1Dflk/S9AEb/o4WM9eoo3hUvn9iaxk/dbwAGaDbS8+jfGyfkEtKzkc/Et3PwqZH9NkBDCY
x85jqvTn6yaRCxuMdtV7pDNW+2ZANJiJmYusMpzeqejfjNI4r5tSqftAkc15spT12YuKcm9oU310
UfreE80LHJHk98+B/CIz6LQf+WARHdzXgoAtI7lxSJzfMonsf5bEvg6l80lQDydFTCy3Vqmbp6a1
kzCqx+G1k/Nl3VdCEKSWxdkT/QX4IROZtVjZNA7bAbWO2sdIrOM0R8YbCfjjbnGT6ZwtVXxbilqn
isj7WS/Wm0McaDe+zsFkqKFpfZp6/rqFFZ/Whu/f3ee7L/DqP5rh/7j5/2Vv3HJNlSXyf6f9vv4W
/f96oV2ZVun/aJH//cx/I3896L2OZfgkxit4r05D+u8WuW/+y3Us28DlZ/NPW2nA/+6Y6/9yLd2g
VU4ykeUT0PTdMff+ZQS+SxvdDXTbJIbn/6Vjbjr/B/WXoYwile14Hu38wKID/z+SkOLZlkWVxclR
agTu+Wb9G9qbIHqScHhOFGdpWcUOZwvGi2H46HEVkMZ3nUtjuBkxw9nuUQ5ok6t4n6p2ekVTcOvY
pRKXxmHjeh9pFt0Ok17tapeAK0pcLCnbJtqTij6DoowuqXtu5sXdzvrJtGaSjjnCN1jT810kl1f5
4doONKuhBdG9HHxlovXi5kA1wNx0dd6GOpCzsbdQq7bHzue/bNvgu8YZIQ995w/ODmCJfYndrCJJ
LJrOY1ws13KZrxaPGUqctLclU2niK1RkMxxEwEWyMI1jwPR3X0UVWk6j3drZ6O4MEA9JmW6tfCCJ
1B4vhW4td0Qea0xVXexhYqT+2ZNuZ8wURZu+CXZ4HLoNg0e5t/26RbOEFKtIc2JozekxHwjcdlJS
aUgjmKs23ZjDB3HVShvXz7dZoKdIOr14i9JoHiam6XNz6SQGfQ9KK71PrKUMYEgcih68BvwEfqeU
diWS7iRpKHQ3cZgs80QUqf9QQt8QdVEfJ6cvt6aDIpKsOONQNuZT04/yWk+0J8M0dnMvXtxE3js2
TVbphi0AQbdTWkRauumrQmbhvthRyDyzULl16+UyDsGz7jUfNovlsZlxGFpd2OdzB0PQP6pHLTqt
V32CFxYQl8xIuHeqmJlhGaieIqf7FJMTViYRNkV9tqYJ8bOBm4Z51SGHhSJjDB0zwReELxRnXx8v
hEe9pTWyRso8RHVRUQmpdHMq1EcweVoECZCYjSC3jX0GxWPLDBCsqeHiPgbXVo8JK0mM8yz+FNrX
KdFgtp5zHgh7eFusTddX594DeenFcY1mC79pYyxy01JCrmczxgfKdNCfPvsyftJNWu2G3Q245/ML
yAyCz3TroTHM6zxy7kE03taEoG9a+W7HhUcYZvbWNkl3i1zjakoXedAsNGY5cbdOOvk7TkGC4Pog
TDsslZOWJ9fCoc1DYEEoK2Of6zRR46o9ibFBtC2DvTWTsdfmbrKLLU3uASDtymF4pdtfHmPKd7sh
6baMBPzNpgYlCL6ahilaREbPaCqscdvdJpa80ELfG4K8m9omQwMU064oCS410uQROaS+mZcA14wg
ALbxbnq7bC9eOoZj38vn5Ilg6oe0e/BLU9vXNimRerP8yvoSiV6NgNMHcRvNYVChY8HEUu6HoiMm
bmSZR3S23NV+n7xJ5y4q3P4QTKlGTZ85U0/TIEE5mOZvWfbQOkUKcaHZjp6Z7izDufG6rEVikGy6
+bUypt8EhnoEnDg3iP4wRBDB5KFRqx1/Dpcce14yjXfzTKljQOiI+YeYAlz41B+HAyGmLf2v+B5x
Uxjo0b0YbyNTLLsuSNhDceNV6OCs3EX/2GAR9GyC0sfFmTBJWkz9UapcJal+0MVHMC/OxhAf00SC
CwB3lOf6h875XfX3qWOZdoiSee+NCUNZJuKD5lcoeePuczD1AmwnceVFtxxbMzCvUXEgy7ci0nWC
6Dkpi1NbPJZJW+/6tPqYh8TeIi+NT6Jy+TB18rtp9J0RSOs2lYJIFcu7pRhMakwiX5BfYDSwXyI3
a1mSUgCU/jHN8XqMFnFSJLVtpnHBGB108RYINYGuCYJz2bD88J3fRIimGlmo5CdclXPQb53c/C3J
05QlUI7ZpcWvOfqTV6LJkeITBam8sUi02NQqn2As69AyXYMWwE+/cmMi0v1kCyEmTHprA6262/oN
I1NbL/upZgE0kLZ+7+4NbyC/X5thpgOr3CddiobVmbdujxyLXD0NRbh+nbOSqXLrPDWDQ5pXuukS
+7lsdFzkSYMENzvORIScIsoBfq26PBoSgtjQrsrU0MME95oOKuvSlvFzqx8UvFaOcj81jY8nqlIZ
Y1lIkcREoK9vctWia1n7sZBHQGI45Ao5W6EFJvhuyJKS+D8nRyXf5kjOXMPd+nP12BUdkM8gzvZL
Hry7gTceyr8CDBoZvIYNYan3Ym6mo3EgT7LCDDrfFvqNXbguIxzDS98MW/QiEbp0S/nHOwzgcbe3
3AbmZdAmJEzH59aJdBIngl3mWBw76Qvngha1lJ7vPQ334JhYx7HjtCbLllAN4d/Vhr0pkbK69Dnf
yLZOzm5CsPDipcehJ9i/QAZ/nbrNRRzQQWi3NgKtLHHHG88elNtBP9t68JgKzTrVVAPuNHCed1oh
y6OWuUxPxcHJ4Hj0w+Pitc90kp5ypKN4J1+JOScuwJevgcFhaUxtKBu4mbXXouJ1LfipGgE6VnBs
02Y5jOLIuAoOQoOFt7S3vkzG+5wIKHjjhOp1N4GkL1AvPhmNHtt1SxDOY3C/YA69j4a2O9nz8muY
8c2nU+uH/NXe0Vg9DP2sHUXM8R+0OKwaDkzmHPKQRmSUA7o5JSZqvaEnwqu+dXA21jVaqoGI1m0t
G2xKze/asVWjvUawM7sEVmPvN9LyqhvtLkwdiZFIwufKAfGO6GrLyXrqAEaFo20/oPe5SgusCkMQ
DLskAiQ31FBKS/0YzT0WqZKkd05HaadRuKJuyUlhvHjjW2qmZJervDmsApD0Dg6cilsdmjAKqfi9
pQcapoaWH/QR83W9JM9jTZ7mXJrgKbHtEPAxIrcOiOd6dTsMZmZbPkGFenWGKWTHG/dEpC+grMZI
yBaszIMb9ENItIo41IYxhlP64WiLfEOZ+FknRrXv/HxPiOTZbaXgD8Q3pmuWcWWZAamPw9ZLfffa
dG2TzFlpbF2P9MKYYllZMO8iAQUTjo7LtEd42MYIBFtqRpo2PpRz/1IM47KFxBBva1rfHq7zOQ76
63gqKOt743MbED+/ZIxcAivupc4s9oLd6kJkPTnCxM03P/WoRaNGRi1E1n47pVN2Wub+WKbJfYqW
8pw3zgeGpm5ndMt9Cs04deKNu8RvBIYwIrbvbkdcC9J9mPcRLhS6kCQxa+IwE8ohbCAFSbHcU8lD
N2hlzn3kG3+VZRKTcoz131j8Y8f0adNJLzs2ItkVKq8QME+uDlQwk6HH73xktkJGHHFRTsVYl8qo
C0vRxlQNJW7x2CGbPR/nsJ0njq/uEgM9DxfvZ5ZDyppk0eDHoo1i/sTaRnqN2cgNwR4/RQyNyqzd
o9DS24Kz6NnAZ7QtlwarzW2lM0RXcml22lw9RG3LalzUV86QPWTLDR7Q+wiS7q53U6aUEKEIu8Ap
aiy0nhr01Z5EGivs+7nqzK1O/AHOUivshP5QI8q96Zn7eAlT9MDnPEbZFs+kGtwzu90vatUwPDj0
5TdT3d17lnPtl/0Fsp2Ne3IaDpDkOL1ErSqFoC9koYyPbRo1fOq4XhexdD9Ku31lysvcTpC6b401
1e9G3A3VXF5JmJEgLZJjY1vtU95jM63GbLgYBUUkQWw6/26+b89LrhqeEwcTTuFxeJ48AxIdEk44
ZlMULn05n+niplvbsq7yyYqpewMzwZQ0nArtL8aYjDk5lQhnPHqtcYqUHJdMIS3zmKTa5s0Y+wg4
+MzoXWsTznt3nEdr3E5EPF4Jh4wLn3HVMwLmZtrih2L2CbBE8HmLhHhhYj20720zObhpGpBzEakK
lhYnO7dsbbK45YudevvFqy6zRzJRTZXjLWqyz9FnNprl061Ixt+IYEiAt12ah6Vzp7PYuHYGRpQ0
U71JDM+Raxxxed3pKq4ssgXKyvSnsMaz7nOM5vwBtggkfibFtVY6vBQp+mEi29cZlI4JUkcotg4z
1gqXhHktqPg4e8I1L5WBmLoWwt46qvsn8O54evIzRl6Di7Z9Lwn48yE4Tctdl6UnMeBMyYN7d5xf
pNYRNAQJyDTPOAreew1CUFyhJU2X4AHByt5RFCEq8omiCgF3psfw4DbBgwN0yAdhRDjWriMPuzB1
qCHxR6QNx6AzNg7QIvK7mMfJi6loRhFYIwXEqgsfdoV3pGgG83R09+TGbF3hHlzASIHxPIFJWli9
jVPzoxHZxnCDZ9ub0itB+EzwFM3BJ7PPH97IGEJzE37AD5OQYZxyHWimjFOLTw4kbbS7pWf486K7
JTbPFV7jlMJOQxFz8cWdrZhPfeE9OIB5KAzDVFdcqEQRonBn+wCjBOAotausKO8bgFIjRC/YHjPJ
RriPTG26ddzkupHdXbaYbxVQqgw4lQOkqooYobVoV1AU1av4BtMZkWCTCVu5xK2RgLryIS9NoK9q
3XixQGEVcDg4aTs/85HQrvqyKGZW2uZkf1iXDJjW7Gl3uNJ2wv2BbJU8zBryaoRuW9s2nb1bGtyx
b11aZaFh6U+U4g5DxqiMPKA2if3P7Nups99bAF/E7F7iNroZUEiD//LBgMVT/u6oHJsRQNhQBtfM
f0HdJBOGYyBiEzCxmSlOTnRZoyBj7aTINXwICCZM7dysuvHMARtt8hkoSBmBAbDGWfaZ3p3ju7Qx
x6cUBArxQuX601QAz0hvDcvuECBoq8k11Mz2MVN8NEPCCJk8ktl9uWkI9Jlq0gsD65DAPvQd89VX
rDVi6V5JVgcDwhgs/acOKFsQJ09Rcxll8+Hp+IWIcI5G3KyrGWAO7sAgvMRE7zbA3gJFfZurDWWQ
Z6YVL1QvkC4oPhwxk3c5wDiE6HC5R9t5fGhwgp0J5h52k2LMDWV+l09Q5yzwc7Xi0GmKSEeYwR6M
iTj2wOpGoHWjotdZdWle+fxMhe4e4zHA1CQaFspau7GIK1yppbFFIlas304DFQBOXEhCQOa5UnsE
FBxqCSh7LbLvql50W1aAOAWLnsSHOTpX8XS9qBiaCihfV7e/a5c3AIF0Y/EfWhS/T7Tea6CIfjWr
iEQx/qZB9BwSwUAbebkpMtJPNbpRA2RAXVfgoeA+xTEQKXagbvjXFjBBKldM46ALOgmcQe/G9S9d
y7SAzhKL+eTC3PGnB5xQk0fRMY3LFLXQVfxCjp6bWRENJ5ZoZAaRLN3UPxv0h8cSjzO8Y0iIRinD
JBB3TUwQXQ8sEXPWeVL0RFoyPzvFU9TT21bxFQNFWox658mO/QunvrtxZTHq3t6btSd31G4HS76Y
ghJMrfiNehOEWmreeorsONQL/twWN4CV2OTrzvzbaHmWSWjSG9k0JWExZDldUsWMTNEu5ICAQ79J
cFmnyUlTgElFmqxbpJd0o58Q1Qz7BBwlvQom0c2nrTiVUwfCqC6co6UrT4mlb2qglrWiW8p+Wyze
NT7V+obcs/6pAoQZAcRMFBmzoOK5dYBlxstelwkBeCPecfI/qcmD5SgAbFaKtDnF+LYLQ/4qM0Cg
haeVV8nSwYJi2DAode4I47u2JPTOSWE8HcUymR6zZNwy3YrgTPTvhiJ/9kxsJChQiVjj6BhNDcSj
P88JBTZMem8xKti201IIIXpYBQINf2cZB2JzburUIKyS4JlNutRASd2/ypE/6OC1rCSd8c1V4NJa
PhYFtui463DIkbxPThGrEll41hmJnBuajXY/FGa1Zet8l5gs/ErH209Wnx9MWuGo05wD51QPpwRm
/xE86y1TcbjinGyl1xfH3HEO8+SeugREWwuh1Vao1l5Q3iiNeXyYhl+1JaetVGDXGvu05VuXdgD5
asQ6DhwbqIw5MC+AC9s3FCoLevIy6+68CXoxpdgrgv+mXauFudF+OhGlwMzNfi0EsW1yFnQbZqKf
XuT8LvHEhxIh5dXge9l5bPTHDpKQrkC2NkTbXo/vLRK5In/kqA48kvjmlikeekcWBYpupSM5jrM7
kDGfqQiyrZ+N16R8XBYjomHcqb+opTJuod2h6NRgNGjHyoQcVO2W0WPHhDxNc3FT6JQvaZLfF7X1
NGg1xYFZe6800yKIRz/1o2exGnPJ09O1C7GfVgQOONVd8sVT5m26le+dciRad99F/QuhVNRjY3fX
BFm5g0+xsU30vlVJZRSVxWkQu0R2wS9NN59p9ajkjjjflM647CmoHuBHHiKPdYeWwvH2uqk6ETO1
b+KsZkIGALmChNwrJHICG3kxj210Ta7YFZ6wz06zzV3EoayWTPcBtt+Tpy7QmZl0oEHFYGe4sxSM
Oc2MjZbD5dUVoxm0+9/XurhbdlJWatzQNKSd1NBT1jpb2vfuab0oFRwaVZt7IhiSA3C9sw9ScEwE
/W4EYyZiXsTeFgWr4yoMjP83e+ex3LiydtlX6fjnuAEkEm7wT0iC3oiUKZUmCFWpDrw3CeDpe0H3
dl8T3YOe9+AoqiTVESkSic/svXZvXBnIWBii0GRVBc4iRjMEEC0ypG91ohmGSEW/pWpTgZIN4z18
Q6YwNBuJsYcpPO0YJ7Nqn4e9ynMygwqEQt+Kze8/qY6ixp0O2WLIZSF86Mt7btRx4rdpcwrUYpT4
/ukRYtNjJYMNSVpetmEm7xKujHLyP5TL//E5qtDNmFRi31q8iEPOtlHBk9qoZoasEDH3YQwtjt/y
2u8PUUHbymblh7mIiIhmYtYFYHGCxM0fgfwgAqoXtaK76I5iFvDbQlgkV+h8oZXWacAohN8OSWoX
RwRVVAPpDXEvQcjxS/z+0HPV+Eron//8lLDcI1VutatFz0jtn1+oJlTw//xrMuXGZuo42v/5BYRH
5sasKeZwsB6YALY7Wklwnf/7g9cARODR8Ul26j5gDXwuHlcBEpdulYte2zm9dixaKEJduPB98vrZ
yYL8UobUw3gS6QsZYAPpJaCv0A+uBH6rD7Nv9AbAjSE3Nw1xWVmfQ8JMDyVirz7vSXMoaFYSTyP6
Lk9J1Qnje15w41d46R9Z0FxjCAbrhHvpCiS04H6q4rOToPPFhU7nLNLAB6PwZxbkjFTFcKAnsM49
SIGmc3Mflmugjc8irDtg0yQlpKCGQum+KC7DjaExVQRB8jol6JuJi1w5vCnhCJq/EZdBvLWYQKRT
8kKca3XWKoixhhMhGhbHKVyMXCzw6DOh5ZVB/yQzojv1OfINlG3bqsAM6NbwU5CG7jtGQ+vKCY8z
ztI1x1y5noeeROteH9d5qpMBO/XHMhh+gm581Ucw4wnzIBS8vcrv9InmOrIq55AFPe1SgxpOt032
QTvyAPlQUsSJ8Be9L9Y7zYi3doA4AZ1vX0AmbYrqqxblrdWvoRT7GgdYs4C/HOaeufVGzM0AI9/8
k2v2c0NTTZ7SKcum7GBivBs0GUAySS6mKV7h1oJmR0WUugekgg3LEzRF4TC+tJNzTNKXQWAQCU3c
E718eGA4lZdcYSVuqrp8YxhPv4/bkVayeJ0kJy5ZxuuhHz6i3HtafmzlwpjoCIp07ApJfZx8FWWM
gHSoWMRN70Gt+3lgRuCv8mf8uz+kxgZnYChL9NV70XOylnPzpRrzveMZklgRgqfj0OkFyUUTM+xS
PDfduexjG3m4gUdyan8szw5IlueS027PO4CiyBvDJ0+jOC8R/zPaPQJh4td0TUJcZ6zPct16qQLq
n5nLIwOlvcO8+Fp34w7zGV1i3H+1qqO8os9lAs69UhwqndgIZKIC/L1v6TnY0ozA9TreYTYk94pF
DQ5Y8Mpx/icl5omNCQm3eBeTuMSQFEJgo6uAwNrg7Deml0p4v23wv6e2YgYFcRg0F3L8mzbZauUp
zLRlZ9HdRw0Th53VM6Z3F6qFmbrDvo5i+6lgillaJAbr7DKysih80E9IPmeeQsFmb/nVsSgyP+t0
8gdT+7gCN4s2ImAJ4fTWu2aTktTZz0aPRtAu5UWwgkuGTiNLi5k3EsGCSJlLY+P4X16PpsQh20SN
t9LApRiT+wONzidnpbkpSvPnUBL9TlAFURnNQGTv9BuoJTiZzA9FE+46lSm+3LzYMmWAMNkUNuYt
LKpqq1TdbJnXIOJLrLPBsG5vO6V+RFX7a4LgBVbkjpXlL4yyi1wSjG2+WLatRQ0CUnVNyNOGiDpS
QseQUDvzY65cXh7PhdHpnWevfgS9+aXyAalfwMy1JHUAvD6pZPxh+VIcOzXkAuIn0CeWrsTHyUUa
xAOXY/nWOMYNsJbCszsov5HaLqvfaLK8Nft+TJEZAFOpmuTggV9oU1rKPLde2KgDMg8Z/nrKwcZt
akwba99MIDPF7UDpHMeb+ifxYvXGygPuqjEviducLKf8oWvWFTgk4Y0EUEbzDxJFDtDQbp0RImK2
+cnCxUUZ9wdNWcYeYe5LEpESiZxxKVNZ3rma3IX4bngH1RycyVK70215ArQNoMtYAMlx90yz37UI
bEXgcjM/pY5xbhqwcpRgrVXAiQNtHFTuA4LQL9dhc8PbBlTLH1HO96p+cgSRVpIx4BjwXly+gMmF
RXAdvC9veFSdfh97vgbZ1ZTacWyxCUS9vKcpwYpT8tniJfLsEoZWN296m1mcp/QnorCocWGlbayJ
wLmyatZJqj3yNDtXwy8tBGboDt1htvTDRGrn2m4g2kmD5SGJxuYSJmn1oS8qFxAu0rnA1PapPV2Z
U93BFQAk6e5Fr2HPAk+Wmbfvnzvh+0LBDXzX7rJt45SPqNXLlUCVYMyU3JLwSTDeDvHeOrQJVtfb
XmYIlBBD51lIMkYx/SGzcle6IuLOs/SIFkM2S9Sg9B+tw7U06IAACWe5eEXwsIGfmZNqdrn89Jjj
wrGyflecW4QdHAn4eE3qZNc20ckiDMn0hmMccSqOKFaZJplI7rl0I04waX622XTUoDJ3rkt63y8d
chjmKlgaaB/aJNnohWMA7WHr3uh7DlfFUJgJ66jvZ9V8MMalWXQT2shuRwTLT62oP8mceSCmuDXY
yLNKzvtuCLLNkDuzTw1yjvQQs5h8sXT5oyL90kYdjni9P8RIqJD6OR9TiJphYvJeIaWoWMPgSycD
xSRPWBuOiWX7rAM/9Z6RcZ9Vr8kwHof4oVvdbz2kxhHpulMtcMvhzI12l3XDTedmYESsbOR0qErG
xAZ6sbVbGUtkPNv2ZknRndiJVeAjG31mxFyKixvH/qTL9xo0Dtur4IQvjuS8ye+dCdWixS4FPCes
lp9JP/xo0w5xWxzfzKipyCOM76orvlyXCVIq+3c3Iyywa3/Vk/zI6+KtyCgL+vi1toef0oEUPxCW
Qq1RbOkfHW4A8UgqafoZdebWYzuxYlyKb6L5ZfF6Bu5IgCsL/RFzopsZ6d6dnnHrd/ek1M8VuSB6
DReuGs1bFhjk+tUxoOl6ACHHpQTQKnZ4Rat+HP1CETpRWosDIq7eGehvECbpLLw69pJG+tnVKAIC
bhSsxcwtiRIXncABbp66RE5AHtWAPFuJ8Cesxa0+1eRpUPlIlzslEpITk9cnC/H9yoGTNMpP6MCS
X/ULqRWfDM2yNWjCneahaTDz4vdyfQdlSEpNZ68ZsVXrXOB3xYn6AnPwMEQDp4/NFk6Z05mse6A3
jZ2vAHZMHKX9PnQ669b2KQ2o0H6XNf8XS3sjM51MqxoJZU7dYjXwzwjhkYXd+HA/cOUxMv4u953u
S9jMp7oQZ5+ngaAaoxvRORQqNUcmPi/iH35r5KQwYjZ+tQ1MVaDis5fz9il8GyHPWjSWh6zDOKT8
u712rI34NRVFD4c5XRBYTzpkxBNWi9YkO5XIXzYyJQvSMnjxYvtdj9gLINS+YIN46/ThZLcugcpg
gwM85vyU6s+0xF4LMd+LBF05ucmrNk9PJe0QUwVWIR3QKMcklaJ3Ps02JjrGgVY3JgaDJMKG03Ff
5IYv2fCvjQWgGTEGgbtgql2pWT9qkkkPdQuvKjHYTzrxD/I7bj1F5C5wQU56Ir1TAqFRmJx3hDf7
Zm7IF0mQHgPp4xmZ7Lj7yTf0osagc50Yrg59PXJk2B8j4wp/LjlXeHEJp9GiR12HtY/rJ4DNtLXL
8FZG7buYEwPEgDlvNIRJLZGywnXCnWESxMD25OgRRHJke7N22LiyDDpVLV1F2VpXI0CfYbrjK2+F
Rbr6JCyl8DiX9yVWXukZ4bswNtZxwY2sDjo/GVW5QR5WbyjWDKpmnjlH1KFAOxQQYYorN+NS4VpZ
TXVKkedoCKZsj1CupCDPIDzMMwHvWHmOem2ynlesS41OKuYE9pM3IQwpLSgazK127Jz13YDtw6rM
X1WYJmfdOnjptaHJvveQTsYoBFa5RDTMvCRdTmXDDStPBlKhQnfGuEvkUKUTt14laKWY5lV9Th0Z
AQD0xteOsZASxaMr1bkehL1mh//WtWW+Ma13r/ptd+Qvay2cYl3EjzyeH4XJmK5hZzm1oXoE6d0t
Q9Ab2sXRGIuVTO/tPlPbbNb+alDKHqZYLc6TEcyIGA6W1f9FtpG9yYJpJxP9VWofWWr/0eW8VoUo
TmaBcsYcMIkY4ex7obAo300/VsVVzNmbtHhbF17FBgM9wdxuII0WW82O7G1fhXtcpuiJRx3jDDr3
qOu2QWTEUB0h2Iu0Bopjkg/QTwUGXO4hvGrUNsmh7adlHwiJMgvWc+nh+JXuviycnTu+MZ5hRmgv
6Ixu+EXCiVjlVfCsRufdEOMb44hXIjW4wdVes9Ny+zoWPbPo6ctomMhmPSVNw9YmBGi3zom+5Zg4
zJXe71IXD42hQsDEJTcSLWufElsSJ0ZW38YhzbgjkqL2mNWHbvI548sWff6uMuRPQf8BOnxbdA17
+SqoKajUhYX4hZhIe6PXoX1nN4sD/I+9gDTwsAXw6Ub087Sf4Zzv29m5uTEWUuDOxnrilr23Z3ED
wE6hxajTMoGbxbtBiXRVjcYvNRUd9juDAI9kz70v3JXGa+9JMkkExV6a5cXWJOPXzfKnxIoiqrPh
7hXieXC+2gQZv4fdg2r9V9X17zC2gqrJL5kFLKLjP0htSB1gQOyCgDhCvafNFS0OS9g/rLv3aWz7
nTczS2/1PV2fxtzPVzRizejbZf4ax/0qys15VcnG3Hj6DKCe0I2++Ksu0tL3+tAg4tb+RfQQ5vY8
sf0hNh4RoQ2HURUczZP93mMbENE+rdkmMWLs4Xrio8oY93S0XEUFXYmWNlWvrlVfImGDHXPtVTcX
08aqX2MSPnbkkT7bQkuPMdcvBV+G1UJUEvMV7pYmI4MDlcxOdB2btWJvmFhq2G89EwoiuFghkzFZ
N4L403ZFfBjEcMNMwnZ+7IdNBiN9HcXjtJmltfOKwXloFshpWz8nmqn8iPEKcspi3ZckwWI9Qa6Y
7VnmBH45qWFvaXtRDf0dsToLxGRAoTewwyXr09THr2/18f8Xar9MFSiyz6+c0gelfhP/7v6NSMaO
AMny/12oDbYtisPP4v/wj/6h0UaILQ3hOcifbYt7owmf7B8abU//m9Rdw0ONZNk69mQiUf+XRtv9
26LqXhTYpq2b1iKcbpH/LMAz42+2ZyETc6XBmNF1rP8XjTZr4n+HmgnXNExTmhBr0fVL3fwPiXaN
/6mjXTNOWmA8M20uL8E8WNSHTHWV92s0xuZI9GC0cbJOZ0ewxL/WU3TCunj9/hsgC/eYZ959IvD7
zmrzHW2dOn3/zeJ2CswswlFWhb8l+dU0CPdS0+Q5KhpQ2UbFHrUI4qNQto8ZLj+FqW1hBaf61/Ke
GHkrN/ZmXdQPBBk/K+4sJ8ceHm3ThjfRFOZrAMtqpY16i8PfHQ+lQp9kyae208ZH4djMwuyAqBpP
byJUmMwnu2TcW5Fob1J09jXQd7kIw7thcU1OU8F+xmItmM0q+qTQ3eegmrZmNOibaTSKZ7DIKKkp
gvzvqIxuEel4jinvs97HwIrspyEQ2nOeWJ+m1er3EXXWKbY0HnT9m8pGPTu5VLuZNGL4RgxkazF9
hLperb2eBhFs07CSud1spSCeTkQajPPW9qdEH55zhOlh7Xpnl+OHiVeaH4KFBsfLx6Frms7VnYaO
86aFzm0k0dmVw21BDDdFNx0MqEuYnEg0Iab+z2T0xISo1nt2ZwaSgspugF27atNEv5UisBmAk8cQ
D2nqh8u0AWfQs01Mwk5Izq3KNopbUTI5IdHwPHbTHm+ke1bteGR8AjnVIpe45NuvlKCDFjZPMUEE
s0Ep5SXE8AiCfpmuawfdDe0n7sfBKbLCu6v09JI7uKwCUh8sRBiTLbqrrMPR18wMgIuyLBYgMELo
jS9RR6kxzZzJnVefgombH4OVMO/Kk4GvjXDf6qG43a6ZiHSraUDHN1IHrwXLwMPghu3eRY3ugsxk
B6UbT603qrUaErLtwMMgBr/1RqX+bnr5Nx7k/yig1zHM6tr//i/D/M8LTnKdYRMiT1ZYFnnHfP1f
0qHdtmc7RsF8UrZDvmdQ2kgphrPZEYIL8frS6n10sMz4GU2TcSji9qdERIAoM6G2CIHp/suB9Q8P
zr8+HmGI5Sf+3Zxz+Prv/8ICy3VvGI7EnO8iCLUhLf7rI2IUblZaT9GHckAdMm6nW8uq8LRVCBfT
XB70YWkw6pZ2ubc/ckPX7gFitmZApe2ZzY8ywYEc1IbfZbn7RI471I88CD+UVGcbxX4uc/XT4XVD
DZWEL97vykNaKwnvOA2EDa8Ny8WSYKT2juj0wE9aa9V3g7YeOv5FWUaA6exNzZKFkST/MLSrYQO1
oFmRqqTIyEENJx0NOIvVzzdnSrAL5PtqmpxDPSCSLaqbwYyNREUzZpPfAcluwvEq9UNnBvkvDX31
Rg80Z2dr0aWRc/IS9t15MiIHD5fjMmwfOmj5hnmQhn1JNSO82AYqSbHwtvsq6i55UzwLlovKC6eH
2wBzgUmaikSeS7YzVBDyaW4C8GlGRJuk3K3nDZuOtdMLFqwyLRBtjTqbWPUYK5Hso86LCFXOJEAR
pLqaA75N/cXku9vVSf9qNChu3JjUodpEGNx60XUqdC5jRy9PYZicgfB7vpn/zPMuXApty2c5weYm
Nz49lyqsLGZ7l6Led+yxYVuUpodE1RvW/tmBbCQkYlUXAjVknZejTZ/m/MSkUyNmoST4N6UQLJze
b0Vx4CGBopnKxkdJ7CdJy0KkVuN5nKmNSPyKaU7qfp8wQBLG8EUAENrChKUt6cNrwwilL3L6duwC
RJMn5WmgKXedtj1FqbtpB4sQMIs3SN81P0F/6oDbgNxmoW3vZNSDRulmje6eqLGq53+aLNdIQ2U0
I1HdtMH0g8RjFgQTw6lBakyhJ688MdPNN6xYIJMRK5hhFkT4SCcoIylPYp5eeE632Qme0VTSksh4
uLSGfc3m2l3gBcY1W2J3FtKx47n6vos6wiI9GW9F0ACIFG9DPVnrjquDILbA2ToNTO+mS9ai9LpT
pOv70jW9sxU498hO0m2iTOZtuCDoRT33TD13a8DLrTr3FS+CPGQeU1jXDD4tj71W6IVk8BjRDhrl
wuZ61nptwUw69UUuwODco7UswHx3DNI9Oh9vHKoNPR59bY/SZpQ1Izgo2J0xPtjQrxyNO0DQEt80
hYlfyLE4aJLAlbGyns3RkDdw4ChLTYYV4rdWi2o9zjzPNA5eTOm8YXFgqW2izNVk7NdJWZ5x5VSI
+4y2Hp8yiStoSotrlSDsC4Tu+ajj3+Amm+vBRh3ErTiFb0l0ixMxmW8RLGIcqbZlZ+CxbvN+pQ1x
sWPZvppcYrk6FydrXjBoJbaREUJjPYMqafa11uLQz+7UJK1fGLrcgEYP/WkaPd9ty9dwmH7Jqm/2
0gyfksbDpFlDoI6b6TEy7drhBP3wGCzwXuPkqefmI9KJZRwiTawtq3kbCu+17S2cXNWc78aCiDK1
/B7KxjrpiTZu0pLs82wWaAVfnP698YZkbRnoHTT2HWAFVmEfdiskHS4WaGYOttj3So/PZUTIXpSh
YlSV/E2wmbyav/NZYCDFLd0DKZaW8RdbId6LLQFmbfQVt7RPOCeWgLbgKbKbPaq9eGUOS35THK2/
z7gqJf2kIfxv1TpgC8YBQUsXg7eqQSAbwMlZOXyUSiV7DdMzmAWGnt1HlZf1pnEladc1EhWCm3ds
QDXs4ERoJMuVK+R0nIQ9+3CRwlWgiq2VP6wA/GKvt4BuR+vaqcLZfl+RuRmT0wFgAKPTscIJvG9a
pwFG2V/J5KzuQ4NFXM7NuZrIhai7qWbBF9pIWLo/4CzbKx6jLd4MgDiEPQaN4T55tPhPrjs16ypU
BNUoVoaD2Z8nrOA8NhIccvNo1/YH8TtAwgiRfNiTdpLV1J6ykBK2jKND5wHFxUISrcgNITHMRlKZ
mfa+qPKtuQiTaixZdSw2ToLotghpxMk4lKt2jrSNirTolLrJIXdnHciFsrZT7/ylFNdfRLQi4oNY
Pw2F+Ye4hWRPXjsxFgYdnO2FztZSfAdVSQDd2iqOWeiyk+vDr9RLC3A6MSO6svypBzI5NmZ/Jyme
7pLD5Npkljjhg9RWWgWHhu7hkMkROAazIKPtPJ+cq2qrKVAMxZUgb6YgzKxNvDxtJgJfyamE2yPl
1jazT23uSSKzTfri2QmfnNC7YP2nIMvs9ozlUk0LCLcStyKiRY1aHHCTzq6y7uGWQbkFjJZPpV8a
1VXpUX1xid4lUUh99h15OHXHRTh0xHszf5hOsdudbc60rYsbgBVwSqbhQF5RG3TLvCfiBiFHPKCm
w3PTuBiRBVoHp8G8pSU1uYcwxs9aou5ogZ3N999UqgHbc6p4x60G3RS32OeMbt8im31fW2SG0K2v
hjwcV7zHUiQInOVGOB6SXgT3kKhZXWdG6AY/8qon9X2o82036jddRx44J8Jb1LefmQPJaZiWGNWJ
tmRYwItFKF+n5qMKvM6Hz+Pt4uWo7UOC1lBpAU7gUjoY/fRu5nN0FkBbt7IytqoVjPOSFrhQ3XOL
b6JpHUUPxOJ/UpDKp1Roxks7EPLnUTVllLTULc2XkaD2dB3jWpnGCw8n2cMj+TOGevc02AjrUnSj
/Wjn7Orq17Yy7F0sO7RJY9DtVN3Om2F52WNFSsqsxrdU9SB6wVDEykeE7V27WjuUU32TZvpXrJvV
Poqmnc57VWp6cycB7Dq0uEnH2fgd2tkJQEkN8A9GJBcZF+GGBzrCwOWXOyXJNnMK7cGtS9qTcS0a
/Unn2N3LucVvRjQ4Cz0kzyhef+JDak4EONznqC4eVcPuwx176Zc5G5GMnWdseeMj1kXrGwmHhYnb
CHmmjYY0bLbCC83X1hG+R5BE7JXdUz6CYRnsBKk4kO3T94e+0L8YM/PtWkQDBlbrFHWbMB3yU9Kz
l5r4P6zFjGakI2ke1CWrhIhnsh/r0dqRLI8P0bbK898byCZ2GJVm2zi20ATjGjtUMRuRep77DeYu
3mHonVdTY0o/iPJxH83LStYV4X4IulvWkFVZAZzdOBXSWVGhrmaF3e3nPPsTBCxkyblVfGs6QKeO
5CF2OjQ1OAe9uK9+fr8rc9axT4OKzgTC3byqrp6imqyCdrSqrbDGXxEd0jrpoImTDyi2ii0h47Op
2lZO/UPQ3S2ZiqwPWqtCnISBYShs+ckj4+EhgCRipbJYoqY5dtZJrMdsiuBZK4icHP2d2xZ+2DOX
LgT6HU/ZtKEVVkcVcN8yy1NZMKl3ChwSQYT3IEzmvaflvwLoxVd8gD2c92vjHhBQs8NOKc3bwX6Y
GkIuV8tOoeb9RvarH2UT/5Fx+YsWVwKqrJ09cH4DLJ3rJ1WdrkYo2BuV4hr2IjP9UAgvs8liiQ5F
hpsclzKft1H/kIdtB73B2FJjjYtvEhXBwRwG44zw5pcxUeWEklnxRO5GX83IzDGnwAL0zA3Up3oz
RNJlUE1tZYE43ZSEI2IWEZlfY2QMJCENuGLzXdsOwdn6WNKYrqowHkyjj5rB9iULinCrl+4B+Xv5
ZpWs8oJCb1Zz45i3cfwQbEHMe9nZ7n4ikHhXjuK6WLmtXAPyLJvVhCpwiyNLrLlXmMffDlPwazaE
RNN6tb0psKyYop8PCMu4Zdjhzzp3SR7uxDN63l0P4pHcI+WcTX5ZPg2+IIQ8JEEwKZqVEyYGGjD5
F69KfKyrlDFwSXxI2BzkbKht2bO7Z15bHqwov/d18hYsdB0xdNYapztXgWfPDBk4ALy8/hWQY47L
Y0IeIZ2TkSbTtdsPhJFdMgVQj6BAc683Wns2LHEp+4DEC+V8BuPs3C1cBGRO4gXIhaVfdGrubVpT
W4fyqQP9idShiXyr5vI281i+UeU+I/PBm9scxgLMS6jSs2spk2+8TYYZbSMUBIBae6CpdXasYsZM
UYEskvcm/X92sfKmOikLYQIuhJNVS+tigE75ezUHd8pZRwlSz8DRt5ZN5wCev1t11O5+rptkJU6t
d9ZT4skS1zh9f0De3kiZ3thM6H6TCEQLHYt6FCh7u6CpTYT6SgVXkhooGAW11WhF2kMVfXlSELFZ
0zN2i6tl8EVEBrUCwxsPAQkNhXHQymk4oet3kdim6PIXMiq+svj0/afayDfBQBquJzsb+HelrSK3
rM9UaO7eBBkUx3ryYD5Z3Kw+p0PjIFgjOiW7g8+xEuw/Tbw7T1wr6dOo4+E2e5rHSqRbJxTVrU4V
Jm7RkcPEGoZaVIuyE6V+eipcbnYNpLq1oc/BsckMb61E1yK7dJPfJFfi4dKK/MEAFKn01Bu+6LRw
XaK5QZ+8xcn/M+i7/AzwjSsLrQHyYISrvUUbMSzuTNkI7UVBVqfS7XdEGAfQY+tDyVsSg2sZ+HUV
TzcjnyGaZ0GMTbrOTymzB2yW6UMrS3ywZmqudfIdMQYYJ0IC8ptahl7aaF6HERNKj0V4FyNrfQnH
wjoWHY9Fg4P4wik9n6cy/DorTE/POPed56hGoKQZhX2IyDZYN06HUCCakns5petYLBamMqNTaTgb
p4R9m1F/lDNytdiyiC+xh3Knxbl46t3geaBj35qWl+whxWvraSzhuiOr+37SCcHnZUim9dSIi+k2
xuX7vdIZxoFu+K6ohZ+qKpvxmJLXW0GgO82MMjYyEF+BPcQr6uRsXwfDbQ5QLxTqie4LzE2KUjQZ
m1Ws3Il62YEeJFkWQzq8RPXr7DTzuWEacGk0+xE4VGk16CtZajoZLJ4813Cd/iRzhFNXcSw5bFsY
7gluvA3pAg2l18ZCCXUqrQDxhHfoLS+8kIXE8jlPzw7Ct3XqEsA39iOhv24nqOB5SkY8sisqeaVa
t30pKCj2JDF3+7aB6ea03TrKAnXJwQQhua7jq9bO7TorTHUxdbCeOjbqTTGrXK7iuEVXGTzgJ7ln
NHQYijjQudvq4y6ajT/sdasTkHZQsTFtUjYY2g751qZIvPyUjV3A2JX1tco65/T9QZai281KPYPF
dk7gz0xKStTc3wWIqzXHOWzyTQuP/WgaxLvNs3EoBZbOtsBiD4GV8wIXeJ4YCLHUn8orHqMDr7rQ
TNRh5WdotiXVQ4XaiDvU1utc0i3DfcvQA8+N6R40i9mPnowO7+4h3krTqvdBcu1Rib15Wf3aVPoF
0Kr3WuQXYUfDyjKS8JoXhnGxtHirj5qz55YhVtrECVovVmwCaRPqXffeY47FJj+nZ8DPqBJi81Q3
1a2J2PiOdftuVkRAueCO7JiswmAM5cGS81Fa5Qti9O13I1m2OX0jS8zOZaDTtjS3Wl7uXdkV6PJ5
+u3CakTI+hm3858ycput1/7QCCeabds5mIQcQC3Fbw0PDB3UOK+TBA3mXBLaOUHK288oksMWHZJL
22qOw6FieXwuteHeFVF8Acf+HhG7QuXpfVpLi5dna1LqjJexGCx+xzkbhcRv7GATcJc/go62FDOF
hF5d1oJ5U8CbNl8iRCXj7J5VDYrfoCWfEwAGpXR4kjGRwA46LDiItcAEk9EBgvHqqZRfkyZBI4FY
yy7xm4UWceBtVbRMaEoisZbXn9INd42GE9qW1Q9t6IqdKzA6utmASQ35yZSYb1NOETbl2XVgCnr2
4GGQdCbOc8Z6YZoInIeobl6QMpLFouSOuHtJU8Egs0ktZiZGizxZsrTlXnmLJl/hIsGewcyGSnB8
agsudK2pdkGDKZncr7+UsOsLUTCrtnfJd2HSuRtCLdxEurKO+Vj40s2TPbMkwpoVB2GDzIiSwF31
TQFyxYLJ2bgIXYaAQWUVmy+2op0ZK6fYJFqEowL9EjtuMAIiYquKsrpugKRZadLs44kHh7K4ByV2
bIPFqhcyxaTSiY/gNpBdqMF8d1N9vjbSfsDJbJjnhW9WRApeJrweTyrTva4kEla2wVea4OZZhkWV
zlp/jFl2exZaE/xRFcoAXqp1mjjcd23GSy6T4b8cnJ1nLQs14IgKvcnk/X2Ywir/nbXHoxpTQFlD
BjlhnldJ3oj1ZBfJMYdawzSc/FK1MrFYn6VdfplNfASYNmx7k+4C7KpztGr4NwbYOG/W6QbQw++j
MEgosYynqcbSb+cu5X8Mf2OBcToIC3e2ZL7D/B37YB21G7Rzha/ZH6lq4TiWnDtKOMUdYck2rKwj
lZfcZkEy+Ejr1fp7FJQYsvDVEkBdIhgb1IeHOYyQICRLLKKSgJiXobjrxNP1Lj4qEzE3baZR/XSF
kowyC+UXmRFvhgE1ZCxeusrwDqHsYkBsbc2gZ8YekkfvCBa1mCno9+Te5H3tyLq+ml38aG0abW9m
NdLR5nos31lwB97b4LnXJl1s4EHFAdoo7dSXJAR8TyR6kzPcSai23ARhi8hUg8ZwK0kIS2L8sA6R
QCtXjky8Z1A0uuPF+0GawdEbKPw4vphx2dFzEeJZMrHi0caEiCHNPnr+n5Sd127kSNNtn4gAyaTL
2/JOUsm10Q2hdklvkp5PfxZr8AMz6g/dOBhAUPfMqKgqMjMyYu+1m4n8x2GQRLNbVXX2ly9u7C82
nnZ/K1oie3z0y8bYSdTwZ5tbp7WCGdtD2OY7ZTUJ1x3U56SKt0tPoCSX0UuPLn+EwpFf5PKl8IxP
Xln6WHUwoVsIUO/LWu465LSHtrUeUyuNNo34FRitOBR+/yaUDuhmOJyeavSQQ4tBM2uUf6ZNeg0H
B1dJWtWXBsOqOVV4BhLvzTRUvS9LkEtePUKNGeLP7P/fULfJZ6LT0Gm3CAaBMpcHXO3YkqIxe/Fm
UkPbBK9yUiztI7S7FXPTVSW4UI1N8XM0t9/ThsM3VZF1shNc247Ox/2YdgM+Y1xoQRdAkbQa9nEP
25NGI5WM+PFnMz/VNryu1iCBEuMS819UMeBdSveVEujQ+3C9h74n/DEzw7uk0/Rn7PjETxbrTgbz
C/FIyJqQUiYSwfbg+sG1TfI3XeGBDEz7pXZ+NPgcENL55nVO6gvA6mxX23G+S0uCWJyBLpiY21fP
JXRJ6IpmhzWIs2WXr2bA7SzFzESzg3ukxvlLRlzgFg2UKFMg3MlQMa7NyTkdRpujOAWK7PN9zjDw
ZOIlTOhrCtvceGXLOJIpLTJw56o83uosM8fPQx3+AiDAcZCu2yXox53JUvqlqOwnldC7SQvMkvPA
xsJHZOyxsTTX3gEcRcoiT4d1ByASWlTYkjlYUNXOMeF5CErWikjXp1FhE5G9qQAKBcSuj7BMkiT6
YrSTguhTq42VZSkOXmGc4P5pmnGskrKlwvRIRUAxhiC16rLgLMN52Nz+LXsmc1EAS4lTXDyDQIOS
4eO6wo56dshXD8T00OUc0pKu3NfudEVs2B+VEdl3PZDgxJuGK89hvOdRXzMWM9cOwKvXMHqvjald
21boHMMFMcSZSG8YYVV3jotKX0pq+a5AuOijPfzslj+mCDoNV0ATPHQG1og6OqsOKWKS5GQjEV5Z
GnXwyPGNJiwjwFlPHQyC2bmDPkTgVJhMkB3IgnAW7NGoCSgnCpqRzcTCNScUJLVuHnCTiYtpIU7D
2bSMtdOECl+m3UvYxvo5GD6bnn31OvT8UFZn4tqD7/3COdPxDKdNi/Z59GpSC/PxaiAxBEHUPimx
pYEvgdDVA1IhlNy9lfwaWag2+IDfSSx78ZQnEXnLdAfKlMCLSeJxntQEiwwprtPEuxa3yj5O1EPi
ds8OGrqEwwcCSWR+ktvc84wfoYJjEKG9ZSTMUaJ2OZMbzV3L2Zb3stlZxsE0cfiNDY9PZFpnzjcx
b5tBIeKkuwAr2R4GgA77RwJ8WiQACVfS5z8s01LMHtA9Y/oGN7azCtCuVm4CPaA0Z/gerMdk4qFf
vM/ayHJ64h0aq10ZZ9UbsWY2jwylCzChpHLlyhvqi5mn4V0UeRJdMN8pBcOvGeSx9cbO3IhM9Af0
HV8GFbwOii6BKyAWeJBWGO3z5fbd7YsBpPzU28ahGLW6V0UekZYd/aiFSEl3zerovgpxVpf9hEBl
+btu+buhIXCXjCicgAJxu+d5CEdLvzJXSxzw/e2LaWNS6NDj/PN34UzMi0ahCZlhxKKEHu+e0n8+
KpVjai8SwEP/9/e378jY8KgJNEHI/s6MDdopXRUkJ9crL44MOKHhOmcjZ4mt/WmpIVGgGwXUr340
d/x8f636DpYrDeFNHYqeHktqnqR03mywhLaFHXsNMv+AiyWh/CoQpM41nBhJ8YuDat4aATpv0w6H
55TW5KWPq41lyicsS4oQ6Tg52KwIYUu/j178FV5JtMYdReGc3ZNvBb4o9N4GTl54bePX0qx+ofr+
JIbowMn/RD8Z956cODzXtHJI09prEdN+187ZGhmt5KIFadWe/DJnPD38KIqvntcvBkWSQLV1GOq9
beGzyPzPmeUyVlsEcsq7yIlmMWc7qjYP4XVUqKeGOWrqElWuJBbemc7ZCotgA+qgK6GLTQaq28gF
h5aa78UIqyR666xvPvMiTlIOwKDRJ8nMZGrTq3wrk5RoUkw+Tu+ZKzxgBmo4wNQysa3V2B8cpxwf
HI32z/G+zlZ2mvwgX81WjqQi8B8zaPNsxfrenXvQW+sON6Y26a05Yc44GmVnGOJ16JZOdOR2jyEt
cbgYIWl7CJuNw5iN0WeBNw/dCvVBQtFotHAN3Ta7+BE/EA3D1yIA/DUVDctuvWXTWNM6dvFW8jPN
bDkVNofUmMiPLb9lvTuswGqVm34u2o0RemvAVlwHVDgrHVf+dB3lt3SU+UqVEAansvRW0vJIiJQp
bZsdUyvq4RwbxWLntpnnccgRP8gveaXOm2GNuM+y8jfxHP8Y4S76y3OhzWhNxGAMZ8r/Psc1XJxs
SdcKhqesSu9BxT8yO67Xdov6Gzx8vfN0eLaFz1OgOJzh0F0jv4HZWLsvAWMi6be0eCKQBn7k/pTp
D8iDTE0btTT0UHDTO443LtzsXIlpI8Ji71XoUSfs6Vuza0/818/Dggo1uvpsJ5NcNQXUhyFzniM7
Bm3jEWxVQbRijyaK3dWf7TLdj+4Qr9k7frq+eaBs39mpiRq6TY+s8DTjwRsUKNLTAnJvPtdPtsby
lM/uLggZJAnDf5T+wERB+dD/oL2oHjkl58wf1iiunab76ISYxIoI6pTbIryKf/oOyeFN3G0YVgY7
FPabTjZq04Zmyyap97ZbYEbg6ErkEFP6PNi1qfnGUPIr72tcPYjR4Ab3uKlKchq3ZsuAvjO2TK3Z
Y0raKFVDdD3YfRZ3Pp8QSQSwY0KH7bQ5Rm1z4MwJhlgtQYQVTfu0J5akGA6lUWa7YUqujbecSVPX
WlcE3G/ooLHh2CV0EdFoxK2UzU2/KxIH9lhcMjd0mg0s/nIzo+kGhrPRg9IM6Amyrka2CuXXF6Xj
lFzNZJXaNJvI+chriHto6rYx8qZtElRroGCPgOjhArjZjENCbv2Ysc7UGQ4LYcGsrKC/BZPtnnFo
wRF2BlrkVTGOMfNbm+GVshB365QI0Tw0C9ThP6aEuI68omk/A8sgxve1lPYhy+mlaGtBCfbJc2cR
sQrNqnS+5ypjujK9o2x6T1nRVr5LvGqEoCZrtLcbQvOtnmj50MFY1aP41A0WDpWXvLNakNG70A7G
g++3d1BZwnXo0YhzoAMW8B3dpd50Brc9xlC37Jki3gyGdN9XbxrJy3poo4C3p3mehlitRIGSsszV
CfAm1H/T2zlNeuRg9zlJ0m/En2KKZTEuNEmu8RDtzUC+TOO5FuFXm5Vo0zKO2gWj82TSro8CmstO
wMkXWGU518AeK/t7VapPHU9dIhHXA2KiUAfwkcv8pw+LY1+V5xDMiKrAWJEahpWwZ9QwX0q9hEFG
Ns0IPW46YPG73uivVpOTEGqE8Z3JZ5GHCagOh7l5lZQX+qU/UAe8qbIfjl4b/Opn+TN02XDrzNgN
OjBXf5an3RDB/xWn+b7gH0v6UgoZAE7+tzitLnNBGnQVnro03cR4RiuvQrheIL2KBiX2tiCgu9OE
gRRdSHzKODAnvMPj2uF9oTOPA4OUdp6wvaI6+svFfUgEtgPH94EuBhDlLNt3JCjlf1+cE5JWEDFL
OCVNII56aX95Mm53fuRsadHTz8/knRRdvHS0snUfRP5uxjTgMZg1LOqyYQ45ouTWBcyIubenp79c
IOriD9I+Eot9Lk+iNLRN84O0r49Kr2ukCk+g41IIappqooh26Rwb+5oLX5NZiS0nZOJoLqkimYcz
VJT3f76M3zTGvE2+aVp8jpYI4DX8920CntQYCunhCTUNQ4oZVmeMdzJ330qPojNbPswKe15ITspf
5I3Lj/7v7ROYMuCTCWBeI5b+oLasFQEKqIO9k1hG0g3jwiSOg607EEV+y1FR3jCgkCmDzZ9/Z3v5
7D+8suWyfnLnmh52FDKr/31vWEFJSGKWu4ygYuJcTIgjg7EhCcI6tCreTwNOC6sZX4o5+FX6M1xS
5zrdqr28C+gYxr/yMUs3k+zpvxWjYAbfnbNE93euW77nHkU8Woe/yVMFId0fL1uYgRn4tnC4ZT7K
U6eclo+kMj6JTtNfMebTsCgISoYOm1Q4/VUsYT1aHxDoObMAsICL54IAF+9XDTQQVWIy2GC5Umbu
Rrugb5vpALflEV51e+7Mattp9Hu+MPbMjRGRzz/yIej2Q5MwcGA0scoRXFwqO0Ir55NsUzcJ6onE
3jOahgVqWy9//qR+vzsD1+NAFpi+bzNk/PBBLQgKk3faO+EXRG/KA4zPtN7WffelEVSCBAtjUfST
z9oD//Pn1/5destr+5YrOZO4NpLg/94kWWgPqN8b72SZ3haySLNDpNltKwgkZCoPf1mvfl+uAteX
VuC6npQsWx9ezWuFXaOW9E7gq38OZUVsDsbJpbufWvmvsQp//vm3s5fl5cMz4IJmM0FfOwGWhQ9v
bVrnUFXxzpzSMPS3sYHjJVzwz06xKrul2bGMCOKStr8ynqpKF8i8BLttGdAEXMajtfadI+Ctp5to
NIe9sy7Aa25I4zMAou5SFqy5Ve6DauoTNbT8y/Jh/76ABh4kCZ83zBF89+EtK+I+nIbMc5akF58Q
W9r3CXZWqwvUCTrbeLAs44tgEIYbsDwjqCJvJh/psS1yxCFAIVIV+ybswKE4k2Sc4d0FRvXJjiv1
MhevoVvP+z+/6f/jdpZE1FsA7gT7/cf3XNpDbM6Va59oNdDgd5l2AMYuDigAj3gsrU2xGB1ohavc
PP/5pa3/seZxJ/ueoAHtO97H/dCnectr5/ZpXNwDdYF32wpQ7vQ6PVuCaX6o++nOajH7OwmoiXTR
1OqRgCs0fv1f7nZrubs+3H0YZJyAZAQCuFyxXO2/lPa9CVkikp51yjzYgjf10Lxofq7cf9F+rl45
lfPAUR8avlH+5cn2f3+0JS4dF0Gdz8Dm92WFWVdAXqx5qkzzKz1BOM2RmL64wT4X2dMcM4IWcBtW
ebiMcEwyPKjzGZJE3psf24cww12sLf8wd6X70IsTnXssYLraaIyxa4XReAfnUD6MjnWdI0qMKnRO
SnbA2vq6P7nujAG6N/etW+Bqixi5VWhq71WstoI+C+g3393lNWQdzHJyG5eZ3JCP9dSL9tDVEhrw
/rY0uBMc8pAV7OBUqGatCTsnkd1IvxrKdCCX7GVW8ZaY6smGKblLJIPCwQoPql0THGbhM4fOpxLb
A4RVY/OvjIsl+ultHMQBdOl6MPL0SRsUbhS1lwZcIHMxybCz4USVdJjaHFhhl8LPnluVXrsmsjid
FdZfbpf/sWETesGRVbLtcYC4LWb/ul0KIMrxZITuSQ1OcJ5Td4/S4FsSNcFj35rnQCHDSCc0A4nF
QaZxgaQkxUs3hu4RWgDDZVqwqkZXbHfZHpoffQK0jAxLwLB2tftKpixc4A5X75+fOvf3J16aPqss
5bEMRHC7E/914dBIka1QA55uMlEXjclsTL8I3nW/5bl+C4zplGWuf5fOc4j1KWMmXXTXVsJL5fRg
vSChAVbHIA/lwyXMyKAiOAT1oB7XDDvFMVUlfcXkE8yjeQuQ1N+DYcFyVDFraBhrWfKLIM8qXllG
7pxJexdrD5n6yRqr662yajn3X/IrYgUWRjna2wxGAnIWOZydXDyOBrMQoukAn5fnDWhEJoUsmYea
Dp4eJriFb4GoMKXksSCakWkZTAfaIUP0kIfYnTVusEPZovMCxvT1z2/u/7DrwBp0ccexoPIQ2x+2
MLNuyMsiu+mUQTuh2XPf+G29Rc6Gv0hmYnFo4/FcVKNp6ZSnrPahDEeIIlJZqb1O/7K6W79tqR6I
KB4bLESsbc7H66njhsGlnuYTH+9w9BskFb6/HUsTVpZDJ6F9JKW7XPsVusfRxOQ6o1QvfAZvcUTQ
UBcTsfWXt2hZR/+zznJJAdZB0/NIj/ltpQtmG002zcOTHcUCmam3okfPwJB5QxpZtGds5HW+Z053
9Puno5cB4yJg5SzIp17/5Vp+q/eXa0FrbJkAqdiwP6z5QMSsqgFCcHKVhS8Qd8KxaWsY14NcDR0f
WmjbSF+Ze25az7A2fse1GUP1oFKwAFOdX5nrh/w/nbOpOe1ymIyT8zzOb3+50N93J4+CYjmUYG7i
gPDxaJYJzL9e5Q8nQ9skiWnsSLkyL6hjJee0NDjQgCVtAM3/QxjKgyH3dcmjLSEGX4z4ScyYUAbf
fY2U1kfdY5jWOsgv2TTcRbsRoe9TtQBqWe7uW9lWz6wQ+ZmJJYYjnORgTo1LCWtoMzmphscgv4ZF
+9OckX+Wkwh3htnm6KyqQm4iaNYrNwGqfhNWR3WY78gJRlnoNXsgIT+dxnePbg3dXk+gJ1sbYlCF
Wejskt5so0zbOV3g77sGp31v+cWBZoFAHuTJ3VwWZF4l8/TAM41JdyYadXZD5I1GAJzGLc4QIIC/
LV+qdmp3/QTi9nYAKRnooX4V7cK+hswAsuZhnpAg9Nu88+1Xa6KcT1L1mtvV16zhiKvibEsSrnXE
wflLkx1y6gWYP3ovdypy27XXdfLhtogmNA0BUvfPZNl+hWaLN8LYDiitLuDunxobdKMa0VL4jrpT
1WcG/gmegyVIV0+H20k6DvWvkeBUrEEkC1fsBIC1yEawspg9Lg8PsADHv9Qcv9/8rsVJH7+xdEGq
fjzsxgUOGdRczSlOiT9ONQAGitJq2AZ4gHdGzQBhmP7/n34XkirBDQ5DCl98rDdbZdot+UL6FKQp
IcNgwADpy3NiFNkRGEq8mQOxb4kRWS2qrBwzzz96BbfzgsufHyr7wwHHoUz3A5udEDOYa/72TBVY
P6xauw6jaeOl9oPiwkPEFuzSsEX2u8e+4Ry9KLwznG7aLH6N2edOdEtffgIRtYv0wKgM8kIcF98o
RGgc2wYcV3M9Gjm1k2SUP0ePgvHfpkSZDVpCQ/WCnTqO9t9W+sD67ddhjReeJ/hdbMEZdbGS/mtj
dzImlQ6i7VM01vEmIKroNOeuecphoOcQuvgzlkXrdPsuBaTTVFN8HPxwPiXwP2h9L98GIZInwLF5
tpuE8Wkc0/l0+xJTxSNxB7eYaRfgPX/vGsCOSZKiMqjb+WSPKQOFtiWCECl6B9xkk6YYKB5I0ND1
zDAlAQceu8kC3oU09H/fmihTQJcx9ehKcUqiYNq68NdyORmgFABoug2YLZ03hEXkYxnBXu2RLWUi
PzhuekiMirl24oSnDLk2aDB+7TEg3mn5dsIsxEDiVCxfbt/JJuZAaRYmX3EnU6wK87EA4Bt3Onlu
QwgcWVirA2fR7DB6zt4O4AjWY/Rcd2xarGIo5uqXvM0RGsPZYmQFVCd6jXLl7v0aOxuzBPTihgdp
QUcvN2fmP/Yr9IJY7lS3dkf8QN3EWAZubX014ner1RD68/p+doBOwh4Yd2KBq5tNqQ55mGZk9qZH
m+HGU2L11ksRdZsGLQth6CmjgowBqzU5+izxBO0zVmliNYLg4oPSpPcc7irQ8rfybBqqq5PA74Qm
E+xI8YwOLUax21UyA78rmL0fO0Lu16ZfuM/gK+ONTLkbOL4wmUcitPEyo70YouwuCeInDhcVknsb
gotu6TW1RX8NYS++JMqUe4V2WDsyfMbzv05rniHTqAX7UlNB7gdyitrPuVOFyh7qBMFsmaLA8gbP
O97sOmxbxkoNjK4M3SOmaAvs7RN2edxaB+5BtRqLCPGqMIp9NELRUg3Haemqctc03/HOHloxWC+D
k5KRUCsDDygt+al08wsql0Xt5F5IDApXCh/FvkXkuse5Za3ilvOTrBtmj6H3gmAMxCbqmn2Z44dM
CUtsg9hg/qM+0SMivgImzGQ5hyCLrKOdOwfFYR+N+gzyI9QnGDhrRh9pUVtfitz95BT5l6BRCEu7
CF8prvij3ekdQVHuQcDP9j1FDOTCgKsiXH26tz8jnKV2LsjWHbQTHwjrGHjRpNPjlctctQTkHP/p
UJopssNAP5U1KnWMZE83Y+q0yHJB1LzY6LsYwtC9dSn9LsXYPZSwzdYFkULbYEBe1WfxZ5Sw9b5f
MoBu7uIQhe3VAbm4NmIv/q6jd1PN3l42VrYfIvR9k5nZ6yKJSmytHNdxGXC/zvbjjDLmZUAjvkrj
LEKcxB+zurvDyAP7jxoR3QjdBb8bELVEYrzGmqpf9Emzy+MgOTTEKEnXKA6ix/ecZJgXRwx/W8jb
ES7sUDyhF+DlZ/082Zm/MV1zmxgpZi8PHl/CzrsOUkaeJPFNXvUMmUGtK113DE+cbC1mJqxFtuiP
sN7CjFkRCiW3CAiAfSnCwh1CAdl6J4XY1kQCqaMLzZLo6CSsQo3JAwGF0NhBY2qAcSfmpmeAdefZ
Dc0cn/ppCNjwfSbUshQo9HAWnIf9lP6sUqSiaPuqixnHizIFw0mGsPIii0dOKu2FVm+2pQEp17Wf
iF1QOv46M0p1DPqGKtNT9Qt17boMCueRignLimzuihbCsiT3A0/EE8adfIUZijWmaWZoehAkIcKN
w5nfPzp5hQ3rKRih9RTTFQVVxB1AqMfg1zvCJYKroRrroeJhqjnOgq5LkxMRlNhSbIquvjYuCZS6
UDEk68wvZTXSkyuGl9SW0JAx02/aSj0gIA6e0/Q7GwMTVuJlT23OqYeTZK1sbJuIeZ19i8miD3uE
UFc5Ws0LbXlrZ9aTIEuhyE4jCVL5eJrS2Mda0r5nRKDs41yotarSbqORJZ0Jk35qzNHlLX2POnWU
+GROqUQENyF+38WMtVdeZqmVq/v8NU9fu0asR9xW5xg1+aEncZ4pY3ImuzlYAyEM8YBU6Bp9h7Ky
Ykl5MlK1W2IwfKskO681/d2oTb0P0+TRKWj1tRUPflkVzsYwF0ofCnPCOkAbqyl/ZctnoUKjyrtt
0uiTTYchCX3bmppYYkEaAfwwDN6rjnQ9VcKHY5qaEFZHa6E5V3hwyZiTe6OueJpN914m4leqvM0k
gN2jC8Al7Y7uNkY1VSjm3Qhny/OUUy7XC+HaeQtrCHjQEOxdG7jUzVn6gOqejyEBnNtAemACPOD8
MvYkOtD6qStCduaGRps5yyU4Su4ibMtbXDEEnc31khlmpWdt3tmdKe45tiwhh9J7GLTAyY+sFW2S
LbYBPfv92OpN6dvBBQEd4fZuGe2Qbpl73tdD32bQzqCkHV1R4zlffjRDYaJ8FloL0h0Yr/74PLAK
bX2W0IA16Jn4DKCUivBag1XJFe5zzVKZ+w3xJVNZ7IcestKsPQwnfYrFJ+xAs4amteWdTLauDzgp
mprFMhJf2nhAlTePybspP3kpGNTO/+rB22jcOsOvVcIeHIf+GZXa+qb9LdOYMUvkvue+h6owyaKj
NIBgh4ZzlxfOtNW9vnKk/GHH9SHooVZZC45MsNsV4w/kHLgP8+bR98G1m6UFqL/z77NU3dv0uB/s
Zvo6ORVpkSq72I0pD7bOzfUskNoq7InrTg0WUXPDtotn79Bgnlj5tC7pxXHqiJx47U20Gdqmjzg1
e8c8ra1NWTvPt7FM14r06BkagGxSvAkTBUfbe5e2qM/OIrYeFbqdLL2UiaOPdtoxTg4VRuu+dRDm
DeNB8CpWXg1nsOn7WEXWxe298xxkP+o2kfchsiBBg2ffzvpajyLl1wgncnvm7hRb4Saaz8Ukq3v0
ZUiKnco4MnkG8mJquSWsyoyBNNAKgiAwJU8AdaM7F/uENVnBpYY6F8zC3ehweL85y9sYjVGdLyET
zaUOiFFyyStPZAuCcBmGtBUM3K5PN3UNVHxE2rodY3pEJY3oLfN8NK3mcEyTKoJPbj1WdEeS7rvp
7mrECI4O5TFGU7KKwgqUnonhngRJAiUqrO/DYmHEIYpPWAsGddE3pMXjoWrFFUVrsZkSXSEC6MIT
hzx08lij11Yd6EuIPXMf2+57HApx587NYlRKjraZfQnHwdkxD7VWUY55wcfrE5tFe9a+9yyziny/
xDiFOah2r+QESrjWcyEa89w5asMQdVq3k1PQLG4OFrZfwivKJ3p7L/lkm+dsRq8yhOkxizOX8Xbf
bydfRPfISXbDjL0ZQIl/sboW48nQxyf6j+AeQRaD8Fc5B2b36hnxJ5ZxfRpoHj3MbMYCeetRBBEL
SJved7MrH2ideDECypiJIAJLxn5107/R/asevccb4ESl/ni91aGIpneZFNGFeh/ce4mk26hbvYWh
WWwMPZuoCxWawo6bc3Y2jtN2R0QezUaRAPNoyOFojsq8azuDjCPlQhlyvXRfRP5DYjoLiC/DNDMj
vINZgFCliUlaSWd4bx2OVZk/aQtOGzaDZ1M5RMuIBkq1kyA+cQfM4HF4lGNdPRUzoATL8JadUx3C
aslT6tPPvWie6xw2oDWET3SL0ENVqf3QY7KmPQRgZkoIr0nSANIeiasQjiTWvH4+x405P9gd4AGd
D8bbJLIHnEgddMFfIURTjbbqnfOwsdF2e4k109F6pgvaptZRpwX1jcO9kS2mKhxgTYXzqPcaQkvw
hx68OvgGHcDGOXYGLs6vEk75KS3rauu4UmDcgO70jwi4AU6AeJRxKuaiFemAwwmOz2vt2ttIVsUj
auySePNgZBTQPQYi998HHjA5YwvqsoY0CsSRJPyguWE1OcaQJlckiyYY1CEYLwa/asyjU+J88WqD
erBokCRXTWVtWiRrp6aq42OUT1dVz+XOcebwixehthm91VAm/VX1Ds8caSX3/syurJF+T3FkX0Ph
PEh3xAMyiOwy4aWWcSZfAoHHEXnfXVc79C8m/eg2VfPY9ygiCaR11sv54XbfkgeQrQcNw6XpUP52
vhifxkFb90kn5Cd2H7l1J/TwGH12UwWQoEcfS3hIpzdEOR5nqMKvnLA/OXJwzkZuYrA07WLPJ/N5
1IXLjI7VNkzMdSVRhxY6V48LUqYiwGM1paMDoEmMz3kLtGBIwY5nGLtpGwbPWfA1BIJ4xRb5PIBf
+YcrwmOt180cs60v44IOsi1uPFRr5CYyRiwAtzROtU2KVK9onKG5KsZjbhKFGmiSEpy+H8EBkCnc
UQ9ktQBwkaUw67MBukFWOhe2mgk+hI0AqSp+0cqQW6Yq9rrRebc27HE6EoZMcNAIDzJBpHcnSkFW
8ZCec4ZNx9ZvL/ZILMXIkCVw9ZUfh/g3mZAwp2m1byVSjdFsjb2eJmDVoflcMAM4TzSkb+2tmfCr
omeGK3G+rqBjJhcs1izNtvfCCP5lKKZ7beDqcqjgpqJJcDy6GEWbSB+gZJLSuTcys1m3C8uoSdxP
cYwHp26yZhsurias+s1DVffNvlASn5UVnFlI+j3+6mBn0/zaxF3zbredAElGnuNIpBhNR7WsYcVk
vJrIl5XLycCbzA1hOvcMy8avGXDcZNrlWeZR2oKgDAfk7aoqOG8V5OC0bXqy2vCUt2RHB3X6TbU1
FHc14uhwmIKVgnnYDZHUop/dItuKQHzLdUwL6h4mzq5wG/0oEgrJMNHfpkhOlNrosoKYpJkwx/tp
M3fx4jHbAEhpSRFvxSmPXRpmpUsyRBnEFzc/V+Gs7sY6GnaYAORKMypBAg7mxGPICqQTIAwqqjV9
C+xm43DsfO2RMTreKwSXh9G2f/l6cu9yM7hMAb6IxsGTUk/JcIiQZW5MQ7w5KI63HicKDk2wonve
v4OvPw0BS4Mt2Na7YXi6gaCojUwefLmyILPdMBNIza37cCKxoY70neF2LzWqxTXgRaI4Ao+ArTru
tr2ysjtayOFQjpfBHU8BZ4hTBQKsQ1m3RfGbQtXy9NlP7AdrCJonzufcnotBNo/v+yA/Bal0HvDl
nssuGxHdOupK/37TJ7LeEqdtblofWeVkRPVF11W3zjRxk8S+fu52aMpXFZG2Dw1CdAfXmt/PzT1x
BmfVR3zy4CF2oVu+DZr/8GY9dIe52Ixd8ZBiFdpYCvVljatilQbtp7oTLz02ZGxGE7ATZ+0nIZgw
GERrVv5vuRHhQcvs+m7gNY9ycD8ZpXyjVlnV4LH32Gopc2lqgB8vMNAAQK2bBWLPKVMX0z+NUqJv
xBGe666xGL3OLnuXuXQtZZ/d13ZEwdtlz6H4aQHjwh5eT5RV7sGsS/tzEL5DUfymRjwzjj+QlWJn
+CMtjv2jLYItNktrEzat2uFsOyjcMeksmq3Tw46JJImjRfLD6SjkfBoDRAzX7ipscQQhmMatZr+k
gpaYZXXej3ntFW/GLNRdGRWcdgLrRWYe6YHeV9G7/YMdZ0dt+tk5qfMnpTl4OcKB+xKOj8PkGCiw
jJRkFS9YN3FFXHRrn5tOTdtmEO57b8UusaHu0UsL8cBZ9MItX3rNCMg9szdGjMf4VsGRvLK2YqYX
MapjfiWJoA0Io98XaEpatZ9N/1dk0Y/ClYnRu0MWMEw8qw2K1cjn/FoOLDuyEV8a7vVVpMhuFXM/
4qwyiq00py3LRLyL2+FsT4xAe6u+/wcEuQjIgD+NG5I0BQYHuhJjsoR4uHTeQ6izfd+hMy5K7CxE
V5p58iy9xV7ZIBxE7bsPasfYoH+r1sIIiWuLQw/DTHKHa2wABj4XoHewCM3z+NP3gPPNZiLpCI7R
4hVcFvTmR5WQkAdLBOt5P38z9nB5cPzI+8HuhpM32MBpBdFnN3wXVAHYSSOyfWWTUT3YNGtvokkG
xenJo3m5SgmjzlxFVqmv6cJyrAuIPN07A2W3zDhOsQV55MMw1+AOaXuCFFVJ+nCbvv8/9s5suW1k
W9Ov0tH32IF5iOjuC84iRZqiZFr2DYJWWZhnJIDE0/eX9D59PNQpR9+fXbFVGkoCh0TmWv/6B0GM
KxnbRbNoXcI/fOqmh7jqn0YCDB+szuNIkfodNAXJU9/TW/loFEa0spySzMFx+Dzabb8Z+5xUk8wF
+/S8dh34I43epCQq/QjRJsY8+H7iix4niaoaNi3dVmOhC2NNIkPF1G7KSSl1O/MhsVE9e/oJEa3u
TPVDOTEykxgOYbpCLnY/naF4eguvZVKq4/ouTOshZJMVvtthh60/zX5mnIj4slYCv+S1ORIwrBpR
XzU7eR9+bfFWhkorWM0NJhu+Q7CFHozp3sb6azn77jZXw0QdbR5t1Aidvmq2zE+w+0YetJhxzCBt
GWGVETZf+BniF+Ik+yQxHruxOZnj5D5oEgE4WPo52FcfMF12XNCiGnQKpctDmundqjNqf2W63XOd
m90lb1ObgEHSLgigO7eEWDj2k5NFj61fvek+1tP1YDdbH3ICQIUvNiC+xgvZwuKhZOpRtdU5d/By
GxPUfCEHAgLzByjN8pLk2Ftk0lf8jeSYXvLGd5RTuLFi+zh7rsQuYGyipZmyRc+xdB+pRAf5AQx5
ZbV4eKS4nT7BWWVI17jkCrljx91IILmFyg3hMCmB6CCtJ81ns7XNzt+FmMwsa4GikV7ZYRShVm6D
KwxSX7HF/BSDLoek0cTu7CVxo3g01GO8LibT22QGCW2uRtifjsf+51H+5ceos7Q6pMU0p/ykt8Ut
DMovwgE0kflLV5jmR3MgE1zxH7H1qAkQHP6i549XiKYKZhZz/IHTamW7ZvnYYVSyIe7MJJEbvTg0
ykvrOOuZjfO5YjOSsb93KJo28WR/rRuZXOEbvPpGvcbmt/3mgHdG2Ue/9K1HIfT4aLMhG3DKHk3B
+MAHbtk55fxtTKoYaQNhI7C47WsYfqYjeilAjC6khhLqEGcfyO3RmWQkcjPHJKhQXmY7CvrHsQRO
19JQPre1zu3TSweNdyMWYTg6WN6BScVu1D2h8bqalEBHq37UzETfGiXGuHsZZwSQN801c0S3arK2
+ewrKUI41tOHpqn0p9EoX9HT1WdZde+lwI3MHNN8m42a92mWhHqyL2mnSqL9yMbZ3pi0XrtOBNj2
W1p3iqazwAWp2mJ9vbK8FFIwENsSBxL2KlcZFTh9kz22sKf3IZkGrgrBm5HIoOeBJvsAkxOgKyBI
KTbL5zGdPoWVNpEmnXePoTEeLAWNuHIgsxrN76qoWnmCRydPJlvZSpsmUF0hP2Yiss+D5A8vbB5a
04xUu3nPEFo0w3OMZHPnDjo3h/pS1qF41oMH2831D3kVbysPH/UoHteeqRefW6Yr2xybik1bGf1H
UiEfKPxXg4vafbEO0SqzHnGowSpSuxm1/DxienKNSWkvfOIrh2Ll5H32WMzQyILCefB63Kfo4n23
P1QxETwB10YBQngFI2myySX2dcJdby/88+3beVgMC/Tv/MN5vYZrucUv5OCczLP/kn9y/wINNutF
R2qEhcAfJxfGRqueCiJZJUsbic46YBfGHUDusDduH0f/QzI+w2Ov8SpuV7Bmt/ZqvT6tT59PKMsW
N6Jyl+FiWk9rc+Psm4fknJyHq/9qvWN7Q9VLjB+qZGWqSgPGHnBp+rUgPMRZZ8XG/zoxrtrpD/lB
nsez+dJ9biGtozNBE0XQSbsEuA4JXiP5t9+IcQuWj3oVJggKEv0Uy0IunTp+iUW9IaWVCAzJoFLU
fr3DCHHYhqmwkeKTVZFaUnvwiSBAdledfBF/Hqti4kZ118ytra8ZhcCCclbDGjTzdlFZPeaEN93I
EjKXYtKqo4Rydxajfp2jctONQ/6JT1KYSVVEjZnkn0CSl04LBSFz4gZtuW1/sgYXxCyl3EzLg4Xg
o+RBPH9q14TS4cO6OZPLiSJzf84wrgqfz94TasqmHt2V05Hqc//Q2HWzb7D7/P6lF5MXHtWoflIz
bfcerm37sOna/f3L+2dZx9IQRfFoME7bM/l61OLHAuR205hTtQ9qYubun/3yZct0ZDc7wyr1rXJf
kSGdURE1fDSYl22m3L/cfzKHrrNMnBaEWEUihqn16DEg3Nx/GFZDuW8GchjVIxhHU/vh+3XpAcKh
wSlHo9jfP0QpqYmhik78z+/dP8PWRm37nNk5qmVDXbMrOa/DOWzm5f2hO4mKnWSmu4yMGhmOqPdh
F1Vbspna7qDXpthW2LvNDkGN97/ZqZzG+2e/fC8lLBHAOm+XzEk/zmUTE+lkImTq4qRfcaDhCKU1
RMHkfkmSeI7PDDks8BhJ5DFNUjUdBtVmrv/44f69yGtzIL3qoKlX/f6BeSzYaRJkfJzcCbsbDYqE
pbPrD06Cy1bbV/tMXWhkvP+dO/jfzv5/cvb3XGVz/V87+1/i6q9v/+Ohy2/lXz+5+3//xX+7+3vG
vwxTNw1YGoFr4tgPCfjf7v78CJDW1gOO77tL///z9jf/xW/A33N9A9qXa6LA+E9vfxA7HUcsy+Db
/+d//eQq3v3y9Y+u3q73C/nZZljoW/BZeQw8LmitP3NHmjYSbREE1U5jikI6ZPxF7mNXf8Fpx9zq
YXVuO71fS6vlNCzJpR2Dyd1UZfrQBoaxEbl3UqOJ4uw3w4tfgXOaVCsRvZKVPBIhllEIIivMbjAZ
jjidbUbNps4/koWKPhtmc/LUlB4JwiS7OCOROQbi9mBgrln5+KuH8wX2m7836qcelBynzIxdHVGi
EUa7CCMcwkMxrParHtAhh0qeUQPmQgfRO3oI0FYJyvJlo9n7zMolLqE4lOhWQUPmvOPrS0r5l4rg
dpULedVS9xSUAG2NyjXsIQ6nDJeqIYORZabvWA+PSDi9U50TsWNOxjnL811ve38N0lu1ZIYjWR3N
pdvZu8DCZglec2baK0sbt00rXnqba2PQTpTxt1HKiwZGOcfRNwmmZPWUR04D65dBY6I9ey5oamgO
xyzEqbvj1fQmbVWWwxOpRMeEwSk1zE6UFb9Sr9ClEM8nmaB7J6i5B3j9hyrQz0GoX2MNYgFz3pDy
bTQ3bWFcMdiDi9Suu07iSZof2z55J8qadJrkU9hRsPvixYydV5FF6wLnnW5N03oCMN0WU3Z0s/Rm
kCYpR55mVh5HY7jEevhgAlvA62KKhjlWdhRyhmwiD6k7boM2249Bsm9TbTHM6TGhdXGM5IhvFKAY
EJXY9Ha/SioPbfq4dRSIVqh2lCxBz31tZLfxNHnWZ/fYy096jj9PYMfvVsE6YBRxwCXvIXSNQ9jY
qEHwck7J2MLnqF8wVNkJrlx14bzIJzjmPWr43nrNhvwWOTgf4v7hG+c6dpjhAFuTlmWYZM612VG9
w0Y4XkXHWHXOvtpZ/u5E8TsA+0W9jLU2XxufRW3PL0YDg1d/o1eNQbmWGH9sJZzQ1jdWeZk9NJnA
bG68BGWL6rQaD7NbQzwhOqizgv1kjOeJkZ6Qyb6ArGI4aJ0ovWJewXo6GDGkEjxJkzh/9yOEUjpZ
VqgCNrqdHS1nvqo1OTcgOdSatpPsmQi/+TWRdP56yqYXN5aXsbZfscHcz6OxtOqMLPr0dr+GFFhl
SuvcYc4SjUgPRRO9h50PNbecoC7mN0+fDi6p3zbvSgxpkkBroMxj1eMxCuKQ6MmrI9L3FnKbtPpN
4aV7XeYQ57I9gsxjIRPaMTxEWnmdqOgKfPandD4nc3bMxn7TpKxVDT9KLLTTCUeO4WLn4qXViuOg
tgNKvXi+BrO4UHlW0XTB2ODauvmtGz4HsmcEN1+9Zr6qd1Do8qDlmWqJbuqFUetReeV7yYgKaL52
+BMMBqaQI9HTPKXQEqvJwTDSs3cOISELrZnPY6efe3PcUp6ZU/EQWS1/jxqU55MFpNP7eB6Pzms3
MRACPkts/ysi4zlmTwht8Sw0TnXWdpZNB/XY8oi9jLH0S4LTeTqb2zQt8XRhKxDMRF1HrOaQe10U
YlN0+ftk2+skeR0H/GyT6cVEY6wWE0SfDS7T17CPVmZx7XmlrMF7nWh7FxhgXXX7odOC56jGTMFJ
9xpmtpUl2KbnMxHi59iZXgrdWfXlulYuJUJevXTc+ihh0VImNz/SPg1B9PSIR+zJbvW3mClmEkar
wYwSSgz3BAPsDXbExxLXgcBJ3/tSHkxhLBsWsxYl6x6jjcg9GciMNbyJqkerGlbuaGyk2e+aOYMV
755sZ3iZG/1cE/c3qU+dnWPNB+sr7vZPepXu+xaU2cyP9JobfE5JUIlZErzSNE3L9gt15gch5kNQ
9y8wWzZzjlg/nBgSZkf1fy1JYBTsNYvlNbk4aEOowtH1rQunM/TfTWsDNJvcYhg54D47r1tYV2qz
Sjpuq9kg5bmP8r3hDS9qw7anVk3ePwScbH06X420uPVN89EMr6KYXixCGnB+m97M+FuXYIE1uSd1
S6o9AeLpKU5577iJOpN7zDAQMgyR/yqUNS7WkCd0ZK+NcHacieQi6v0FbShMgA7wezjHfXrruUZe
srsF4hhPHgMyy+VWK25pMHJ/xI9tfFLXKkzvdL/jjOlkEIBLkrWNSYt2MsqwWOta/GFIIHy4KQno
sbQ+ziZBUBHxEXsm47i3Sguv9yhc4lTwyU+bm8QeaOekxlsauREpZM7C68P60RLWtDRHdw+RK3rM
YpmvEyn1tTthEeYRBh/1H/Nklrt0wKs7xpKBALTXYoKlVmXyIKvigD3UF0tzbBARXwVlqNjfknwx
zlmygEsHxzC4w/NDrr9MYzzsjXSEPeDa4vtn9+/JWSXBFz0jC/cpiVNzg+0VI5AwsZUBlvX9A764
//7SttTDhvRJZnrgi24/SfLfoe99Aq6ZVoiYHj2oeKSMhmToaGRpeQ7qhCW6d2N//0BOqrEv8D3Y
MKf7pCx7Z8l8HwujzVTln+IEO4OoD8e9j5DjocA2VeQDToU6yI1nxA+ygFcdo9sNBI7jvbsxfG09
I64b5owYBejioltwBmDcADXw3cVzIIMCJkssdGW/msiWbVbS4zu9Sbg4iEHRlYwWGH8faln13z8I
c+oPPLh5N3v0jXGLF0DVk8qLuXMMFJ1r8blEeLKm/royz82d2+wEu5hTAL2Zf2tLgtUaMfj7pBRf
GJIpWiAZ5VDHBK54DKonTuPcvrrkMq5qbOeW5IBnbDcq8RqNU1SysDE/e8uJQRtK5+TbNQnXA7hM
S6JeLV9FjZEggY77tGXz4BYopbgUwQzML5fcbGsZUuigkP6ck3r9QU/XAZuNUXVrn+2PvDRmwZn3
6mnuySnGF7OVL1ianXLmRU3ob2cnuSX2Thvbg+1mf0rj+b1MDkxiOlwlp/Ec724/8APFOklZhumY
VeDI2XuTIVzLX0pvfCFd9dQybdEkk/fkHdfOPyhLjV+UpRTogYnKTLcceOqG7/4iLMLlnTkxcoVd
GBlnadXMk3P3IccckP2FQifBWXfKw4UWuCdVKv3QzZy/q3N+bBB+1RGpy1uW43s8ApICUOf/3B+M
njdZKSPInQler/aaMoa939TbQL9kxngBt7/h/9xPTwmDR/yNXxsK2ziVf6S5c6Ef1EPfH4hvIhr1
0RHw758fSGSVQezjA7lTb74zDReHyiTXDr6nfyC99mLm/cXzsIxpYF0YLexOcSnJiSihe0BtO8jA
3iUlFpnep39+iTwasd8fGbFt6MINx/B+1f7WWYS9OLKSXSBooXQgmxg0ukN3M40jRShgkZ2Jr/fl
XUPcSXL5RiX2EnXnylH0s+nNitkA7uUhCPs52pqupoz7rj1Hl5VKuF2UIdR2biG3eB5vVQniBuM2
S51dzA2gqnS9507Jp0sRp3u/wArPcnY4nK2x01rlVUOKwHCBNrw27Nfc1zcNh1+Inr4UctsyPIUK
ssvx7c5siBw5EO8A3kLCmB51jHgZdBTRVYsIW5/1T6RkngJ4mp7Vnn1DXMK6eG8CwZ9Pby3G+pxh
S9P2hoXHqoFaCxkgp/8rqilbiHF4iduq/I5Q/NTZ/rhQf9G03JcHai6TDDxDd8xf9W6MxYOiMu1y
h73Mxq70swhy4ua+3ivr6cqg6uGf33Zg9r95323DUl27j6PurzL5YDR8elPuzMiVhy5Pn9Ni4+LS
mlbjpePg28CivsmJTU1hxLoYXmh3941d7C3qeugwD8b8HHflQ1kd52K4BIFg3Fp+wOSExaBTkBJu
f4a+RSNhfugI9ehh27gltGnB0TGWjzP7oaAUU393xAAQ3pszIMClAFVdQc5KCOJib5gTjGQs/bz5
OtBVFQ4zspTQ0+KL2xl4J41b+ntSWfMjQvZN0n3145EyBZZt4OJxNJEhbnq1smRFdjD6zkNqONoK
Gt8iWhSRqawacsEqCo/kjQqkytmb0QvGz8OLCQmpENGHMpuuyExeQOaWAy0YFbj1auZUx221zh3r
MyO5bZUnN1W0EjOwTZ38VMjuUyvk22BSjpUJLXt8adoHpDokrz8MvMbwv46YNx1j3341K2c3DvvC
lo+Tlr5rZr0zyVj1oRXKOr8ZebjHiAqq3lRbhFE5O8muPfT+qzsYZ9XuUbEc5FrjdnW8730SzlN4
57PtxvumfJpMDi2eh8pOCdzoNOIuiSB95RnDYfT1t9C3Tx7u539Y2r/odr8vbQ8ioaHsNn5T6iM9
gsdJdBIx6mhGaekm3nbj6oX1J/WUS7felX/YbcG4ftvSHF3ZkaAKxRNG/fyH4641JW4PtmSzzWjI
OhrT6s9H6t/csp6Lfho5loG80P/lIkncZD20+3KHbrtcjE4HiJPPL+2UbfFjWXpAQU+Z3lwIE15L
v1tPhn7o4uxdVdltMB/S3l0nFgMLTKtAWsiRgKZD2zOY9qvHRugxAMH08NBBY+jS9KvvcplmyJg4
G3ubMES1EWeQ+URkXgekfCgjoWvjy1/L4ti5wWLyxMXi/SeK4GaSQtf3jFNKHiZ9mWfNDGDsU1bb
u8miJO/Ko+NdZsiyDo2OepDwEveN656k5b5UgBZutB78+mMNwuAHC6T958xKj8EoXgzPeY0wtfTd
9EjgJTGz0Vrr5EG1TT3+1frsrTKnxRzdOczRBz8E+ujAC8yWLgl0Dwe76hNZjVjnxuUa9z5gAjN5
dzguNElPkmTHYcr2plKQ8k76ubVTuIK6nN6y0Qyp81q64oUI9nXWeK+IpJaqKQkmvP14LEz+XtQO
btOv/WEb1f+mwGGJ4fZDV6TbtvMLAlmaNZGGsiAXF34hfLdhWSEIQohD34Sth7vQMv1QoTxaYoLV
LzSsRUG4H+JJe0YlkeMuM5xa2ryB1lDY7knY/r7ridIA7qdDV63bMJy7YrrEWvTY+eZj46efkbpC
muuB5PRTaiWfsKW7pSZ/H+8XrN1L8WAn4aYC+CthdQqTPa8BAhi486lGVVGBAuciQuekdtVmHt4q
cl00vTsk4fjmsfMXbGaeVRG3xpWkv9dsh+Jj2hqAC6B3IcGjgT9cDIEDFRLPovqimlSGSftWm7bO
3G9qwJHOEtvCodoBf3Hr6drE+pkGD87w0gIsU9UYYTCriGZuETmnssePWBCP0l2KYXyTYtqqIsjp
FGRhvQbptHDR37ohMttqvLoOz1hE3BJWyDx33/b+18zRLtTu/eqf3+i/2cUo3NT/DIvI2rsnyA9b
yhg1kCfGodyNfrnqUMbgIQiuOY5btciJtTzb7j6soz+sL/OufvylcPQpnzmhDcNERf1LBdvYlrRM
W5S7PnaujMSP6pzzu8WQi/Wo82bkxTEc+5XCz5RJOFzTXUvBU0uAFxBOkxvFUlGTs7liWL1RRXYG
rNnqhIVQixnuVwjf5B+QIU+95AOUQnVW6EaZ+a9D0G3GJt2rLWNMjkLTtiTabGFqeiP9UB5QhRXy
LQrdU2wi2QPcS2GcNbVKINGvat9FHXtKSyDEElY0VsSiWZOsfZQBIphsvEQUPdQTVTO/meowKnk3
SZR0R0wY+uwIV3xVpPOFnJ5D4bFvqHs4srKbes7WzGDS0K/prB+Rsa+67Kvm5Udp0/bxu1nSEzDd
rqGJrKc236tCx5v0Q8+y7+hcoWeLJj8h8/Cd8BU8kDt28F8VQhENOFzEMcetfSIJ713BIdgfI5te
l39VTbAdigmHl2pljO/QFDb9WBxdm6pDzvNboa+tkJ2I+BQXT79kOs2E3PISU9U65W2GC9KNUERi
yE+6PZYLRGWLOQ82He1umqE3xe0RadOxzkFiU+8kJshG0jsp1NoAr1Nok2yijSbttQLh6L3e1JMO
LCqWzDiju9nrmL60qbioEx53ov04OCdEDWf1dW3KA9SIBLioFcmxBE4eJvcYd9CN43laJAjRqhDW
YJ/b6Emzo0LWKvpFOKhwFdf3JlaKF+QKb0aVPs+AM4bQn5GzsusKQHIdTpfJ6MCY0xuurUejFDSb
8c22eVSaww4N+loM+GmGKVkE0QH/uVeFtBXY/rbcvaXuvHKEH9Kc44Pqso6f4c8QG8nfyuXVzu3X
NIrXVQjTNZvfhpijjmpiKIu9NiAlDsARA8wh8EKIvH3iRxuFtfV9DrzYrCMV3pDt61oe7gueoYcq
IxOOYYj2K7V72aACdklGAKdgXnunIO9XSmFlFuODOnxKu6eDdAgOG0jOe9M1cH214BT6mnKo1hO9
Q9eA1mBU6FXAC503XPOZCU88c5I2bP7zsB0aUGe2Y4UTzn+0psJ77vdSiG7TcQLdcdlEfrPeklba
mLYDn9+Tb2XHC4nCywo/gnMBeAhEw6oZ9UVBnGrGjAbCJzeSwp7VwoIeCSsHkeaix4ge3mB+yXGM
Udv2/Q945tcmpcBtk3dya99SX2OkM504vJ+DLFjprh8t8jFrH8GDMOl9yjRzQD2ULKdEw7pp4Mwp
W83GH5YIsEnIndXUxdIS4lx4NOmR8mF1akpmfz6WVfJqKBTJnblNCINrN4bZ3OqWqIEIPRgat/yF
FCOG1hXYJilv4+JEejPtZ0y0G9nPYxqDhIvntJfXAIXMMLzDSqmXFTe42l9iFSWBVgkW61Lt6q7d
H9Ymm5Pac54jTT/pDeRJpSL1qUKG8Wrp8PBTe9ejtUGhjshrrc7wnPF5aHUbjH5XzUipp85dkR8J
892o+6/zgmfDeh6Ya+SpflZ/TZVJkalaY8zjP2ittyYxc6dWRebZJ/VHMFhEXUGPAzKgMU7IzGmv
Og27G14IFd45lXyTBQ8A3L6QWPIExmbX1lRBlbjoj0nj6StDjlvUJGxL9Tpquve8Fy94tp7VDd17
/1H6//fc/U9zd7LXcTH4r+fux1vX3d5i0X3r++6nwfv33/z34N0N/hXgf2Pg9OK5uCzSwv/H3N36
Fw2OawHmcfpjX0t3UlZtH//v/2mb/2Io7nlM3jGG4Z7nR/85eYfvHOCj5DPKxzDM/f+Zvv++tRge
RS+FiYNvkP6rDVpgSVfLaq3e6e14qmx9FbYkbMQ1Hhx+FS6Yk/6plfy7Kyp7T1w/XMs0frU6y0u7
tOfJqHfsJZiLL2baEcxKRhtz7TGMxR9sdhQm93PpZWCJZwUQDDz6PF8hKD/UfFGvhXNLRBal/cbO
K45yT17x9by5jOx+ePvP3//oj/jP31wKTysTESwX1Lnaz5caPAQ0VTvXO9ll71mevStnzAQhahZ9
/ecr/Q77GFwJyMfwWAO/vWvs5YhXYAZTwaOaCXyEeV3s4o0IUfgPr9+vrlK0/iC+Br0RHRJeJb/C
zlGtI5uOeVZWBqFssPSr35Ca7LuHSac9cht9WJAdaLQclcRzMkv3TlbUrGezPP7zs/69fOeR0B+a
vJvwUX5t1r2h8LU+GAmrCbSNDt/MFfIiI5A1jcku+CuRft/CJPrTK/B376syN3ExbFFulOrnPywh
zXAq8LCKJaSRPq73DyawokLYGjWHF9AjGUel5XxNfQYEFYYard0iIwU1S2w42pPvvqRu9vLPr8b9
hf9lZTMMsBwr8GhBf3MwdNtKmDlacQgglAFR7uxcj6v1qgTW/f4vQd4WSQ+LPgX71N1+2Vf5k8xg
utdiePYdSZ0rNqMb3f75gf3t2+Sgqbag+uhsLz+/XLNIoRFURU01hmgBvl+1aoUycsS9loS698RD
JGv2n2t443+Aqf5mUsES+eHaqtH/4a1ikmAPmsgREDnWh1FPSRmHarygNV2Y7XSddLx0ySjbja77
NUk+lm3Y/2G1/O1i+eER/AIl4E8XwyPkEcykhZNciE4TffesPJVTtoR/fqlNCFc8o59XAYZmPo7E
mE7b5m8ziQpdu19UdbEjJ2HjNd7BrbL3EXOshdQHY2M3xbbBZypPPgpaJsbZgBi5P14cBt33elBR
Fnx+R1I8BQrUsTQIIWOwYU5wrRm+B9lwinRxsS1xqdLN5FSfJja4IElvrtFZeLJP1znfBBBPMSkR
Ll5cd36U+u+FC1I8WExtK+XV9SxluKwrE3Yi6fHlfGhcRR/I+I+cXhCCIU7l3EKGdYCfIXpXIYZU
6oaahvFi2+7DYLrL2Ih3pD9h42MNCPyC8ujFDDo0G3OVRt7GDiOPxl5qkbUPq4kAWB5jqWO+SmbR
vT7S45Jc8UIAAMfZQ4HdjgytTQdIAx+LoC4SAFLylPVDZkVEvwebxM76RT0OazNI3wsnf1eYjFpP
ZsASNkqeQ4J3htO9+WorVq+MnsHDUnOAeoR/PBFH7xHXoA/xuxsT8OV5x65j0D7yvIzJ3Y2QEajj
1g7pni2v533z6N3pELfgQwSiactJFjeDa9otL5DJjjcGLX8AGpeR+LzZ4jYqY0ofYaqZgqgMOIqE
MNEXqFb6ZWUw97j33hUBLrKA5BqygamXP4RMMWZIYirtxemJ6cVY6R3Do03Qxu+9Fx0JT6DxlRh+
KigzHOq3gMQBe+KpaiNbj0MHD+UV+fu3CdOFheOP13jknMCtg56DfbEO9k2Mo0cFuQwxMzwVf36a
LFIIOIQVAhUE8w6e7yHOBn5fWUs/ZR14JYkAtwAqPbnaJCcmfzUDhbye39QlsLm4xKNCEyB8qesl
svnSEfQeaPkNVOHgqFdK8SCm2j15GfS6MV9ptvaeVdlNUSkGD1G9BaDF4GkxxEgXoifso8aFbA0I
w+0KAhdrKsJvLYzEU1ZU/HGrK5YSz8wFiW7FOq8eh1KHuebHzHzJIAgpL2YeEblW4DQ1BpEdTKc0
i7WlCq92o+Gbn3A50+LNat1AbhtSK74Vxto4O9AclrgM7bmvHu+PnmRL2FHw29S5mzaodJKbWfuL
uWluY8E9Iu3HoMcVeTKQH9mmdacRqqU8qsNZ8WY0JpGLOSx2qaGcFTntt7bSuoTD1Wph+3dt1eFE
ID8aSdk+2hOPTRD0yYeFqmHcsK03jR7Ckkc6uoislMaG5dg40XuqbtxZ2QKQvvNqmdGT12PtEnpc
+r6V+En+PrrTFTfKq1nt2G7xSKLjijmnDI29uAlx1dVmuYlQLi/cIL71AEYLm9Qsvsq2Uj5jhCaW
921rUEd9jBfziPkSFlL2cpoQ7qlO0FBv1LKKGIDgI5N4T/o8kTQGdr4UWfx+b91zna2vb6M1udYf
vTa7aZD1mqT/wuRqkNwDA8vFiLIbrsdg13CeXMGRxdQKPYVvwDttNGt7/w8CsY0aBVuCBtyB8F7j
YU0uD92yFLuGq4ScQ6tWs073PEhfHibZPxILh4G6wpTtzdxOB71NtFUWhEdd8NoEs4a5uL5zggGs
i0FRaWHFNebs21oQJRunnY6+Q+CFnMyrm6u7y61q/hC+DD1ccqfmTr/7GbdIgFHuEzWY9CEeHGG+
Co8z2RuPmcYLUythdk94XGWP+9rsyqUej3vLalBtsIuilOWYrCYm+jqXdXXthXsL0YarbaSGLY3Z
d8dGolv1SQTDC8fG3Ah5pTYhbs/r9OMUDcXCKW0yb3JeuJyw4VTjvspjlrM7yuvdA+q+IO/Fiwt9
Tx0HeqEIju5OY66us8X1uIMsZK//hYPKcxqXDAQMMmWDgxQI/nDtXIWu3y+/v0Wy/4Th0JYh8f6+
+EUxVit/j0cSUbgJCwoP3JthEP2C/JygLZltZAOJxGFZxwwv1pUU30RIPjxpL89NGcgH8rsejMAq
NwmylkUukYRMgshNcvE+NirGIiIjC/EgpvIaBNzGAIbtnFU4k/dkgL/gTmE2Sxf0ZqWPrHkrIssA
+RtvoBiWjqmtcWripqxnAmbVlLa1or03cvs4GvehHZJaG2GpgutkpRKTV6acd+lsTCzPTq4aw4c0
VmIWUhKCHffNhM1jjKyUm7B1q2NZoyz0B8p2X37DpeQEX47NjTOTdJZvrl6QLdPwIg2ZwAvOipfC
n5jgOlwMffK3JrWaBbLvtZM1WLOo9+4+Axnm/r20r10rSAdnufRF660w+L5BycKzjMgpOLbNymx9
gi9y3nZICzeGJyeTMd4WysrOtiMNHg41EXaYbwEhQms/SIOVRDAcZGiDIR6gtHLwZXBi+ot4BJYu
YGgJVcuS9gbh+9ukFxNWV8uq5EmldnUhEvlKChOyBIROczk+kSQ+ItY7zbqTLJ1OubiP1qtXAi/d
tyCobATfG8U6hgsrsNtOONvqzrlOnv/tHhqLh+RHbwR0mcvUWVgzoFKVBMMyV/AS70q+6v3psaE9
2Nh1safRBNC2I5No3BG7bvEY+Sakx6h86UmMWXtIklduCsBDcsG8mqVb7WYGQp5pcIdTGAju5VXZ
TA7xJViil88mUTvPZYNpDsS8ozn7wEPjk+H549c08pcxDvkwc90v0VrgC9X12viS4q0wDBaTZ8PC
m2dM4HQN+oGE1PFRQ/iIGVq4taoUoc+wbYgTOkbNpDNmT+plb0bYneSgxlZcvSWBBF9sUqxNNJK9
jGuABsyVCU6pU/4x4Shd6QlJQnPzIJuWQ1DPt3ozN2sWdELSIk4TXeFXi6bViCdMkHtLU2Jh5z60
sXXUO/O5HEnC8v4ve+exHLeSresnwg64TADT8o5eNOIEQRnCe4+nv19Cu7slqs9WnDs+A1UUSZGF
QgGZa/3rN69LT25z2Q850urO2cOyMXZMI+t1al3ySHl9CPNW4HOxMYriJpHohITmHsqwRJvV59uQ
wCLYgO6TEU1QgZJyw2QX2DjrbnWj5z8zl0R6SEZuVp0ru6t2nTRw1Gmnfpt7IJzoaL6poXqXx4oC
0e4iK/L2Y5mdmRtW3BTJvYfvgcie3AExJrJItm+m+JBfcdUqfSydSTAhAQh2sUGZJ5yvLdwbOBdQ
UNsB+nVa3NSWcfEdO19HRLWvjXiju9Rb/Wi/2BoGaFPASq4RR7GOAxoT1MHc+pL7XxGH+ixxVxhQ
7h1L2XhhuraaSwEPO2ELgJ0wrobIxabO4bqctsKrEZ9NHgKGKSqVu9EmgB++Ie59oOfDnq2OdYg7
Y70bnKm6hEZzKgizYEcad91E0rvr1TfJAJdQwJzb5K29MdrE2QJBC+rY/jOE05ZYj6GHIoK+3HLT
Te5Gyd4z84PjYu3lQAGEDBFvGz1ZVw0plh5pTPsBxmmh+f66ZofB9s6fNrJkVqKhP1tMDAzN/9I3
CZcTJ3Vtq1eXLal5yES3QkK6r5kF4CiwX3a63CpoMvGeahWPZIl+nus52QfgBCxn3t7P83skbeZ+
xhSGGYIFHd/ahOwK+5Ec4QCS75UnCX3zg0e8N7Pd1Ddf0krDhCUgXSgzk9cixQHMSl8qiWGNToBu
YjQURW0U7G0Nc7VWfnKdhAxrw5M7P+qv5NQ8em5cQG9RLk7YWW8cf9zopiIodu7BHfHhzHPKdKOz
CGriIphVSekaJtOEzjsL2oeV6xlPuZn4K3eiTNcok0XExEURSdSG+QNdQiwSFGuGFsUmLrh8uNdt
BlLPPbEKU2EGlNB8Tokz9ytj1iC6V+zvJnWW1OnMcCrVh4RFMAq9/VK2JqEFg3riyJrntJ3YYelm
4h6BLKZBt6OHkbHuYAdnjBypxQc0aGgeJXnp6pzMlvupyItb1qTnwg2ul1KXXFcyHMx2XDXY1xBW
xZAlaO8NaDfm93bifdd69eaVe1UpMwx6ytHF2sj8gbj1fo/EnWQT7bNg7VjYyaMf5FtFLVP/PJM3
ndTx+1wzAe1DjCSD1L/RUtzpPMUux3LA3Sg6t0lph/nXe5CJZIMjVnTQNiTW1xcisGwa010ZkQpI
fO+6tzv+PtWF29HfZb629cOMGxdugGZU21TjY4xVs9UprKVTZ0FFKGy6yHkkOPTLXOhPIq41FBeQ
NmzO/0AOfIap5ErD8+BU8Ym1McLolI5kb+ac3CK9dXpmjI54yJhaIIR5L22MDmKyztzqulAu9kpQ
INinyeTD0zdGSj911QP+89l2GJNPpZ5XB61KU+i9hDbJpjhbfX7RHJuA4Modt36U4+92LUz6S0fA
rfLp9WhXApfW1FK8b8wroeMvJVWLERNBnAs/Yap05aCEU87MhqraUtl6r9DqNTviM1W5cuoKDch6
Xy2smCzduKWPxzZyneWwO1eWq8II4F3RLfSER5qWfiNhL22gr6XYyUz6CtrrA5ZKh6RkpzaYF1qZ
x4AxNLD7GO6tAQFKTXHcOZx4KnsaNHw6o3fN88Zt3PX3SUXdk6XBKciKK1l0dKZNf55N82n5DJB7
+1srnw9hp45Bras5wuT1pPpjPZyebTm9oYIosEyKpq3re8bKsdQgXHXJVjofRke71gWlltQBq2dF
6OoxlFkOwmwK5lK83VxmzHyZq4PSZmvVrCoORScendirsXmfTrnJ/AsSEA4A0x0uvhfHgWaTtDcm
MMRkzCf8RTNyw/gf6k8r/EME/ZeheLRljakAFh0x1wiJIRDb0zsiIg5F576WaDBXpTFejJlid3Ki
N0u16ENASeY/L/DbcvCG2nNKm+vVzAAqYjYpIzLfW4mFUMFvakkGzut1R5Bn1e8WqxnPLOai8trP
wFIMOEJ41o1GJIFgxisrZsfUxI2GBJwz/6gWjC4vXxBMQJ1i5RsNuYpgMyxtG5ozFjRk7hQaFMH0
ep1LZVU9LGhyhScRW/2r5krAM5P2MmF+rPZlsw1Isc2/14TPLk19X1Cyd3j2O07hXSD1sAO04br1
Mf2tAndLieFtFfMGhg2/EVjRNgvI0sZHWN21s0LHKj39Bs1E4JdHG+FaFbZFy41Git0p75pX8lXh
M6mb8Rla4jelDVJLifpUw7k7yEK8jWn4pqQKOWbEDfYfaZqzzGg3MD4QYRTTBpIVPTwQRN9w9wTj
eC+cT0kXfq0M0vtAVWppEpWMhQdmHetZnZPevxvn8UVhF1JTmDKLYtlCOncBM9WcbwEulSwMswW1
kTya3B2VBKgYbDuBKMvOtcwGrLZCeNyOvAufBCzNgCikNe9jmd5XXrGDKrbxoNmuRgr1VRDmxxEf
pLUaYMQG1hZ1Y55iHdCrz18miUOdndJ3KMBH6dAmG1RDDhx12GhHRj17gyLRUZf28hDVCpxaRVnR
rSo9wmRxCvEdk9fjyCXYVAyYGFhs5cDwEoeE7QIshJ9SgZEXoYbNuhq48IKIBrz1smZdcoEbWHbi
DERZH753HfpPS4CzJ4gns7T+gXhYXvaW1911n5q7HuxECtVbc1Wipto3mtwvIslxgc/ifeRZzH3h
jQ5tyRtnVfc4OTEuWeotjvXwBfBwW9XDNu18ImQZv64yI3tpewNrKO4HXLv5CGs6e0xXt5NGsF4m
v0E/oBeqJl6ZOXxAGqVwny1pHtx25hJfbr/GQcLT0xuqVttH/zZaaH/AGJlBm+tpxADJ5IJW7T37
PVna7zJg4SamkgExbZF0k2M9dPcpMrWpxPJ0ceCZDDtYh/24KlVFLUBhl04rUFBZOrIy5NiVtG3m
bhb1FQOX1YKRZhq7bgTohi31oNGt4qjMUhdQveWeve5LFDptyAciUi7JajZZSEHusnCiwikPtKfa
2jfIiGQLxQGopwf1Wm+Ff8hDI2HbxEfYRvmuxmR7Y9Ag61ZxF0qqybzttZXfXJsxf7tiee3jxzYo
oEc1LDGpSL8tQQdL75nPEC6JRyXSh1PUOtlj3U6XIVasHb/DnrDNoEQJ580xMiqG6wDujz1m7wtK
o2m8aZzINlUpqf115L0iQggasrXlQJPLZkepSGJoxWUraI09YXrbGMdCbXK+kWnZ8HFyHjPf5qKJ
3e8kyfInM0zlyxDTYAWIlSVodI1ZHbkqabVa2CK5d1vEmbNTS8mk+t6SIHnYBvmzPcr3bsQR0SWT
twBFiKzwPS5vMwi/q3gGUZqLl2Zub0oN+AodI01UKlhQ2d6sAFMgmrzz0jPDxgFyVntbIgFQW0d+
rxrcqxRYPStoyhTcmDlSKSrGG1CGFcNqQtUaKAkByTXQx/kvMXsWCi9SOgANdqHmdlfLvdxoJj1q
Od8s1dzyRim9pk0pbNZmmjyQ2cxTH7qFRFva2r4PzOguMKp7LKu+oDXDOay6Mib9M6ZA4A0MAfwg
JUAKDyDUCj6QAwQqdW6kTSWJJ3eBMftaXfVjcl8lWFFpbspdWZFSlk+fNZ9apXSi69m7G5zA4APw
27OV0oe2uNycuquGvZSltDYRXWSnmLd2ssej7pY0BfX0zbecZ83Oyx3t+V4EHYubN3Xrysteyqo9
BWW2S2veFnKrSeTpLiMwPqy+YiAqd6G48fviqOnl51kFZiOOifZ+21warPiOeeJoK5bLfiOm9DyY
kXk16n33MOnKABqbk0yMB1z1RakRKyLGexwb8TcGvsMWWytX3VQiIEGT+qQkhqM4wet0N8VsVcRR
pfGNX9jnDOyhG81up/fVdZ+keISlfbkj5tbdyc61tmXQ4ZRTpc0uNSgb4m68aXAfu5ArDGsmnHe6
y2QOT6H+EMRwhzsLx17M4AbKbdqjt3yw7I3vPgpC2kWGrxqm+a9tAefGCIL4MJeuty315DmrEns/
dCK5IFU29+Sg3OaYwhlrgsbuZQVbMUcYRhCEbE+JehCzqIjbILfBHJ3T8uAbPOs+F3lvnLgW5N8P
hF2cWqiINCmeBtCRW86un8q7tEol8UU8SBxkToI7ZwhwrW+Ckj+f5jdpBM956rVtgh/IBmEL+EEI
XixDVhqjCloQQlY7P/HMjSz0Ztek6ddGh87UZfrnvGSgkMaRsc3CPIQwhePH8hAl/mevJrnPtCpx
Gt3w54fle3FJ5QGp/EuEumRKCzws69zGeXywUXTz7MOXVthZ+0DURE1U+dm2O2z9PKKFtTzWT/95
KAcyEwyvjKGc+UA41Rg1xxjjrsIvt0Lru4OlJQV3fzVU2cphFcD6IAmsh2wI3d3gdbvRGsetHkaX
rMWJaHnowsQ61Y26rwD8t//5AVqreJsmIBqGZhmn5QG43/zxjHBb3Atm9ROHGAwc2E2buzWqbj0N
79Gi1O+bxNDvYVAHuyQHGoQieQzz3LkQ5/Boybq62G1L4osWZQccNIMTn9I9nnfrbNTLB13WF348
XkujCzEpT+Ojl/YdQCS5NNIlitmFnn4nDM1EfUlGp4zDCIfoPN+0hkB4Q0XAokM+KcNft+WCUl8C
tFe3A6+xfDUOeAyD8JPO6OXuvus4nGCYyvvZysr7CbkA0Dg4xfI9hzas9Tp5a2s3Y6IXdzNBGTDm
dmT2frb1Ir2JNiOtobSAgHrQfYTANhsR57npNByflqdiyeYOzK10GosWwLBOy7NefQo/fU+Xza4P
7Bd3mEPlJ9VtBtP5rOlOuxu9BK/s3MGTXqxGLxpPvXpYno19+ABwNq8wz6X6wpAepmz6HjNo3yaM
DU/Lt5YHPfH+/rKskWc6aYkJuZelR5M5gwkmeRLhKwd4l/Rc5WYBS12k9vV055Elz7SJB3eavrId
2SvpzD7hB/tiqB8E9G+/LiZYmdbWVHexo+7OdvL0fWfHlyprAi4/f0vWXLsDcb+IyeA7JkZk3E/6
th0xtyR+EUU27vS1VxMiGOBgXan6FP1FawSnWt3iTVRjHNyWmOtGugFL/i6L4u7U48mIskitNqla
aAofn/AE73rLrlQOYeKHsGYxq9HpKffpaF6HLpbs7kCEIUx3h0gSCH9n/q+koOuJjVB/SupC7OLM
veniNjwnqTGvo3ks1viD6RQR+deq4rWnvd3pHIJdY4GqDiYgrCWlJOSp7tpYp7pBvAWKILVBCYWd
WScETz1bHnwbtfDyLBKlucs8l52zO05OOe3TvOrxQ0GDPClJ8vJs+Z4IHomImI+gx+RW+iPweBip
hHJyTFdEYbRbU0mdGzTPE4b5InLYoqceq4noJVXyaAt5eVjW08FAOW0qCbUYkeoiqU64mAEehgDX
cPdkKuE1fiDlpfQEIB2ibJuWJ09hm+Jq/gXR0T52zkT9oOYdX72qfJqRcidK020g7h6UylujDjlN
i/IbCbhQWnCSXjCHQx6uK514g2DcQ1egKwV53zffKoryVqm6UqXverfQekVK9DUo+Vc4IQQzUIQN
KMNcJRErEh/jFqd5iUX2pZHuFxqTlTCcRim1voyV/zbZmIk6zX0eCJZ1ZXDRjbtAw7qDN6DD+VU2
btwSY2jt54RaL54objuX4BiYF5/acNgAsqzLPthBuwZBHVnb4ADD6EXoxmpXy9coRUc280fqOXx3
R7a5gUSBCN3HxhDZc1AGhKiH7ifTC75YTvvFyg1wr7soQcWO06K5xvLJXM9Z/TJoyWVGTY4dwVqH
JDsotizmhzSzikGbQaVlFUJ6FtZHzWA8pdi2JrRb9G7Z2lVM3BlKLm609tZSLN1B8XVniLvM4vpV
fTcqPi/VbH2ZFceXUdR7bOLavKA8ttZt8kI/q7cRqkYgjT/1Tp2tICRSUafLvM73WnMdF2QE1XeG
3qOIp31aED2iNd8VFDQuDZUOwuJm+bo1fZjdRDjGYniqPT1fCb1cKcmm3vo0kNZaGXmYGn2LjdYF
tnV9m1TD1pLJW+TpDxbFItghPbObtVgWI7XtwQXQDlM1QiXogIWwmX8zK1dbHezK+4MG21YUvl/Y
Np5OVwCtCd8j0zLsD/yiZp4DEsKBrxRPHatBC8BFR6M+12QBUcKV2RcqPZ82JmU7y8AnFNTkMVDr
TMxyw1hsG6puAIrIWGWKR76cygCY0UYiaw3HwKSdpeRRsHBzPcaSKbOguex8+u1SwBiZ3qXFRdDF
1IS6cyCzuFwNoD1FLDHerT5L13wbRayttUFBB+luZrmm5CfCp9PQZPTbfyYhGYrQ9dtJgUOK7lgo
/uMH3qMTmMFEcGB6qPGk6aAT1RguLoeEiP/KcM7zcAi8mtgu0sL/+bXN//LaBsZUvKgBAYr8S47t
J8JXY/ciA+pPD6WaeGc+/RcvZIRPAphBM1E8mNO9hC0yjcYT0kaMjYeT6sIYi977HgETta2TN6kz
Um6v6tQ7jjaQzz8fpfyNFObphBgI4h5JPrV+C57LsWBP0CBw2bgcZdjSILpNM6xYhmkmJwWvIeda
l8obO/DgVUEZq4bkXXlCEcnOG8uZjnSpuyONnnLNfLNUL+cqL3WnyN9iDEFToEKuCayPKMqCOHwt
moji9nahIAa66tsVHNhWMNFfYkxqMVGlKVx4GrQJ7wyC5cZJw5XZ08ibSUowARtuMI9EY3KUGN3j
zd4zikOGc6UI88NE2rgShk1Z+D3Kh5vPnkzvVcMGzvMm6wFL16Zf2+OzqUDGSFZHTLMVyaOYGT3W
1vRASunhn8+18bsmmpNNsCCadsfR5W+E1XKMCs0F+jhEMhHkeyCvqZh1mIpvUquVzG4UKyorj2A0
PcFYU4ZPnjSvjd7e4TFRsB2AKLsOOYBaWjbnnJyWQ9Pjoq7262kAz5mz1MlOYQAWWXvIU30GwKVR
XObGI3BSn9+zWetZ3NpiJ6tpt4DNQQhiYeGLnYVvQaNBhDPAq4mBeFMDxTwCJIsH1v6aHkWHo7Ky
MqouU2HPsXkoHdA3YIaiBm6TwWRt4/Z2iabBAiFaZUX64sx0xMqehRRJiELkapUTK0/tO69p61AV
qp+HKQ/LvLXTvqfxUO7AHDSDzOc4b78S6KmmDFlmUilY25QA21DP38jRIwjV0vdu2DLy0rNtjrgK
a0pHjUaiYDfk+iOFHngViI8NNJeY9QULFPy36b/XwmvvF6y91Ipr20mOYal9L0wunzwPVGqB+Gz0
lHs+OW5tnNBg6fDKGsJBasa9JDgMOBaaksigqtwxLonxhi2P5ZuJMcFpgDa1TlLxJPghE4ITIUZf
7CGsKc52GCLhDescS0USWEKia+KhrVp7DQjSWw61OgZF+F0bkFImRX8zyRRnUCzbor4bnyxfQNYg
CxqnqPqUFs3jHy7X/7KjGMKUxO5KKbzfFPxBB8fE1prkYKm3rHYDh+9Rw3nftPacOzFNawi6xPAZ
oyQ1vFMDs0Ix6WxFo6ra9A/83d8Z357lsUkgN+IuYm39sKa2kxwgKxjRAUvtz2UW31I+HxX0nQ4E
NtTT0VeMs2LonxT1KnPTN1+vni1X/OHc/JfFnZhoEDYkEjaUyI/U8y7qep+wnwjZ5FjCvOGuQtEf
N+UaZktLXKv5taZV62fxVdbMXwIo543CN6Tij8GnWDcThviZ737Su+iTiYf+FiTMX0fl+Acmrmf9
tgnaOmsODHlMBy37ozcIBbbNGHwID2MS+xuNKTrMio3eN/HaJSyadZa2fk6lsxV8bOdcP4f4iJ2Q
I6Nt5BcBqC/kjKlsJZcIgjly1qZCo6IsZenF3xac1VrpDcS8ovOesNuA8KAPGc1jXmirEpHncUjG
x2yKiw3BWYhGMxxp/cTeeJrwnjx6IVO/N+sHLUmxcVWYeKBF7D71fDCxYwbp87b9ALCWPpdIfQ9p
lXfbsovCHbfFuoVZ+SgzcyfxxcPQbb7yegJBiPI5atawCewSX6aa2wb1V742DWPeRZ72XJdNigNi
D7jq6S9TCllXsw4Kc1yoovgJrl1Pw40jftfZI0IzvO0lC/Kc5w/4RrCTWYRWZ5Z2RBx3m3fBuyj0
bi+tgx+n5HDgSb+aClJZKokHjpyrS+WV5T1BbTSnCatVNrXjoY6i7y1+1D+qj/+TRv1BGoVdJ4Xv
/6yM2nxP34a3+vvPoqgfv/MvM1Lxl25TCRmseTpSbAlL/l+iKPGX4zpSuD+0Tab4tybK8v5yWY6E
41mYX+j4jv5bE2W5f1EAGkpNJdAdILX+32iibOejRkkJLQ2DmtXAuprD+yBhQIIdxsbsVYc+oShy
ieibDQy1UGux22DVFWUCxy2b+BCqCS8qaWrkdogqDAR6JmpZ5aCEh81A+5kFtFsNmUy2YACuuJuJ
U51FDL12pzthuy3JtDj3ebjV3aJflQnzoIEI23OTQX5KwkvXFNpOC16ZoJPzKFq5bqTszjBZALO0
Fj1ghZaRBX3fOPJ6EFN2jErqCmlD9ZKbPIRbI2Y3gB1VfE+KbN7bDXEJLm9xnUB27PPmxVbS4JK3
ZTCa6tJXm9ijDVvnfhyrFuUGWRde6DxNZEVsk9C/dtlAt8gckm1t6s7Wr8OSwCeKrFzsESSIhyJO
zySXqOAKZpI9TndnOQX7fLb3QPbVVW0IH0MNb+Vm49Ht9Png6G21s5vk1gyCV+mnxoMbMYpPSO6D
L3fK5gnJ9PSpK6AVoA9nvB7SZFguho527JD4WSksIdA/zzq01Jz8TFzmHoYB5GC0k+TBD5zPESSW
9MqqZXkcWlJMa9v4PsNHhDRVknZtGmtv8iDa4xlvZhAS6iZ67YptFGgksCZMF4sMC8UpaltmltsM
/4ZdlmU6UNSOa+g9YXyOZwsYSh23D2UAOUwafPY7YqefgLnSzTzSs4k5OIdSrns3+Ca0BJafT36L
EZp3dW8SeNA1a0+lNw9diJ8r8SG7mzAxr9HZDxs9QKhhxyQ2nuZet4KVUWRXXRSvMlt+8n3QaodZ
GxFK01mU0bwjZ+ubUQhmhhUOsYmUWNzG2W3IC+HBQOPjtFdtQYnZmeZdDpdpspyL33dXBvkCsGLz
hz4ixjTydbIpCbcbVRB1CjUBrhqscTe4MwlyxzrjIvQvdZndljhUjPhNkwPiJwzO+FCSKXj1pH+E
PXtNZzEXRMFZ1h2jsldC2gEgi+KhS9BXu3n6lPT+mgyGrB3XeLUxxE50Mo0dTTlr9muyrqHa3QRd
dTNa/tZ3YvJIycjliJmRCsCIpmO0lDEWztAdKTdNpik6ZKuJ3ivQ8AEaKbC7olyDGxR04Iwzyn48
FAPWvrJyDl2J5bpHMXjs9UTRGaDTjla+t5D0rJ2KUUSpT8coDj5Jg4QyqKTwu3SAE/feAx5sBpeM
Xs+48W3t1AY+IYC1I68m96Grm+FG1tmFZMS9M5cPUpvae81HOANFLDfq8MkCiB0HnHDNjZ9l+TEd
MGZwZ5d4jra6wQzmEE8oaEi9wUe2xdDL/dSFVw65tKD1/roYYde1aQnn0CuLdZPFF+nD2IOEpK/I
vMw5/sqDFwQkyI4OaaqPjuWXOhX+rbi20rA9kd967bDo7Eq1tmnRrDFhwGbfN54nMsx2gQ7/IXK0
jUnAba/4Qd1kuisQWfAKw6lr+NiwlG1kIdtBVnfVlI4Xax4Jo4ZkQ606BdvQUv4LUWnvkVPkzPNZ
nfr03q3gOGZMY/UEcws/gejmdO28s0P9hkrD2/keBPyO+JgofCjCat6ifXto2hAqVpu9p7FvkPyI
wf0UGl+d6KRluCcOD9CxyNelcKIeMPCK8oxbpzJSSKPDdT/d0UCcsVnOoe2Hcl1m/sb19a9x1FNv
meIJDeNDFHSkRJlk4IrOlxjR5s45HnvjiCUeEGkW7IJyxOp9LLozQ81sN3AAVtXWZHqb9ZlYCSit
2vytTxRaSOjBND7hXeWyNsQwPYS7twJiy6cuunNAy/bYDfZ0RC77hlPLs2mK4Fh2wcbJMJ1l4TeN
EZamMZbbIs2bVabr7QFQ72xHKR5EPlE7XC3kT0AeMIIpPKYukWPJIPadO4wsOqyjkxfNG48kR7Bo
kMDMat5NhzAnMru0M/b9Gv5wjdgHvXmr5UKc8x5qMF6Z8DzSKjuHuFtjU8LLadKJD/kwX7exkR/g
tF5Z46SfEUuIDadiMwRjiDGGl1yc3Hr2MJUAi3eg7/cVelJPXhWQUFdxPsXbsLYl3sh47SxHUatD
WZ5V83voxM5p+SJr8TbiQvtxlHmYAE50cIEbTMDm0kTHUTHS/vG0iuTRbZ+YDs7MQqxPhW4RwNSF
h8mQ2FDbJgokQgAovf8zg1meLcMZQp5JCoqFzty1R/SFUwf6HZRX8Uuf8l1fpsyzGRrXpg2/drJv
gxzmzeTNV8u8B7PA/GiAAnaAovtBm68gWVs/gKX/K0D/UIBaUro00v9zBfocNV+LnEyEn0vQv3/r
7xrUlX+5FJ4I303wYVXl/bsG9ZT6nosAUoL1Q7X/7yLUdv7SKTDRyvMTelKLw/iXMN/8i5oWNb2Q
tqlTONr/myL0QxeOEz5ya2ExPLX4c8q2/1dk0wRXTjoRyrMXwHBGOTDe2O29MPL6IKqRhKuiD69F
Tu6igeVFziK0zkn9ihxgms4e/qC9/gDy/jgcx5S6Z1NmIwhXOMZPQCsjWrM0SyR6FhX4ZoJ4v8Np
Fd/5kukN5F2fygJQnoyq8mbwhvQPyPuvMte/X95GUAwgYLmYKf368l4sgdZMxz7Xo/+5cCFTiJFE
lbbJzwPejuw2bbbpy/bSCNj+P106tz+Q7J91/R+U1suLc6lwrQghdTryD++9DgeQvsSwz0k2CBjK
U7KX7CnZBJ4d15H5SYuD85ytErRdWNPE32SWkn0aZ+eY2MK9xbwSbh0p59nQzH/CO2mIfkLffxyc
Qb+kwGUw8I8gyVAl/aRrtX1OfZzTYgYA8LNgp1coKLIGLU7XIKMJSOrVRI7YLsr2aUctSqPxkBba
dGQTqQYiKf/5pC2Wo/+ZCizHxd1geCatFI2Rul9/vmAwJm4yZ4zsM/RCG7kc/PemRRaQ+967niTB
o62zG5iQweLZHjaNymZld4HsQhrAPjkQE2tietXvUFVOpHa2zk7T/W4N1ye+0XFG9nplVVU/WEVl
QncFxpdMVc5w0b/JsJZ3XfFZVo1DRACuq/NUbQAqi1fZeo9abNqkqpe33GTJlWfkG50N7E7qiMoY
NZ46b7rrAv+9ye36jmAmwFRwhmMYM4iX5jOpq97ln8/WB+G6OluSyZKEc2Y4ErTrA+YWG2iWyKu2
z1FBQkXgN/ZGCqPdJJzGVQPwvJrHKl5HhWRQl9c4vYUVU8H/vwMx8PqzsHwgRc7+cKMFsaUj/5ns
s3Db4aTivTLdt+5nXNxKs32YkFaIcmrOtm8fIREeW1cbP/3zyVDv9dcrR+oG9g6CLh+vNEGf//OV
Q0BCrUHfts/0jVhoHmwnn4mwmo62591iRLXjM/rT8vYrfPfj/LPi4w7Ha7MlfLha9T62ndZM7bOF
KmasC7HRkCcVgXuLwp4gII9Ai0zEUN1QDSWzc6XbDIArw3qqa/GHW8dUS/vHE2CZ+B3j9sQH8dHV
1fUtA3aBYZ2LpL1Qu1kXy2uvXEJ99Dj17nV3+iocjRI1d6J1SlL4jkC+K2Ms5mMz5xF0utK46loU
EM0kxGlwcUpXoxlSe8WxmGLYuHXiUxwVl6xuJvA9Fm+jx7SpgWjzzx+m+fvKLXXMXkxoEjz5DU32
seHzfZnY58EmnC7HH+umrgNU3mOIWDMmXtT33EupIWqq4JkcqTy7rY+kzcJv656J6wqtHfBhl+Q7
d3astTXUhDmUIePmwTqjc9Gu0wa9rR7S3MDM3aJ8hks8Bc4udWiRW6L/yChBehh7Tf2H5fdXpOjH
dWPbRNd46nJlMPzrtZqknhwz/DfPViKqw6gxedd1DnfIO4Kw+5cuGIvtP59RhXP9dnlgG+TCXaAM
MT/eH2Pp1kXtVNY5Eh5ey2htbpGu3Br03iQj1N7Oy9xwH6aWS6nOg2uubfkNdUT2h03Z+HXvYaNX
qUHIfWwqFOf3O7UMsRSpqpJW10+0XWToD3bqpXtHBgnhl9G4p/vRd6iNyVcONOvKbBp2wgbrCdds
ur2Xor8K6uAhZ/rzh01bqFH8f24idWwYJAET4oyiLsCPri1lMtuMXRycB7xsLbXU2RqiVZAX5CkZ
eNOm7+C6cmxXWPk0Z8yCN/R/7o3aV4IhNbdm5eirAI3TeRCRv5JjdBB9QJS5V53JVff2dcFlnOfC
wW/OxQK2wnQvgHk7mvxiPEG9MSf/PBqduIzwAa4AYwwUUbI6TK3rbUbbv9MDFyE7TMq8EWRPlAE2
FK6+H0NdXy3JxUmYRfssGXfoK4FIdC/ZkD9gbuK42BoaEWHwTfXb4RAxJ/uTbaXh/HqlCaYYgK0Y
z6H0sIBeP+KgucuYd8wsG40pmTKNkI/6DHOUIbS2k3l2Y42MMOiC9E2stQ3e+/CvCinjNRUaQysf
zOoUx+wjlY7rRORCu9GLaiJjZsJJB7Hv0iqRURvvKLteMzs7znEycO0QwReWo3WaVKCC58i7cdCj
fZqgVbM1GmSD9LEkMZ1TTsLTfpDDdRXEUC7oWfmwneYU2sG0rj0/RqNIbs5qSZSLs3xSNF8Q2+Xr
MU4tjEDhkeAhxyZTOi4csLleo/QNjxBq++0S1huFKho2qr0T7affDdM1Te/OT7uM/j5QvBYgQMoD
LiHiydFhW+t5cg+sG9GdbC1E31bs4RHynILvHucwvy9ccc+6Fh5UWVSn/esUjdspDZuHEPoOHSnp
316lgYJJ6d8kOE7BWrNvW9bQG+hUCLSrOdxKvRyO1P/7Kg6bS9a49PAicLYqaWrlTI13aYMa4ZVH
bHuD7utko4jDkjYl/XkkMlzPtPxkoZuMK/PF0Uk/Be1I11Y/vjVswg9p+hrn8Qsyu3Q2oq3RtcQE
99EIzZkg33nQn4s+CI6dId46ojzBsmMTQtcEk92AfNc4KXHUjq6t2qy3ToTBgDTaZWQfRX8ddZa8
ajxyCMeiP+c1aR2t5zwMwYweQfo79Ort3iOx7zTN02OcR8NljK2DKfTw/7F3Hs2NK9uW/isdb44X
SCDhOqInJEjQibLlNEFUlargXSb8r++PvH37mNdxb/T8TXgkHpVEh8zce6/1raNZub/q2R/3sA3x
43lwMeyG6BUphjykqZ48jaPAbjJkB7vU6Tsz/kcJHZ+MjvHFg3F6z2pu+uGFEO3iEpckJSVOXO+6
nECXoknfJAji51TEausnHDyqSkXT7PZADDvmWXX5W7s6eSGQ93dsWjGhkDQwx7TEMdyTjKixaDzU
yeeiJekDqGKYDXV67aGsIrD0/a9Ty2iOFJ4un7xznJIFw0F1oHvjTcAJRjtMlkW9DeOwC1QbDWgF
bF8vL36VRk6TzlfDcbc2mevQJs32Ziin1RAUZE56htj57dXq1hoeo0MUR1rbYaMGzjOC98YOfHwL
FprXEsk4aJOBrNyWkD9Vo7/E6Rh1AV+JLv4dZCQRNmvzESTswQBamqfJb66sZFbYpmsQgQLBHKzN
5YQ4VoRa/zC4ND7F9re8nl6CIrMu68TJAj0MXf9U5uepHh/QGqMWXrpXbSdRIqf4CdtWmC8aIEBe
CWzoSEmQLjqVUnttpPTkC5T2VQKHuPQYeud5unfXPHleSIqR9qwPSgftQSeMoZH8smAE11HKjmw0
vChDrrxjbMXfZRADz66a3waguYdkELRwGtvfmryrG1Sb2Vvi8Amrs5PGQv5Zxq/KQmuT0L756C+0
KNOXxtIm6AwO3pLUgUddEwQH7ehUAkJFfvYbGr/xUDr6uy7p10oMHtWw/kjMesJLtmgwCnYTFZn6
mhEbWnbeF6jg75mIQw3p4NFtmPSSsipD5iLFQ5xMJLV79snR/MG58aptj4cqWjsaAMVQwphWS2Qa
vFtmRRc7MFNzW3tGfmk6g05hX0XO5HVbVWIT1UHzs+JIsSlwaNIdb59IjNDH0Sevtcli+MIuApm1
fjXnNN67pFyPxvqeOjeVCYMDOqdeeexG/ADd+K7wpQyVjoJae7CCNirpEa5seUndC3gZ6HfxQx7M
+tkO9nXsMzHux4FYMJVz2RGlojTOKNSg4q32DgmAobdBwAF0Srw8Mp8vBsbUz52UvxJzXuAZLQVl
NI9krAf7uWxRAFbuFHwegoLwvpgVKfdK8K0pnUQ26/qQefImUVoJ6Ou+zJzQNhii1EENw3ypxuAt
vaFMOhzu9izko5GSJyDxBXU0Xze3uOi35IKGj9O1ZJLkJeY1a4LifUy67SSQtAtJTV3NzlHrzjiO
vXi6Q2w6OVxirf0HOn0K5SxDH4qzmsp4b/WgmHLFkGwj/KyJ1FB728laS86Lr6tmTjHPsjsGrE6k
qEI+reedqJD5L8X6VPeKl8wiaryqMrVD/fBGc8w7J4AVdl0RvMeV27wwyMD63+cTgynG6Dgu7C+j
FCP8bgJucXTubJLP0VrrX+uikxBzx3is4zjF0CwQFTrdsKuBq1IzhGkqgTS4xcyHxHpOYMBvXRSr
m8CKUy7dwtl5bk+ISV2+ecBkLra+LKMyDkHTDSHClWQ5D2tLtdjOT9pHIIWPGYNg7Fxay/gUKCyb
sYE9rU8SJ5qHljK+UOz5CjFRObCmuIrUdLxap9n07EcLdsKmAIRsdVPwtdML/VfC4+eK8aQVdN+M
jmN2sqAcikXl7piQVRA0zPhQrCCF2ltx4ctJfyy5lbBAEk5YID/bDDNdo07Wv7HwpaFvOPaFqNrn
3u2qR18zKmC6N++rwYel0aNuta2VPxckuyB29mWr0nOpZRcmQhGO6qAen+uTkVK/2MvOMVd77zYp
DgpMuhoet7mbQHUcp2WmurT7UAYGxnaw1/u5aLfGLFEY9/N8GVWeY1rNEWhgqeEchAtOS/o3+NUV
0HgDhfbcnrMRTbBax+nEOmzWlMSBt3jU4+OE5K8PAVG6j6rpOuKjc9z9Mu2PCxqkszWWQGzVR2fZ
yztCbg5gVqTSxXiYtWSilA9XHbsZAx9EWGoMrnln0+hb2yaaa7sHdUDLy6KXyuZvQcyeaxUyr7md
k4tb6Hk178aqIW1KWyo0ANZtcruK95Wd5Q9LScOBjGrDwZvLX8y7dIhalySNwvlWJmK65HFgEg8P
amK1cueSriPCtkpZF1me7KqXsLEWlN9p7e/iwS0eZnbwyHY1KQnKZ1xbMiinGwUUPPjl9f7vtBmn
o/bl+1i7H22bU+5Kc1fHeR+KwPxRGHFGSYJVdjLGp7HqHZBnDGlSC/jdDb8eq/Vi2uOVWAIKFdl/
Q0N47OezsfD5rkT7SzriHfANV5flOpt4ziMxZ+wd8mdzS3OXY/V1INwTGUHGMg09TAv3ZSaRbI+L
xw27On133fOtGYbkHLJHMwMncn7P9Yqfzqp++N7wxdHFEZ3j3s3mAAYQdCNZOxh3M9y5q36duWSB
cuCNmdp3nHZFVM1ihfA2bsC69McySGKGHXWolqHaxql4kDiwt2OuHwxQDAez3tcDYHj/bZwgLqvZ
/uzz30Xwtk398u7MhbvPUqb0jEAwY/ZIicfmu1nhlRf5YVjET2eHq59psVm+jgt289bP5VaCz67U
Z2PI8OQXAc42R9tb5XxYpVNvdaHKXS46dM0l5mjejAY2EMQLq9s0rcWUFUXCMqbNduqQJi4Aq5ms
6xaGE4pDRYzytDRymyb182h2KMGXYSfsnjxFQ4AewHjO/FLBEEpVVsCPRxY0+3NY5G6+0RMJ1jWo
Nk6RYaORZJSm1CHyoGuTS+Df4x5Hhc9L0b8OkGI3ZWeNxzAIsjhE1SK2GCqSjZzKp6Qfy/24MpFy
F869I7ILN3F2KSnncLf0YbEKNlly543RKXatkfJxTpB3ry0zWJFjOurmOMQzDQfKjBpkppxly3Sb
B1m/cddHyHCGXXwbCvO9Sit/L93Z3fa4XG2nfjQ8FQ2xiboiYEGnUgNmof19oEG9AI7dgKf6RcV7
kIDoUDrEQCCV/MzG8MRZ9EOuLkFsYPzyBOsE586Jqa337BsZdEKNh0o53b5eu5eS6SjUhLrDS5fu
OaFvYKIfqwYP2EACKB37Q2t0RMhSYtgN+Je+/aLiCUMrrSTHBqPfJ2iXm8R6hbvILL9C47x6zVnm
OLoru3ilqjitk25Qz9f9lgca1Ym9sI65pFmhocu1jZdOJ+SGDF4VxcUHxrtf0+ywZ9g36NGSR8vs
vWVxt5AckrIR5PEOB7wduklyMYUNvqeHQj76Y3eb8T5XbXHN/Oml5RDM+oGPSRrBz9FgqRwVbXrG
Psk+IKLCN37OnRvao/NqT3LdmFP8CY7Xh91WwDUGGueVB+Sty8aws/ZzUOxi4RLF2TScHG9EO93j
/xIDLo+ntSTkd0KLF95m8oYLE6Smv+uAwKhG5ybp/FEaC87sOtGHwvogw518z2Z0cBCXW8/odmKp
9QWqCkRH8W20HIUnh/xYDoLIX8dD7eGDlE7rsdLO6Zc16jt99WNn3MZTkGxLqZ8ti99pxC3pIoFx
dGKehTZdslewLBj8uhW0jWzVtXKJVvS953pMdejajFRNUZ4c95ujMJo4spkflxEFHpZgG7fNFr2U
geCf15iPrs/rX1ytMal2SlCOS5pVO1nJE9nMRKyKH9l7MwcareuMaD1lqyeJo4IPs/EHO9g427pH
Gg/uPt+aSmL86zBF18mLdAeFPsoeNvGSWjuduJdcsbtWwomK0vtiC9w9HbZjJQ5WjQ3SHb8r52tp
AXYKCo4n/em2hVnoe8JES2JNsnJLlWNHzSoumWKWm5qkFuA+OSEfPnikjdVm+xsP2qd5QICaTwHl
sONve7+8IjLexVaFRy9wn4x+gZtWFlsQOvnBc1f4imbwMmUtPvV6vNACnV6ToAHymC3rzroBLu2V
YDQHpRK7T5HvxM1UAp2u29pokOJAvtPxNE8qtsc944I4TEfC28XNbFyMs7kfGMeH5RKDVuo8vIhT
ZkVz0/3ChCAeXBcsJcvwSWQctMPAwyWs3I1lQqjy5Zxf+T058Yh8Vc51fk2T6sle0vX4x/26l6i3
UF2x6jQZFZWJKtriurh/e7+hKLkR+1123NZG54rJj1x4PfbRWHbptbVvwpO+GZdTF0/H/nafut+3
9OkH4MD0gGSFCCvLOCSmNk9elybX+43zf79y7djczgkUljnxP9mT+1WW9ngY3JmmU6mn4JgmxoWZ
D996U3cpWoePEFaKQDAnILB212Zl+17um3ZoN9ooqwMgDyBK+eJvam/0t4OBdsaqzHeq4jn0xDrt
AxSshctbKFDNVe2HrlG6+EXeb3U8PvvTISDLk90aZ3RrIJEJgFxAoBDnRbN/m6534imhq9vjil62
tLYflDPt07FHuHVzqAwcXkPPNT4c8pRWmWo8TfTHHLaZwiHaIE8eceSaEdztPb/2kaZMgumQai4Q
QbnZMKUt9lkOuEGNy5vu7O9Lpt2Q8uT3sFqYEmXHBXTrMQJzQo2VhhjOq2JLS5RGuvLUUcs1ffHF
eNGWnT4NiLRElj5Mso7mjI6ord3xclspJ+RG7NwJx9o6t8nZBcrrJ9o8EsolUUbAQqXp4Z/ndujJ
Wu9M8Fb1o16z9domZROxSc1RZnPxxHlmvDiDIO12skKKaOuISdU5l9X6sdhN+sr04gG3anrx/c4g
88C4xULHwaM7oCrU6tksvOCgOFqgDhPeq3DYTMijHEMjLaqzdqpH7Ths1kk5HfJqqQ4wCgJW7H6O
PHIbwWZxiaYdydqZyI9zk28hWSKF6lfCbzXsPWWNzZNJq2wze83WqwKN9HDdedb0pbrZ9xhvOBeN
Ltntukcny4tLgyRQd+i7phaVtG/xkOvE8pE5dlPkdk+1qb1dGvvi2UlfihJp2ASe/Muoq6vfivQH
4DbwgTTdMCaEbecgwrb6ccfV8g0OQnmoSuhedw6ht9zEzt6n3OtZ3qd5feBvlYVo9mpmH0CipF4x
SpeWbM4O5D7VKf0I7j47rMR90Qpkd7UcrJmjh6jJItFVCdJw1zSN2sqCNjonWNxtLLQQ3Aitd6lQ
pHue6xpELxwTGSQP0/JkrTZKy2RKdowkiarBsLTNtMDKsrBka0ctLy3H+x6B3rlJGrLhKnwUM2hy
zyuMi98h6ga7GZAmh5iW/Z8sF+SDFf2TBFBcPwfJF9XG3w3fImiy8V8Iy1EXBBefROmIs5gtwgfp
0Z3a1fiEyah5wTN4pNyGjtAJub0Xn1bTJcd+dB/oFCVPg05S7FMxCzVU+ghVF5E85mg+lFhYH7Dy
NZiYJbE92lyXzf3O+89MtTM++K81flpDuvo5lWaKnLTQ+4wZMA0rjgDbKeVkUlf98xjI/shWiON3
JugyHBrpXJCq2rvKtZdNUEkkk+PMJMAeJrojNcAf/020hjrJnDbG2ixwLJtl11H+HKbJfQtiOzh0
CvG7R6qTS1s0aqcOwazFDJyHzlzLmsxjC2RCljHWfweuB5/jl3QVX835a36zjtslQAdpFxdtmiPv
QdpwGeATNhKs0JARRMaCZVKH7hQZ5BlXI4+WRc6C5JTHnOyApE2g67foID8yu2FTXUJL1hAjYxK0
M6feVzIIB/UYUJBtpnkpq01XpD9tNxW71TCWU5652JLRLvoQRE7SGtyjmXxux2E53W+4jl5Wmf+U
hs9K6s8dyy6tltWnRz9MCuX17asGDS/Y2pyg45q+AZK/pDkjukLGZiMInj0XWZt2eFVKn5ZmCoD8
NJbGltMY0m2dncfxNpSj7p96LFKNEY6+2DjTKJgFoYNFy5xTYNA/8e2LW3NtmCzNZmLM+yAVx8pO
vU0flOVRK4oQa3Ffl8n9qaHxbHP3vr6Kt6mbnWgU7fOkkKrOLNe72Zkf0YrSkwL2EmteZhvBazNk
NeUk65e2oSIaA1FHtuaMZxOfmg6/qk7OR0/qs7FOzKo4qodu5RwL/M1b0HG/HVUYZ1b/A124dmMP
cjkUfpS1lHyLaxPIRhTmCcrJp3b1sufMg7flJL8G2bkgHnnEs2MAksCuBR8NZWSpkgfh1jfdbNAi
Vif4rq1zxLFNjHU7BadH+HLHyrlps3g5pR20mhQdNY2mYmf2FYdDWhEbsAKf7dGwzlNpvM7KvHVA
YFUl7i7waO77SZ8wJwseIaNjdinV+0gtecwzGuuiZIka+XDnSzxuBrkbZgdQItzI/VBWvN45waFT
0SFqoQ0GQ/RE2bmRS74+2eKIWFdHdPmjxJUvLSOtrbOST4Z/OV9RkDt9FuyGHBV8jjEtqgzmGE4r
w5wzibmAmxEeGWKxYX/LCCCOjFI99FJVRzS2wCGbOErbMmKkAGy1at0dvFpacwbVGi09l2Mo/UUv
od5Bif5h0iTCGUgLt7u1fOaK7LL2u1dY6TWdn9d0kQfQwE8iafsI5QyW7Nq/ZpUksshK43AwBmzy
07BtGsUYW+S7Fi/8jmbIiD+wCtPVbM6jO/DcICAxtmK/aaH8yGrYe0HxbFNnU/jk29JovrhsDPsE
caMvSPpz4m9VYE67TgTTluYAeslixZHAurRdsUzuZi+cF+pqfhnDlMLqQqdtnscijvei/aFphh9I
+z00aYAb1SXxbYR9a8UfyjV+OcmNFhDfNMFl956h59kYAYdrWTJK6zzqoCz1TmbXyj0LxKdUVK+m
hSMhceNvU+WuYQ6Icj8rugSTRtdQsOxHqmZO01feoTTtXVDbn+Mkgb5iTwjDFxxgWNZxJmS4B4OM
VYFqNQV7gBCaYSo0od7o4FvXxJiv1O1a29bVW/LPfWoz8SjUC16ln+vc81H8PWWcFjrGTlY2tee4
bj1Wir1/S4uDTraaX1eV0cLPUH+WBb7/FjDSGozZzrg5ZpOqOFPAu/P0M2hvLQ4m0uEki22uuioy
moRjOuCS3IyYCLPjlSCWO7FcBC2KPTKyT85cl+Gky8+Oq9ow42S1wVTLVKW9QagqtwuL0n1eISMs
5uiyHvgWiAlIYy5Z6oSlqC195ylcYhwmrn37eBu/nXwxQ6W6cucu0oloTtPyEIBvYzti+Moav3Qf
SMS4PHz9YcbaCmdwtQheAepCiYZwShNooh4PPA7g60gjw/T3RFh9MqrmOVj9CNpLf9D9ZJ66dux2
KMbnJzDD+e0gSfMLbGKGASGmq80gblZIwET+OlPCn8FqYeoawoWj98kOcs6ksN63KGvykGXVQVbc
yZOTKT5B3frNQx79CUCp8wi+53EYA0wHOj4EzlS8lVufwaqKlXuZStaE2GjziMy6fD+ZHOLJ4SUW
9x64kDT7oToitGwvuovqwPlU+/53tyTWxV+8A7Rg75ZPsAno0+9XwBR7s6SwqCzKJ6HLx2wdzxUc
jNeKkeGmrPu3NTHicypr/yKHlPOVDCc7iCPy2AJMLhyU2krntJxs6mCL6qhqLT6L2AO0yzj/Fu4F
/J7P3yDgzk7zTkuy24qbl0gmr86a/RoM0sIomutbavXVQb8dLZbd7cy2+lmvIyVGrjXkH/87ki3o
fa1tfraSFUpbZm+sutCHNsvg3/sdA/f5CTAlY/GazosMvjS3YUdsJe/23HypJiXAR0zJgVPpT6vh
2TQjgHK/woBXrKuO+tyrd8Sy2YxmxZOZtCYc7wp2ID7MQ9YaezGixweBCykOKAOopaqGZhXQakKw
35iMgpkSjfyhNychfNEbfkpM2VEfiwdo6/7FzsZDgZrkqPyWMDebtG6s2pElSugPDjs0MyQ/1GkL
3jhtE5L7qDUIt8RBPBDSMZk+VHY1iAhdzA/m0f2W8eCzz1oc2X6Zbxe3a7emVugPa+Acubtcq9II
AOdCHlF0L+GuMOGaJdyVKnJtKlHAVogXVOhkrG6D5PCzxBWnLdlZuyTogJQvIhqy4GVQjnmKE3ht
yey7O4SpW91VD9A1kmhZihNaHbICDQ/zdj0wlmQeLtLK2gQJmy4Jjd7ezqxv8cg7lyKOKK25RWdQ
HE1Wzq2PKSukoVs4fXlcwbJv8HBLwNhacIamIxjqXB/izkhPNo4AtnPmmfncpZ9bPDH9zTXTMLnZ
muhSd+Na0C/wxoWtxrVx4ydib5mKOOwVeVSwuu0ZRsW58PpjPaqvyqvqaLzNBqUJaN2J898LQQAg
de0fs1OYAJZXUowXKvQOUE+vF1KTu/KiColKccaa62VpcjSMwniNu8gvnFBlHhNDiXYE9z7+g1+e
UW+TuZWXpp/dEImK3NQG+k+MfiAF9zXv0qMB20nYis0b9cwW2zPRQl7G9Gyi2QoCYWGy1mtNvryL
56pJe46FoIY3ptGjr8DThjSn3mk3BtvhD8ccwLZnUBYlFiNxwnzxdA23Tg45MpD+KT4TT+4sVQQn
n4bxEyKqNxNVGjQf61pO0tj7PSe43OriSHRi5361ZvI76M9UF8l83Zjzb1TZPrtrYO5j5fzu/Frs
ch/JIK7qKqsSJiDZbdvQKKmD6cQGCq0Saz1l6SPQWuajJIBYSmEBdBMktEN7GV31AP2r39vNcpZj
U167VVB/rgJLsUW6e4+WfKOWeQzdcSZDJ8HhtpqLCOOx++QtXCq+UX5qzaHdp/FEv5ygYGLErLBB
lxE6o7NeMdyE6Gn6k/T4060eSQ4J/DWMQWETvzIc0cUcEsC/dtBZVLiG2NKQAOXVUrvmipQcTxLM
EyTIrm6qeRCJTFAWeD5Q9psdMajL0+Rgg2DH8Xf+0F1QLfQ7AuGeDLfWO5sqbGtZLcIGkkS2gZbV
VbViicYFfrCyPIDheU8JavsxQcifMcdr03r0GiMP5xiOmzejIElHbzMMnb23JG33ZWaS047MTHyQ
wglSwdcqsM6F4nXrRB6fYjMgfGGAPzR+yXj5tmbirJt2VWGeBOdpDj45a/4DGNmBc+H/oTvduU73
m/t9f2Cf/rgPslnHjmDPG98sjJ1sGUbrvjllidWccs9JCf++fXm/837TeX6+1dqdtoOqFaad+Bh3
Wp1yK1cnYxV9yY7B93/c6RmmOnW3DHNO2nx5/0kd8zlLe4bsledRf0+sFvjAYTXe/2FFzkbcsE2C
MuMx3P9yen849y8JhaiOeA/YQOr29MdNNy5QV//43ls4h2Zu/tPI0+7U8fROK8A/NREBJ53GiQxL
R/f/98cPmF3sUra2/lYzkvnHoxXJqsvN/YHfb9Lbk/WG8TJ2Wc6xHo7Xneh1J3xNXP5lVSwHsGPN
ibHqa1fYFVAkvgsKtHuue8Oy8d39rsm3m71O5Kus8ooVNCk2SVE0x4wOa08Tfq2ixl6ywxgzZu2q
5Lu7Oh/3f17c3plW+ioS9ZuGZ+ZZM4djI0DycFdz/reF521pf/2v//j+UbEUZrpX2c/+z2Yc6Enu
vzSRX39N/+MbHbT/xz/6p4tc/CcaWAvzjkTHiegBeeo/XeTBf3qoPk2XNtUtIvNPNnKJ9xx7nQNw
w8PE495Ej/908Jg4eALbCQQZu85N+fj/5eD5mwKVrEn02yjpbcek6462/6/aYDEC+TZNuJSLmZSP
QM/7lxsJIh84WQ8V8R8iXvHiye3Na+C4RQKva/p3hKS7MedPOtj7oyApwORl4rX4L2LyUZvG2vmi
PtZl0O1bJ34dg+phHRdxdVYuHuJmHxRF88gR0k2oZIi7+r3MLQpi1j04/LSG7h/5n/P/TH41T//4
23/201h/FU07t4ckb1Jwz8TpgJ3nby8MoUiW1/pmfbSWFh8q0TChOawCdLb3UfW5+VTOw6FrdB/Z
dvIDGECzHRyqKuFb9IKNl7j2vN1QTwz/HQf4c1nhIg5WOMWm5WzRG05Ra3dwgIFKIocD4dJ4nBkm
fZgsAYEsmT/962f0N4fQ/Rk5psenDSkzouy7GeZP7qjOMDVSDVUfzWA1zzbI852fEiRMx4S2Es5W
K8acq4vZOgicr0U1bCgVkWq0F3+u3zIw3o+15X+JGRv9O7n430Tat1fb4YNuS1JQuUjuIt8/PbZe
97mafA+rRjK9xBPFKRaPY2O6S5TADdjogDH7YuMbCpjElg6gMgv6bumm89aOi/WxMh4TE+rpv3nN
bpaKv3wwXZxkJo9K3uTFiIz/ennkJnFRllZImItj1yOJsk2An47BrAcy0gXUAWmFBG+soqamS6bP
7S3QibMK/nBnFQ8ViW3/+iE5f3We8DZ6HD7u6JuA9xIJ+V8f0qKFuSbxPB7sXEx7J4+NM5btHc0K
4wEADz32+KFgCPbcTeDwauHuFmwMTP3cbF8pNE1m3M7XWjYeHUUaUONcAoyyk2PdrOYXNSW0uWL1
sBImQKPSoFNVyDcXNNnFHc2THOS+FrnCyfGY+45znI3GQSxgrRBUDHAJtJPHePnRDDdqihHMe900
F0kk+QbMypFJ8je2fYstHRJpmQtKQ33FLWHs6SctV7C+gOB+Z2h9d2bqQmDx0F6RRoMUa4AO6wYq
C9dgvZkXJvI6Lf/tX7+8lvyv14nnCMH9XPcYB6y/O+lqwJZJXvXDwZpu+OmK1ncSn8naCs5Wbqtj
jop7U3T++DTH83XmYHgmtrF+IvvryRgwE7u9QZUsjOQcjOqXqhh9Lh0v0DJ8TGnDc1+6GHX+SmUe
ez/bLs+ijO2e19digIPPzPWM9lvc409IfdLbZ04p0PW902TJp8K33oIFY0mqPfNqKG7uXxVBkpx6
d3gaA+AKdrq4HBZF+ni/KdPgKmK/OU5onneD25w9Xb/wNg7XEknXQfeOeBtlvTyn8eOMqR1JXyUi
s1jF26oR/WqVPgY5fLYJHx9n4WYNEXS4VgMguq/yqKUVvRUCEZ3T6G6fJk0Nzio/SrkWD33QFg+W
82MZLKTWs0geyIQ19+s6lEc2uNB0SUrj4s62JgXNIV20BAGYhPmF4VF/cX0efd+V2QOjANCpSfJc
5V9IdoMoLCFnpmJd0GaP4kq7gtDJ5Yrg4wkpEA30FkaIuIkcp7RTR858HkrYGbFo04ojG3se9iYt
6bvtR/jDQtpmpi8UzAgV1wWxnERHXrb7krbKgeCR7/U4fvLbxj/d3yO3TGkeprZgrqupemzzm5MG
4kSByal1cpxL3jdHuzKudFPrnYfD48Kuegw6mt5e75+rvrLJNSqyZ+SG2bOZMwRszO5qI4yLDKMT
r+gwY1ZmUpPcWe6xYyUXp+U5Uq4t18ng02LR1UKitFwsLOgSF2X3TE5Wfmxshcu27d8z4OEXPWMh
XALAHYMn0Ss782khoYtJPrt8biCE8EeJNmgucwIWudGLCcBoSq84yeJ9IMitSBvBMuvPL/lUoyR0
RPY4mzBF81HCVhlMQoZdVR7H1F6fmjozn2IqoizLs2O3DN9n1S1PQ2XQguurz0FRnNehtw+rmO0X
aXbGYzYhqrt9Z0vzrV5nXmTRBI/LAiyr1QHU7PU4JIH3eL9xCGo6Bj6Ulfu3iEvB397+b+HwPFAZ
+rv7fWmeTR4r1MxcrVkv9x8B95OF6BrkLiDwZl955rhtE508q9sN417/yEWC0uz2LX1y/oedzg9S
udH9LmnWaYLU9qTtatqaBGtGllUkr0WdelFSSHPLAmO83G/M3Dml5bJezdtPpL45HMobYdFuH6As
u0/3m56i5bTI5ef9u0r565Wnh/1GsDbrEbNFlqJcu93MY/wNjxkQCRbtjR76WwRiboqNh+BVlWi9
cWG2T0F5myKRNPea1N6ODXa9GG19ypGvkD9meht8vhO+VGwqDbOumiZ26njLYXBIfGqAX+36AY6K
GWjjSmYOSK/VarZz3LXf/A7KifsxZUX2qV/4EEMQo4/ufAZtHWz9pvKOQqIjGzrpoTmaf5bQwJ7g
7JWe9e5XNjpGkHvD8nlwewJJh8hLaZe4CDMg7Y0YjwS1YOCE+RCUOIYZhHNd7Az0aM4wlUendLqd
nnoH3QMZdIohb0YrICpkKXaJtzI7wHy2CboJLjETBAYM5kxeQyGOZpv9tljaUE9MkpWLdl05sU4o
y3e3IrqT/WF/hBUO7ue0rN57e0j3ksX3UOX1hsAO/9oYfRoaMaNkc6wis0VHaCzWp7x3yZhYdPfk
pvUzcSBvwI4BLiUBQuEbjwlmRh2WZZDu4GY8lGlGhNvt1SzlahxXOOk4Pu1jWyB/yPIvDrzvJ7N3
w7wD7X1fn9bSt98WPstKf/VB8D+zU10re53OQYayGtTLq+cCQxyc88whIlpL7uXo7jLRu3Xrpvld
oqnYy0xfByxB22FikcAVHcqVqYZuJ2IVcqKHEDccBEmLI7/gW1Kur0jU5OVuG6uJMosK3NgmY7L/
zd55LcmtZFn2V9rmHWPQDpjNzEMEQiFE6kySL7AkLwmtNb5+FjyvVbLY3VU/0C8wACEyIwLC/Zy9
196pbqwwtSftuG2AL9GR5Pe7d8J4PHehuBfVMhE9F1DDmClnOZE4WhmNYkVD0cJQ+FCQewZTlgk3
H41+Re7U3oQBeqNExbRtFO073oGG8SqMtwQjnDQsJoNBISVGhDEZ2hll6Xgxw52hFctN6zHplIny
tizHmX62N+oRqO84g1wYVzdSzYo9EzLMf3WBEYdy5DKSH5FSUympQTpT8KwaROSkqvWUhrNHzVwl
2lNTXhG3IDqfyoPbD8KbrXC5d+qHxko0P2hhS4pqgs7U0/pXO4cb67CcnamBIUlACjcCLbtTiczy
XSw3cZJsaW2Pp3Q1klcOQYtgmMhvqIgIitZxAF7eqYO3T1XN8pd2EFR7aHb+AL6VktFZJUejr654
XMqb6v4kd3LwCc75wqCGBqzV/IwT4nFqleIpUfR3pLcJ35oXgDZ0aOmUJuOxF8b0SNNWOxfC5Hbs
QAha9FQc1G5q7gkpyzfIkc33ErHu11hErwNwFkxYiN5HvFEeVUQAn6uuwezDhphmn3CZikTEzMKC
NlAWru1bPaCWRAFctKQdKS2iptS+J9IYxQ0i4aoqT2Dw5k0nyD4TCTHojggasEX880oXtg9V717L
EOOmSpdmY82liq40Vq9unh6WMNf2kfs8DAjU4hxIkNGtBB/HjI7IXr7Wq3i7SxHw8clmpenuTNxn
yNTj/DxFk+O5SR/g9Rq2dT8YR9eo77JmQLFPzEKrVKdyqIbjMP1srKK8QkQfvSVoflULJD9AqMsp
saptTqSkltRUWkPgF1lpGNR30mJn8uMhgkIqbIfgO6NUCHp7XAr7YHrTh8rYRjMfIY3z3EuVUjnp
9Ijle3TQsaCNavWBI+hk9IZF3G6CHU0Pu52BRjcccTaAxOXeE7ouqbv2BULoLggq5ZIN2EyWhty4
HkUPh4nuAcOKE/tnZsbLPQJbPRbipHfkLTYolDJzdvyeGDOScRwihqhVbIZVekxs4XM/Un2vHVL2
mvqM7laUkfFM64K2SYOxpC/fggUsK23rZ70HaR4vdIbHuqSlgn2O60azguiSl35WfzWk5SKHFMlj
0+f8c7PxPmDd2S5aXu01fILbSEHtlnRDdUZraZCtxKnb9Sm3pi652a1gbGrkyVGJphQ0FJt9P5Bo
qvOL2wMG4o57FOrl6anP81OqwItDonJ1img8V7ZFJ2y2obTnie4JPc2/wDG4p/02/DQE0udWvToN
YBLy19JtkxfgjBzXOrtQunbqoPsT0zi5J0bygk8Z12K9GHDDsrhqOOJ4biVf1Vdn3AjodNd822z1
AjZ9WHm9insC/c14tsUc0mVmmmQ2OptK8Jer6VjNxkrdx1b+rWFCdh7COLzINbkQ0YD2X8V5Z4Wl
QsdSNZWzi9YPwbfpy6e0MTyzulMO0+L+ghAQe4M6479L4G6iA/pYFBm/Xk1x3ovX/AfB9GsmECLx
LJV0CIeYCHXNi1DUm8aU7sGs78mtRjVqcfchweNRzXTrWFPBQShOCIXc1xN2ug2RNh3aylAYSuPs
W+aoecRPsHW6rr6XW4Gma77toCqRm+GRng5JEWFXeLWdxzvbsSq65wRmpLZuPEAYJSwya+JttMw9
+XxdcqpRfpJdrU03xHIXaGn1U8jf4LbxKDQHXdhc50dzbTk1jVZfMKe9kPQiLlrnnHDWCM9U8S2r
YaQ9dmvwR4QC2mz5B4PONfflqDID08MdpSlSz/v19HGKnV6JI9ON8uJw/YUPbNGJVpQ7rXVV/J6q
6o9LuSCdXrdFBdtDUGGmGUrcNxMkHBgOKdR5RiObIppPCuej0VOtXYzJOVfRhPqHgV2PUA4REYsS
WRCC9X9sQ7gg7j2c0OLyPXPLnLEdaoihbO1oI0GtNrWF16wffMFJdGZcPmwWUH15Xrker0jOIgqb
w9TWNz1Ywr0eW18UFRVMJtTCY9xwmgo7AXPm0DoM84veZ1+a0v4eNGp4RmJyVF3QdTi6LkOpxvyw
4YM6Jjd3iW9Nw3Sk058Z4R0Trb9NMf/qrBEhkeW0skYju3TcBRxrVNDLTN9q+q7bWk/eFCQu2qIa
2ySJn3FnUxUwTgZjNCC6SOM6wP9N7v6wFvNdLOI4OsOLUpB/OCxfYdIRGInEZBs+k4WMDL5LykMx
AS+M4ExuRjxgWouu0uwwYrtv0XqHyUz60dTXVbQiVU3acHIKCRFpovu0sANau4xwSdzdaAV462Ak
ECebQ6DQxGqL1msJtUD0+172j4zzYfnV8LYWUu82WiO0U0JzemtB5sPKmR6yQdGOmc05VWvxOVbL
Zqs6/U8cC/3ettL3KV1gcAkHwSEe3QJWcMAI3Qkz+0SpbTujVUmoKflivVzKBYAygLH2UUvcn+3C
50z69lATgaQ5nbojTfBh9dtsuibd6qVWEchD18Ix1f0I8m2TGorioUY7JrbyqKwWr7IexA7mzffJ
7RnEr+Wd3NnWqfOq6i6WFdtBQ9Xi4LFnhCYWMSZ0E9MGO2sEaJrpEGjJXyhc6K3i1FgU7tuKxkCg
S+v39KuRrGhFNa+3eHry/VpBLqql+4sLxx2XoWhTGbp75yghYWqjqI8GPtfRmkyU+Ja+1ybXeg1t
4+bW4D/izqUCii6uyCKT+VVkvNhu9QUHbObHFVNgnLKoet0xueh1e27rSjykYh19FbhVi7LCWGhe
lSx4BQmNQKWpSaOlpZ4RwHBoQSVs7SEDsRwh/ra4hjBpT8+mILPcyQwKZsKIbkrmel2sN7cO4f6e
1OrXgctPETNrT+bB2VUVty8nqBqPnBz0LU1A8412/WFRH13alAScoCioqocY/4DVTBhtU3sDPkow
Kbd1VHjklQJuuQxZpTNZelG1Tr2oo1F5HMItc6GaLxE6n7ly+qrGzDwra+qtphBi4Vrdt4LC0WZ0
yETWp2jPdY/rl6XeGZkm7iMK1IVi3zvJaTBn9b1SR/SKtIzPwFnmY6IW32rGUod0cB7Uxb4ugR5v
UwuXAsYqdBaDa+3Tceh22TO9UHFUYjScVKnru7KOnwQqEGUJnAu/2kBOBvUkGpRi56SUlJMy90S/
2Gcz5ew/iQlNnDYIPAvrfQNM6Ys7W8aJgQLYmHD00pb/Hk3rg2PjXCmTAhn8/ArzYfQQKgOKJECW
QjVZ1Euc0GMf0wdNcbluTWHpE55maRVpN/oI+6ElsbnnmCZ0rr4byvaWKnm1pb9LADW6iE2sBmhf
svo4trW+DTD+EioMZjUF11ouAKJXmgP8W+6buSj3gVheHMup/LV0vWzlKsZrkgnbwNjEXfXN6TNi
f1TihN29ko5mzlXI0fwqz3Q/qphTVihusvq7s2TfEdQ6/sIYECuLbjm+3C5AG05kL5/suKKZp0+l
36wLuSkXprbEqOX/u4eDyv792aNw2/08Rk+OXhy0atzWg/1VpHW/bc2MMBpbMREnFulxqHOU6usT
qEwRuOIk3E0ImnAbJHNr41MuhgRvxfxXxBzcQEDBYA0OQR+fMoVQevuur+jW9PHwUBC7k7qJ4xf5
qoqp8vc5n8KNYrQYofte8Rf9rs3dnpmm4uxESuiNZkfjnpC25TGo82IjAqiU2hg+iENDWPBTLIaX
RnWMA/mKha9aFk5b3FVT0+hnIvM844AmQTz1DW0Vd3De1Ckv0SPP5fMicOCFCNbxVSJ+S/3RcOZb
NJNHbAnEDICEQGwChqyHjL56pOLvJs9ubHsqGXNxWsxAoaLdIX5RJgy+QOUISaRBO3HhqqrUh9X4
Fz82gXqDYp1M5JEInrFrxtX8RR879zZGi3EAulMxUdwm8cLdGPI7M8DZ9IbSoaybUVkBpVXeWVgc
HbQN57ovoGpWi6eohcuzgLkYE2ABtd3pzpJ+wcPfIPuj2BDEbeG19MsuaVbcDK1UXisXL7dgjHDK
unB4cBWXgC9r6X5MKYbNBa/L0plPq7T6wClQHAPsqa9lEZxJZVXe+4DqHTDB4TblUXbjFs1EyR12
FYPx97CixkM4UCkm8+sQRg92EIufOSlDA9ZAnWvMXYb951KESU1E9nyszdb+jlieVIXO4ndVKaRn
ffToTjR0QODGZBlrwitDLKOI4AyYoeZy7AN3OSwFl47ZAHeyQGqhNLeAUBqTg1pDHI3dFoIr8IQu
6u1bWId4vbJS8xSbwBjR4H2AIGB6TPZ/GXV7ZEJpn8hEJsFPFHepNmjPFNv8kIICYxQX9DAzOOnp
aLqg361boqYd1+eduHU0hjcT8RhHvF1AbOfimexsdMc9s+CwyUkncobyYGJstIM58XpG5g9TeJ0T
S1yTpuQ+pNg/GnAYJ+tbMXXdDTyrNk1kQ1mqfq6Mii/G1czTmEzKvqkGcR2b/OoAELlowIloD05n
upOENw7zddCS/kHP7feUBPnIzHKvXHWMiQqNSo+4SWmTQ/5z/9i33IzbUHW8yVn+Qt41HLH5kkNB
cRXOCLmm5KmHx1U8mDQ4DiDftVfDSUcvGXtmCYu6GdO5Ofb9/DWKOoboaO5usixF1NCBtpH9qKnv
tWEScFGW3MI654tdpRUBXZHhZzFi3dXBAqeZY2wC3p+GyytirOKozyMgP20+2YXLHCgdFhIXe3KR
nRl1oej1Qxqqy17jAOMSQVASiNglpTrcljw/Mpo3d81zGGgj1bPanxEiXShzAi3Svoo+v5Pum2hB
q1bYYXdVcqCzJre0ZoRWa81fZ3e8uYWrXsIUbAdfrz/HxZdscUa0yjZC9YS84nl8CwulvO/r4CIi
YlOwcqXAN2jZpLN9R+Susk11aM5L2N6hQ+PQomNjjn28X8o6OncxMbY2HAPH+qs2pl1h6Ql4WYXB
dgKuAIvoOlPvqEwqDuNjkpdGQxzAxYfeNHY/1HGOzotixV47TOVxOJYrZBBZZX8lXk7fgt4TO8gN
Y+1YBzK/DU+tqmgnKwdtjk846OpoFewdGzEWpyGFaAEKBthFytdhmiYqbkd8bV5wleVW0N3N+tD4
85A+hZMe33CLoDjqNM+uMaBPMylqaVSV1wCHgsss0tV1ew1T30czE8+Igt7Y9+qBvJaG3lxVvXG1
ZxQOn3AxkuJbt5zmOPZ7YiHIh6bXzCCpBRDUBCpeMUZCgs7TfdRyOTSaTsEmqfCmeoj2imLA1CxX
xwy0Y9/26V5jEgLKfuK4WPj+GNja5wiV3Lkv3RfET/Wh1vGLayRSvQhz9rjw8KKqs4AZ9+5ARyXR
z1OQ/ByMzN5XWaIAO3kk+Kn/ApfyC3BetEm4aA6Rxk9swgA4VGSKncI+mrfI6nGq0xrTEhsbphgq
lJzqcLNRLFUVA7+kMy9LSH6LO5WvppZEF6vV6+1ckMqbVYGBlL0NOQiV9AGpnuHFzrRsdCMJDmp0
6LFhDpM4xsz/z5IUbbmzfS4ZM5JgAg590JHhO2F9tRS196eIqqlVatc4sl+BLfVHrlWvf2Mcyrrd
T+vQQmto+JJNTX1J5+jTHYhvwKRBjhAwsePuQApiH6YUTgBSD9x6fTPWF7RE6XAwY2TfDDcuxrqI
cdkgjevP2HMBSKjkzPa0pXzgWlcyQDGU4P86BAmCeKU+U0nNz0CFsbmMyq8sQIze9kH1bJjOcKek
UBmdr6o1W8+t0tjPC0X/bky/xurQQQjXmgvw6qMYNZUpIpo3vhE0kswTu7mybnW9rIaYLvUCCmfn
PDOBPIeZsy0alLw15v7zpJCUWuTTFRnp6pM1DY8U4n7y9DD+aSd1tu8jyyQsMXNObveahyWdA9R1
W1ukkKXtFcIM6oTVJgsXP06rahdQsiB+mAsG/+DkFy1dgY3bavsJD+8xE8lsbnUlHE4JdaGGMLPm
WPVtjZ4RxH6JlmIDlw2Bvh6QIGl21XiLLEfbJxmN+KHoXnSD3KaCfJ2ZjjYtpoyE5GsISdPlkpy2
4k665LrVKicvOxlnMDqU9ChA7c4lY/W6c4qbWNvU5qS1V9w8emhFRyfhCp+QTkz/TEvvonVNxMqa
roBRoxvt45gh2tUhyQ1Nxr6guNrl0F4wyB4chrHnxp4sQl7SDKhozkwhiuiyCmagrvFSNBm3SVNV
d4oZgMcqQgyG3ZQcx1y9piRSum2Rn90xjU61iu+b696yM1zNphib44Qpl/cIAzsz5Nx96rX4CkKG
0GWDJJxotOFCLdo9TNiefLq+QoOSTtuW6IqD2ZSKX6nZt1HTIy8d3XNVWMXaNRevbpGRWlz5gsyB
56bTzjFer3No9bq3Ys82iHx+zJHZHOYAX7QS6eeIvtHXSQ09AnfsTcOQ9KaRIH7FcxwyHB52UE0a
f2Cop4lS+56ONar7nO4Bg9DCofpHWF1Db1OnsnMYDDLz8rp1n5PCPbgRMfeMXS9TRj1hyHVf05r6
rlZL+pPNDixc9T4NKraU/oeFq+4YuO38TCr3mdLCc1wZmNo6ikvyeJBHRqBWB5Mhx67qstLT8zw4
ZaHNeR7GHPFt+mI2tbp1KGcQPW02DwUzUzzoJDEac7etKZXRh/o2RB16WO4bpCkUzSVMtGca4NiU
C/o5A3O3PZUtpn20O7d93D4OaW6e6pJKRTKBmRiacnrFmPBTIe57k2SZemCcqb/gqHW9YsFaJC/C
SJgdrnOM6ayp+zEiS7kC8cRdMhAONRd0NptEV4CGCeu6tOI1KsvuuYDrfI0M/TWtH2z6/09Eo8XP
sHioUBexdogSF5mAi4TUHKsKCP+6KrcNZE0fa8sMzExu4mNCZhXHLve6jltCnLgnw3TFsgVMVfty
URTjm9akmTchwZDEvV5UdO7VTMXYJ1dT2togca4Um0tfLqx1KoanAP3muga/jbtH2VEA55RHte8Y
he9YFJMpl4iATDq5XuCf3YQN9kskCtkpQNLvFyOhzXLhOjHZZ3Z91uBnnVqj/yvt8nqXLHjnkVws
hY9VqPDlmkbcC9dw++1Dnzuset2PVamNlXrdWnA1ivAbe/SV4Qhy0/KXdSE3PxcWanIATfRqsfT8
LfOVb/jxVv/Y12CgXERYHnMmYAuRL1mAhWB8lU9L5T75BqmU68p/4Y83TCvEWYgZX6UKt7RHfohP
0W25SnPDSIGjiijDKwYDM15WwGAZmOTTuyt9ufa5GUQKA9WwY6zEMz73y6//j32fm5/PQ8WNO/nz
nbOQoDf6gz1De37A6PNXlNuKUvFLxG3oc/DjK1lD9mQeLmlatrHtrBxBhpsextFxKR0+ySco5nf8
c9VpEhMJfa4GyF++r1gKjg65GmDqpDPMI3JNi5wWfFb343OX3O+sT5Nrreu0h1mUp8+3k/s/3rOc
KPyZFfo5qUemgtf5ySpPlmtyIR/Aiq3gE+vNbVw9uTQ/T10VUcElA3CHZ4oQOYKQfcZFGx3b3En+
zB/668+fNUv3w3pSyTNpivval4thXTNtCAL1Ekc73PgT5qti8nXK8xT12PxcyH15tDAzBLSZpMT3
bnBbY+1ZPwj23tyXi1lgMQxTwD/HxSle3GRA6oReAExPsUHnQsg4uibYJUba7IVdVRsCcCgMwJp3
cnEwXAvFlvNMfFizod18AEY4cYu293ldIw6OXrSieDRSSrB4nGZa+RtK58D+Qg3ZAcr+SehnAk68
WEtJpmCGh0tmeMli/S7XE+BpM7wXl/kOjfAXu+QP5t3aWeScVoryzZlh1RWtSZJFFB5aw7iaHG4b
VGDXNMQBSBX0Va+tu05PwktohvtoWYvNcXAJUjvyBf/ghqSRuf1OLY5eOY3RDQKwtAr4ZXhDVASb
tu3mXQcrLZ9rMuSp3EVZBjqWkfYpsI1rYJq4p3syMWmv9l2+aW0I5cI9m6DwtlTrhhUHmPSzZ7X9
m5k191TMYPe8aCrhh9Hs/KisN0Ax9rbs3FMbpj+4Wns0Afk8IdRiBacjGL4fC1Qoxcz5uWnMOrPr
bMLKetFH8a6oB5W8l+0kuh9OR59ldoWyIYTN2ARtumxXHIIZ6UwWuI3Hqz3A6ott3KcYNQN111MD
uoZB/I0U94ypR6ZtNH06lYgtEjo3Q87cMgjuY4DR23BmKF+YwUZUotq6WMzNfks3h4IM2H5sd8PJ
7BSyjCkZM3XT4BNlDiBRewPkr9u1zMT8ANCFEkKdoK9A1kxEHl3hal9LewW6RRsjZ4hfNcG+HYKH
uLsVJfS/En6FCQ8IN4WTe52xJWVzn7VO4jH8ohFo0xw0tEOA2GZDzmlPx4qqpK7HVzyjT3OnA1Wx
u55w4/SREtWVz95uqjlGURwzrxIx317japvEWnT8iAVOOuMXAPZuoU6atDS4GeCfTJh1G00jMHwB
GQU57gCjrN7ZvfqdCUTLKatrjcexnXiMD0uPuvwG2BdMpLmDYlSV8fe4IkURTbSHQjLYLZYgxSrX
HjFm/xXYgWeNfkXUCmlLfMd9AwYWN/5MEyUPDs1kHk1EXlsV5c5eVep030Xd9KJnPfQh3PY7Rsn6
oYgKzJ91ORyTcHLxS3Xm8zRXqJLU4rxg8Npg7LOeFwKGH+iq75d12iB3hSlmyn7UHtViVrgLWe6u
xYGpB7p1zZdOnESyhjeblAuWUBen0JrEM5EqNR30QN3TV0TQaQXPE+rik8skcVPWBSeoEQuKBxYs
mdIk3IhP0JpV8WDaxfIU4Tgtm6RE6RMw4sFCvXfR+KFrQa9k0EajMtEOz9M0J7ehSl64UQzPctFN
/jS16hNctzjgnZLaIDPccJljBeOzMHHTJmrIrXD5SThu72Pvje9j/JKEv+6NKtC5VmXuUYhlPU2U
+DHEpRyZxqWkMesM1nCuF4seQdcDfBSPRmeIx0mL8TAvw73a60+gOH9E0Dd5aKZWPRvFnW12DRN1
bTw5Wmpw1WgQ25Ta5Gl5Q/qUi63HbA3CxigclkV3Rvj9zngnhbEH9m5AaMFw0RwvInnNq8Rh9D/C
oWsnjoLxGaEH/KIB/zy5dQydKoaFmXqtCUu5WvpsXgsdueKErmFPuhSEqT6xtlSxV/qN2MZhpF1M
zXyoh9VgBvcA6gPHdam8GdNgX43OWcGX+XFZauiXeTR5OCUqr4m7Va2eRzv04T/nTH9CWRE9dZTn
o6DLX+zxPC+t+0RWCdeV9C3X5vESuHN1TRTtUapu6oaqJDZQ0oSb42Dz5/+1slhbHQP/pCV3UF0J
IN9C12xV/9NqsQw64ClhVMdUc9LjOND0Xmm2GzSDLw6ixacpbxuvWea9tYo7JruL/82/oP8nt4dD
ZgzGEbKHVRqBf+a1uEHU9QmC/mOuIHcKemxpIVcABfuxx43sa6YzPkcQUO2BekU3iCpbyIFkKFWk
a7a1kaOMC6PzKjZVBy2/Ix7uGYP9cmK6qsJfqkAooIX511+czDX444tzhKrinkCHb6J6/2fFO26G
zEjKiS/O7ewdkBXnFA7BTTMWZO9lZh6swSm9Ne5qsOeIhK08/boYR81Mv8fjDPHUdN+nXaU50Xdb
V19BucwUf6yfCFQsk+sXQ2CqMfcQbmHfYQj/NwT61cfz5w8PFBAXgbMGaFhScP6buWFuEzwzml1y
qSsYusMGJ0Sq5UMAP0gRVJ9QZcDnDskRWTLxZbBjLg/mNSGObFfqpblD238Zne9WmjTHxXa+uGsF
pE6qr5x598lUVYepKkfS1CILF7R5M7us/x8L2E8ysbv5+V9bwAybxJ7fjlfvvXv/j49X3t5zzGNv
c4l7LPzdAfb3a/52gGmq+b/VNSHDtFTeS6Yx/e0A0zSNh4TrGDCtzdXK9R8FRd3o//4vaQAzMJ3I
YABsHv9kACNfSBDGjHcQvQDRC//v//yTr6n9Y/t3n9MfbhLVUS1yTBgAo0Xm3JJB5b8dm9qig7lE
Knsz6i+ULAQOYhRt2C0s817N/413RV5ffjuT/9Nf+8NOU4eGWk0jfy24zr+Qq9iv5eRhCA8eaBWR
W2i9lek5vFJmpQSyMb9Uu/hneIhPNC0RApVb+CaX8VW7TJ44qZtphRttFmXXMWH4N8ECXJH/ORTE
IuXGcfjddIOygMWP94cDbNZagE7UgpFpq2ge6qX1i3XhjgaiTnQdrU9DDIRCR7ygUTyLdplOSo6Q
A+Uz8s1OG5FGrmt4dMlanRrTi3RL8yD6UgDuMVfLxUC1kwxw9ZucJsnJkQHhbZsnJCTKfQWOKBqm
c+XViet6adzGW4qrXC4cyDOyNCAXThsxSwW7kOy4h4YbI3MKHyXKauNd5/JyW87v5WalDveFU497
6SS1rXjZIiMBkdlQ4f1c0N2iuiISex8u5e2zepI3VI8rK1xJ338XVBrZHV8Enm++JJcEBOBIv1VT
+r4iaHAStIBW86olRv1YAD2QflZTGeAn2XIpd6hr7WIxB7pemTZvR6cJDsYw7GW1wORuQ44Vvl65
5q5rcrNtsOlr+skCHwJTIsK5K528clGvrW0EbhWSunjayLku0gXcvIVJ2u3ndklICBGWwVuNXICi
zKrXSLH5Nh3dcvBcatwFe7mrWxSV+GtSyhF2x18dtW79sEt/oXdj0L1uyV1y8bmp1ckXa2QKq9Qd
CKJ/2IGBRk1E6KyfXP4qThNeREu+xuenlGvBQNrnRq6qTkrG65I8fX5CPVXqvz+26MaGihYlpSpS
WiRMlMqcqeIg/fywck0zoblxOuxmpW99RTVaX67FDNIPg7mc4F6FMJytV/lYFgfhCdkfYgaE+fYa
jSPn/xHUWt5b78K905evH5vGWk6ZD/paV7NWRYVck0eHzmj6OAKdkfvlLn5x+JUux3zoEuGI0nGt
vSE8WLZa1CkbZ5VET6Ei/A610MYkCBzAHinkTHBR1UGkZzUs5noXU5hmrBlPfrxW70cCMtOyIMh3
/R/kYSvLFR9rS/+wtsVgqvyj+leBbf87lgMbm7On1/VRCURy83c58I+aoNwMVnNbXC7WcZg5aAKH
S0UOmcSXm3IxrQ98bv7xlMysUmT+s+KZa2kTY2Pjw/DBQg9RkJahW4JmWguh66PLuvbHZhEA+3UB
THhmMlgElzGxM5CraTv5EltbBP39/svn28u1DrHFsc8ofK9vzMCbs445zbYx+b7A/9SYUVjINbkP
UhuXbwq6JsTPaOWo88RF60NwFm62+3j4t2d26k9lUHJyVShnpmthU67BFq+aL3J1DgtIInJVLmh2
vkfcMmCpKnArPh+Qr64/d36+m3yO4uTomArm3vKbT//x9WOwIx5L0R+ZEo6nmvvssuUcqfzQWmu/
Wl67xxE61Cg/mgAT+PF55YfWjQF8cKiePx416UdSqJhXTdDH45Hu7OLGeCtnaB52YlwQPu8o8q81
sfW58llyu9T0v99ZbsoH5L6Pt/vtNYXS54d5zGgN6NSWVOwByXqS/Vdv87lPR/eybPWm+0u05N2S
zrWN1kKqM1rjTsvEu9xKZA1bmjEjGG5y30hKly/XPhd/7ssnbiq2ZcQHhW8jVxSYU/I5xRL9mtcP
/1++Vr7s85FSvu5zW679+afW//BzHyjhCK0ZDXB92FJ6+AWPr0LwzW3WgOdHqTU7EjjxxQyIHknW
u55cYM/jhMU3KjIFds1hgAMMLLyjmU++INKyBjpcN4PYXvkZcuGAijCSvNlDlq78z4W6FtI/N+Ua
4K2fbUy/cF7/jlpB7kSrMm2T9TZXjN2KmB71HmEakCuU9YUvF/p6g/7c/G3fetdr0nriepWthz2E
K2yXfMnF2Gpej58UlOByTMY63+uueXKyvtzDKfnG10HhSlMviR1lh9gWBEBzp6XJwzV9eDLvCBpP
P/6mlFYJeQbVJtaSKaUu5UwuaeIWX0/TACaxagGMNsY80AHXC9ba8JC3I0O2dTXSuDDJBaNaaxPZ
IWwW9LbTOAfHavghvxuLwIvyWCIGPbWwadZvRH5L9nrTIzThLqEYcAjb1toRXfmrT4z6jNBzM0/O
e91iLyRN8eim7QzS1utxq/lm+BIlnLztOsJCBtiQvtRDERmq4DEuhxptOfvWw4GU1OzYTAn/MJIp
SvP6ZdS4hbQ18l4GSw+25r52jHXnOUx9fEtlo6X+0Ob2wQrpXVohjTvF0D4Wi9nfAfpEPdfNOMJL
51Y5MOX15bnOg2GfzDnNwuox1hjglJoAy6SMgL8K8ZBQ6NnqHbg+KWWTi/Vi67v5lH/I2z4eiPEh
oetCI7YWv+Xi4wiQq7GdMghGmIl0FR2JLojCjoSOSgwSTBOZl5E+/RaTw7DpFrwNzhjedZO1UiRR
uk4641a7F3f2kpGUqFoDN1Qkve2k5jt9HarJhSbv0mv+lNwsjAFnnA0xtjT/qibtvgBu7KeOMqDO
Za1OcvTQOPi8qOQkzPkEa/ogv8xv2/isYal87E7dCMbX+lyHS8dgNdnhc5d84cd75GQL8bPZnbtp
w9KiHMe9pV4XGc3MlQLIak/NekNiUucJs2dEpI4uETXyqVXKfVw+Sa5N651Lrn0+IJ/38RICwP/K
Vnan3IcWzD04DXnrVdHDqWShLgVFabnNwU71eSlyD4RL58t9QjF5uGouQCusk9wlH4xCGvlyrVRS
tB41/17WE60kHJVSaOCcit7CSW6be44Ubuk6cdjA6Q8jAXXq9mNf1/wMcd7s9IqRudxl5ZriqYDp
Nt36qs8HPjfHu4oRLnp7uIeIDcCGKh4HALJjcdCc4ZYdQtIxjLPm7ixnN74VPx0tv45EDnF3PMBU
f85uTDseUYa7erTxhvxxzjfRRIkBQcxGxxNvMzxHH/LYjpcmvq2zJGrKIZqi115/Hwby0dDFO7tU
30Xpq5ncaclhBeorZxBSIjl0OufMQWhnZ2gp8nN+XwB919Olny5gPQLXy4Nzp5wwwdvWQ4g8zfXC
GLn8KZ3LbUPRms+1t/3i4mwh38Mp7X4soVfv8l91RHX6AKtBKNhqNsTujE/Uhi3Md+p8B74hT990
OiLoA73ohcDS+rumoHTfDrgaol1EGw0x4IaGroGZmCQ5+GLGQfx/9s5jS1Jl27JfxCuUIboOrmVo
0WFEZORBa83X14S452TerHrvjupXIxiuwwUYZnuvNZe8MdI98FY/3ACSKvUrbaroqYputfyZnIkR
XJ3w9H2gK74Mq1nq5YTOdCAgyYnex1PtAifbaB9EgXVrym43wUiUrUAebwfH2qtfyl22xhj4KrvF
M04Sd9ih5AyuGmKwZgX/7Wai4F0ZNxad1UreQ086K7viM2Rh2cBLXxFDQbskCTeetAd2bJy0zi1a
XOOICdxcWnnuZ73SrtmecI5Hg5S5dXyHN/0nEt/n4q/8VJ4gPQunWqevGaBGltlPmHTERX2sX3X3
JyHux3377u15V6Q8bUOHN8w85JDfDtqwM7fY+UbKVf46ByFjuugBtW2Wro3ytYl2YXAPlBkjBqFZ
5AvOnnIswSlZIBUSQMd4mBJXbxz5S8/vgsAZ38AhSvIaxdQ0ugOqGxhe7Q5ZsTY3kVYRxYHh0MDZ
rbGSUd5rEJe9V8eTeWfzsbK94YDBHg5Wt7bX4V7pMe2+aNMu97cTGQx4Zdg5ntrN5J2CnX2nuhCD
N8N7gxP2S0UYsUrRCts7P3SLwR0fEqxn9qYZdtA+em8fUZM27kkAzD604kib541s50i9Q1pd5Jd+
I/8oJMQz63XAmXT+C6Ewf5pfxPh1vZML+HVoY48eU2E8+FfFXsXP5egcxWMnraSjsqHh8CK+As6D
UOtr9qSTd+/Dj3/rMPV6TvJuo6jX5jt1YIm77n18tIuTqu/kE3Ovu+Rd+Yk8lcqE/IkNODl0H8Dx
o/Kk5A6zny25YHTG/H3CHMVwEHsgCgwVVsor9SXbNsRLgrt9Nj67u/RmvZb7gYhdfB9Qd08c/lK3
h/bfP4D6TOkAfflO9dPm8FHwmDoetVhlk+QbXd/yDnl5+IjN4Chn7aDdZaMDx8NOYTavwp/yuf+Q
fiQ3fY23/BA+qq/+V/wIU7QkFq11IHE53iV+KV8gKd9RHaA3um6PolgZl3yXIJN6Tfb65Xm8Fw/S
TrtFPzFcmr6jlSvhyn9BfTIOw4YMKrQq47Z6oqFxp+70o7wno7F6RkJE/AJnq33tDit9Lb3KQNU3
gFlXrds+hv2KsXBG/vBssLFuqaCNd2KGbBYQd917uqfzDOEem5QerhCXuoypL7pygOH1kHsuHz1f
Y6XtViqrX5xlK3Vj7bI7+y127WdoJu60i98JQVtLBVLNq4avGt2zw6DpojSoHVAgCL5X+YnDDVzo
RduBBxMv7IcnevPKitLXIaXT4oMf3k4XfDrWsCGw6u6Ht/NPrDx32Q5dNUF6jnVrdrRjGHmqjU66
CSOghoRmpbrlA9/pvjni1Y5dPP601Ed/F/IZOlJnSC7bFjf7FW0RfZvcd2DWeQZRhgR4rcqLCbbX
wRVbbz3KXlt/jc9rG73157x6Yu0VSY7PK9ob8aIAeWTfI8D3ZLn+vjwRuXQwnnXe8xY7wG6InSsB
cuaRYPBip3FOcXTO6o5PORJbR7T+OV7jk/0BAuXJP/vb4BOdobgMCQSGX6c/Kysp+CynSI1hI0Uo
vKN4dJChBW4Dja6BxcQGyXSOngINjz6vjdq+x89Rz7A4FUVzBPtN7HSjJ4uwKCCUUwE7YP6hgDZf
8ucFyXKpF1qTYcbmxh6ihIwntDvSs8VNOz8mWVY3//2ztXhmGdf0bs1GRG7eGg540fpomaRCZSYL
qsBuD+0/m6hCASppSXdYLi131HXxLtHJpI6ENtPuK3JQpwlPe0x2AZUrq4d/OE1IL74vDjK1x1rg
U4QURZxWjZqX/CKPprnVDZhWTPSNaRZEjLvUIKLlumdyF45RdySvYGdUNtNpmXiJg21RKlouNcG8
KPh1vaLouA0D+Wh0GJeKpBpp9SNzkeeNOauflku/blPsrt+mVXvz5A6dBTu/MfIDszxhpVtm9PjG
SJG2nn/1abIcLBROSDYzXHhBVW/beS69bJoYregoKZtFLPVr489LwV9XVUwapF3I16XK9q1jmlcm
FTh5BoT54nIjWP0QQmgVrBfVlKG2jqxP+m4pBzdzSXC5ZMzV4DBW5V0a2DPR/QEitLexbEpTxdDF
zojo/+i1RXmsZIUes8Z43D4P5djv+7AnEmxAMziLypYCkjwLkcbYmA/GsMW4VDbTIZ2oxGhNxahO
liI0XWaeLRmAg2ixXM9X5T6krcdUye68R9ia8iFIh54526Q8FpVVAptkR6APMKA5GrStFlo7f5p/
8UoXL+lYWOsuIePiWwOlxyQemp5VYGn9W6W0qI6Wza/bwNaPe9U7LUo2QpJRvehtPrqjXj7KdX0B
NOZqpmfsurkQt5To5i4Izkmk1OFcO9YBk3HQLsXjX8VkVe3ehYDrLks5GpB80A7Z2BxZ+waMrOXn
2MQ2xwgZ4pu81kiswHm1bGQ8QZkMPbSuiH1ZKIvLb7lsfl1FKRIedOikksyc/JdQThoJWHGU0hbQ
c3trNY4WhZtFt/a9mWvIoqi4kchhN7UDpiRl4zm/4S8xFPyNw7SwJn1jyf4/j/E/NOOEsGnS/K+/
21v/Ry/OIYvpr7zKwo/f23Hfz/q7G6fo/4VbTzEFfWSAbjrNvb+7car+XzrtMBtOo6KrwqRX9nc7
ToXHaKk2iEKVxG5V1v7hMWrqf4k5HZblmkWWNxTD/5d23B9J9DOE0cANb9DT1mRNV/W5l/xbP66Z
NBLl2xajaa/ZayVnSdEM+qmjb7b1yZN/yvUh27d6SBhoKJBIVAJyTBMWW2TmD0BC08dUTn74KeFK
gx1sPC27hEbgzseMULNrKtsSykWCFYELb4lI6PYD6D/SaZ96yxquGXbtq91Yxua3H+L23eP7vc8o
5ib9762/+fte+p8mxiWLVPN//2CwxQpW+W138VUt3fZ2RDlE/zHpldjhsMhOOfY0BChttM0qsoTb
trZOVT8oF1J5fzbBBPV56K65UQxngNvzWVeCfa+iCaniAr8+Zw5AzpCt9D7eKYOPs9zykrNneV/A
S8Id4d73IL2VRzPFma2odbf2oqI7hlbWbA05+6vJwUVUgPdYwjRrKaO+5HdZdCQMBdp0AwVtMGtz
hmX7a2NQvKMW9DePfB6XwCXtqR3QutmmHhyDtcgkcHqjJT1Q89XggHOOJUM+/A/fqfEHo3LeWfAL
IytQbTxLlvpHh1KHzGIZ9thc/GlsNl0LGtru9HbtN6b/2PmyI4oZYoaj8aiFAKuzInpv8v7L0v16
G4JHxnEC28yL5WvXAThryKpkBt8xsYsQclXiITKS+F6B+cEXjXHXZo5ReeLVT5qO7BKD5AaoxUfS
SbDnWMTQ9NE0a9X6xzinxBEYETT9gOBqMgnCbRIUUKr+5VQItqXwKpeDjmlsbsEeFUQXtnP+VDnX
z0a1Vx41aueZDR0lMNLn0RduZ6Y99p4iOIOGI9+tBbwQxg6BZc2O3up9HFoURQP4YmpzKQXwZk1L
Hggo6A+/Nst5aByj8Fsj8W+99d/3ceXPjrHg99UQTaqmwTFMbfHf93FzpHkrFUl9ycQn1rf8aMUV
lPsuwkg4+8kiXNbHThfGeeh0+OHMKow50FvFO1ZWEepsAd5al08hsDgtkAgqdO2ylJ//52Nx7rL/
fiiaimkqlknoJ2MMm3m3+m2MEfLg60XtZxDJpPoQxeK8kIFE0EP2GQ37P/w79U+Nwfz/KPABUrUo
p6JY+Pf/V7D/T2UV5Bd3gRFKys+yiUECSapYK0TtXjiTE0apTfZDyQG1woDKWrvNj7ZM27zV5XuE
baPtPzeanO5xyDOcmZ9R2ZIMG0rPzDRxr1ReASRRBqFuj+YZLke1KVRAJ7XsGef/8P39IaOS+fZU
KK2qjkIDytGfHwiNB8j4LA0vQtfeCcMMIG2w8w+WUjFckQzkG7G8Nk0cJLDbpBMk8ORYTQggmbfc
h5BG3E4O1g0lxBX8vW1fF8pt2RBi9VPJKFRpIYcgRueYRvXkHwdyGJ06qDZqWzGyI9TbYFjrNz0e
ysgr+wPRu6kDCIkooblcLYelvqkrM7kA6C9X3hSZLzYBSRAlD6Pi4XOJWlNBa221bto4vj3VDAFF
vfELZjweLJ2zhKNeaWzaDoo6YCGAWwRy8a+mlmEjVNQWPCQlLu4HhTQ0T0GnGk8730hqyN0ZhQK9
yS7/8/f+J/p0/t7N+fQ4C2x0k8Srf9+R4ESKDJiudB7pD3uDulIk0d9ZonrtA4mBt4tUp6+ANanB
+IXKLvqJahVhW95/lLGp0FDRjWsALG8fk6ZL+dH07qMRIXA4PxaI3aBJ41fbxhfmvvtBNaL3KLdG
gh/H4BrDY7mVAOVWFQQ6d+Fj6YpnkjB2r9OldJOKxMSxm0xHBXQYQYI9TdhHXPwf0p6u5kOvxoTL
qDBTgski0qaUs50kZFJhdESz4awNk7J+N8wBHMhOyW8ELwuL9a2Lh+KaaEX1rJt3lVoPL1YtmrOs
fM8r/9sBTEVG9OfYoOkaI4KBxEhB9mIy0fl9bDAqK5SroNHAJXkhtrpEObKoU44yTYJy5WPDSegF
7JY7ls1geThEUdYrxwp1L/lH/zxH8aQfxVRUv93020OESbbuvGIk8mV+yrKh80IJ1kTp8v26y91e
AuTW+e2RkyFJDtwa3WVP0eCt8HQJB/Vegqb02xOXO77/5fIGg1Sm6qjrz9+3acs7+PXPRzvmx/BM
HD91QHXt//aZfj36X6+rfKW+RXrk8h7++TC/vdn5ju/3tDzm+5+2RXqNsN9VXbsVjSUf83++Amwl
Fvi2+fpyz7IZl69/uahzyMblJeAcv8XWPqG8xWGmeUeioeydcMO8bvGMM/R1NjDeCOfKpukoplGt
0J5JUPhrSpp4MzZPo9T/1eW6sm9j7RTp01/yAHCwG3FcxsFHMhC0EMTDZ5HKM4uxi5zexK07DMfW
losnrzUvUa0S8VcblFSr7EVFPbvJxXTOWpkmuOJvW0yAnPChHCkJ/bFMoiEHOiOg9EJ1HMGXXzJN
iD31oqo9gOfhrpc4nfsVtcFEXeFSbF3iCKmhNwhl45luSkDFBlB1jsZ+eOgzhtG24zVIgs0dOfrJ
7IyaijQRasfiDmBz3avGS23hKwi/yqi7dLEZnRFY7/nZmk1sVDfyX2dwKDXhCLii3GSg3QwsY2Yr
bVMOAzfDnrVVtfw+0FpOSMasu+re9QSWZYVcFss7sAmiR7Ra35Z6ACeAVWWX27hLrSLixSyHEL2K
8loB8qQEzBsGBBPqyissIeQs2iHWzItPFsZRAke7SsjYswBd74DqreuMbHE61az48/g19qgm19QT
lGT4AkL3oNKudnNDvY/86myXBCpMdno/+TpfcF3g1SRzjIKRlHmPnl14pIXBciBjK2u7H+YwuBW9
xm2D1BswUKldNf09bgpKuIW2xXYrkV4MEwe6IyzLbGuB5DnmMiMjiVbJGO6rYieVxrEKDOPAGfsY
44d024AGRGTR/YzRgXUmv140/MC1cZ+amTSz1NbkYms74ug3sNzl/WiWtSsN7GCZVfX4nk9pS8pR
1kGXDqhD6/BbKr+BgyQ4vQfkZItxa4ydt29L+jlVnPFNNxMGhCGixErL2J3aiNlNylAcm09KSYDi
pPrZiqJpmgAJI/ehXZtTTrtbkxG/d+q+MiUV98GsBVCHv8w+PiTDsy6iLyNvN2TAdmuhR/f4JaqT
JcxDLsekIWLF35QUGiK1+9TM4JRIuMgQ6Tec51ddrJyyMn7o5JUVFbUb6mShKT3CHHrSngS7EmTq
gG7t2he6UwR4k4q6u1WlUVFm7p4mOX8gCUx12tww1n5VgHRT23UehR3FSqU/m7696UrdP9geyS5R
9qh1xVa2Qt+lqFmtWgAS+B4TAIgD3ZyGgAkHJfIXijprpRZNvx4aZypwHxSZKZh1dxfoFxRveirZ
GukilZRs5dG4IAagY2PaKPoDVEUxvLVeGTdZZH52kn9lwCLKr46f56wsVnbFuCMW7TB6I3GxsXxI
fYD32DE4SA3/DpgqbSXKuYH3kRpQ9TUmGxtCiTas1ilhEVJsGf546R7NKLlqZPvJDIirsacIPE1I
IWqr7bF9RFBp4fymLb6mSNSPZcd6UJmUk2Tm8ANMDuUhK3YT88vZ2f3EZGsTReACDLqeWZKTbVaD
m1fLN/Yh7C0kbe20OKVxkAJcJUSMsmkp3iSL728QHdHoRaziDQHMkrYJzfT4ZBnQ86meKau81R9U
ZqjgnbJs18mQJ1QJrmxkWz9hDeUO7zBzpdA8shz6FBiz8vmbDoUxrXVLepbIrST+yX/pTH3LUmxw
IGfhisE/G0bngQgup/PNuQIPJCwnhU8eR/2IFgykFauiKQKflFjhulPHmlYkdfdK37dVFPIDaBWI
iYIypNfGK3B39mai2zoAT8MHFr/HHbgFvsjagHWRNC8BXJYhbomWN2mpVkNcuVgqLqO45aWk7gev
hkNWGPW6n6jrBcYd5iNrrY0sGpvUPlZjgdOadt4oY0EdqIJudaVd0U+HbHgFTKYeQTKZdiMeQkCs
PuOhE1Q0xnFCIYqtUqyTCTPQBscW66Kdl5C1roh3MA4A6lC3xpn2KNDDm+D9oPQEe6sLLDpiduzW
4fSglmQ3Dc0c0YmjZdNpHxxg3RZo0VPMwOmMVQ3NQy23AbPqKQ4zBxKwgvTFJxQxQisIGm+ssHBV
EVcrkz5sLN9jipreMjsltTkHcm1HWCI047Uqh0vA0FmkE1Y5lYBDk9y8nJZGmwr6aQEeyT7uPbpD
wBkjwALYisZbTs1hLYeoUTSFGbSmPShSElDAyRkBVClwR9zQBKtJzGyk0k2l0tzYjX3EHUlkTVbe
zGh4ADG7y/PgLHfezzaLfyotvTsFGJ2YphQU+/AqZ0qGMIOufKj35SosUOhEwETKxq9maknO2grp
m8heYLcySLOTrzAUwZxj1RSIch+kp9qmW+TDXNP0H31o78bRU15VIdFTlXXYKb4tXeC7EqA7P2LZ
LFdjhJdXmXSGoyembr08bX6+whfzw/L53900SfcNmeXohJIZmu1Hj2FDz25+oRrHtUS820vJ+XSj
p7JKg8WUrkRhZs40v0Zm3XWgJz6NKA7dXCjBZaB1ckpaYhU1u5LeOri6y2uZE9Y0k3P4nSoNOX1L
Ws4tKQ1HeP1EQZvJB7T96guby9EI6+ZV0pVsbalSfqLs0p8lGY+RLbfpO26kzfJQvnp6XbFPeSTo
6OvVPaDfaaruYLRZq+9X684RUskfqin1TiLL8lXOrOZgQToFhtZqT15hv4r5/8ptfO48M3gdW3p/
wAhQuLcNVseYU0ah2+P75Cdr7CPl12DSFR3bsn1gynMcWDWvySK1d12nKHcyGCcUeDxM1l8g9Oif
I4VtRwuz6jr6g3IQdVNifazCZ1O1npdHglm8RGmgvkA3HtYhiCeUfLV/gawg6aDW7E56z1LyLFDX
fYF1RnNgaNED8YPSVh1HdWc2hnSnlyoCo/mz6Nj2KjmrP4ecxJhqsoJra+b2wcDGvunkqmEFbz0u
X5CSlDdOV+VLImptzXHQH8u4rC5IwumEkQPwkecD4g1etTDCdqXnubgvYi/ZGbne7bI2LO8TLG3f
Xze2/pUVWIQyC9D9liLpF1sz4qMkJdK6tHLx7NnBw/JqkJzve3K+n/NSttZVIfJjyn5H6jvwpNRo
9Y+GtNTvL9JCvgUWpruH31nvLD8odkrfyPc4rumMzO+t7/DYtpYNToXXEOjGUKiNxDfKpX5pxgF8
jJzmP3r9RZoSJDFeILtlV8mnPMmbi0p18PsBmXSsNB1IHD42V5Iq79RJUnAZeY+Oh2fvh52zvuyV
z9TAiqjrfX4e9V47d7kSuMu/SJ2hY4eTDWyd8OWns2eY9blvjRTTwGh+Yrj9fivQnRn4TftsNVV4
VqCVoJC1OCcjAj153W55FFM+4TT8r0s+SNppeQA4UOtjJNlmfj+GRwpaNobyJU705mTXhKv101Sj
+qHuN39mbN1zx9f2LmOhRCe5NCFENMJ6x8v4/QjqEJVjWWl5ZfAUx2BUidfOx+a9HurvTy1smOQs
OpUrTDmg4rZJbjIj3lvAXrn8l7ryIYppWXDzLQg66Tw0zYv7NyPMeSjvYyJjnia9V99iX4PAl2BX
HfUkeMvGdrN8Fk+zoDLkxi6EY8PaoJwOXZhBnBfh+BoN+nZ5nYa8gxVB6vGdGCtoBZxzN4YhRa+d
n+2X14HsO5AmVw13NUiYw0ja7kZEHF5MDw7LI2IfmyLpgvbdVBb6Xk3lYRPlhE+rZv6cK6RnABf9
CK0YZBzRq8dS5Oq9KOUfvRQPHxw8IJox4F4tuCRnOaCkYc5PkNXkRF1SPCWq5u1kg4WNF6j9u1If
lyeqIhrWDXWNA+fzZK3JwEANfPTLnYRZgPccC+PSC6u5DIWgCT+/ahRP930vt49RVRt7USaINOJw
/CD7TWUs/AAVnm5aOYBFQIzck0qBb3n7stEssRLaOSOn5qokoQA1xgt2HfIaYcYPLR74QwhzELku
t2egbJO66d+KMWd2kkWkiw9CfZ5Mfbe8RQLQfEBao0KcRqjdUGYS4jc/04hBlg5mYt3BuVaP3chY
/X0H2jEcx8GrNTTKNpOqaUuMEMIqpFLLS3ZDMLpQjykcgKS6a+aoU9tgkSZZtX0rMtREZV0qt6IO
tdPU9JKzfHYip/aUeSboeYL1mTKYmwgv61shM7Vvx+lGm4PQGN2L10NRqYcw0tOH1pLevt+Vyo5G
1Gh/lUOhny2JvsByRx1MlxhQ3VMHVmzf2DFr3KGNPxokb/Mv306kSJZ1KPZBkqMtVT1qxGp+//3t
1PjkYTvUjOWeeRFBjbBp/nYqpX3qKYw+mEqfHAYNGc7yIRLpqHKif4cq1ZJZkrHLDLnxZFUhy1N+
YElBM7DsYq3fe9dltxvJbnpHZCKrwY+h49TtKzFdZJK3sFUrrw0GhlWOowAUWFLsq8h4l5QIn6km
ynMegCJS0JFuDVKHzgW5mRvLHCdGwo6zantvyyLfR6bW4EpmsarA3+plnfgNuwXKAd7xShrL/dhU
+jm367VMbvg2YwXLKebTIFrgpoY6eKGeWN6u7nXXHgzaz5b0bloF7RkFYVPaW/lTDpwjjHpQrF6p
HYbO2lUZa8DQbMyzibLf8fVWdUANrvHFdQ9Sor9TxtglBB0haCTxg5Z0tyO1Qt0EJscoOophHXQI
xqcmLo9eadLjnzc+WAiADXY8/2joHRa8y3JxEJAs2049VsSfbq1ZCPHr9j8ftzx42WizbOL7Kvr3
rU8+4vK05QWW26el8b5c/HUjw7gNunF2ueoRvBPie5Fcdz7OIczWnVRTLoBSeOa10F9BXlh3cfZM
JgD1l5AVUCA10za3mucweE3pcDEhThO3MhDA1y3+q3LexC3KsrDAkwNYtD8oXo0Hp0FaUMkSISuI
AC2+ok1ifJgNSgGJKJlDXiXNatJzlPstXlU6jxH5M1dTb43vByzWmMW08cu+ER9lilM7bcDdnfSO
AHhwwFDyp4lgRB0xCTtY0Y1RN3YPCqNNx3VYdq9Y8ok+ClkAoFaqzbpf66K8pqZ2Mn1UJMvXw1EG
czNGnpbHID1wNqno5rqn5cNRHS0OpMmncjGXHAGGNfpn3PCqEiuVTWaGT0qHMAAcx6McIaurZxHy
Yi/5dppEjXIKYXZultuWe7PZXojaxg3aEfYN6LbArMpVlpkuEwW/gCOxvLFAi2w3L1jF5UnKTzhF
ks+PtmU69ljH3KzV0i1AiI5puLvoEf74lqUlJN01ZAZsaBZinWLE15X7nHjzjNAbzyC7wYuD2KV6
Jb73j+9XFxVGhuX/pqFCHBIqk1WgN3vFi3Y1LcMdLp9sjUGLDyvLsBboWruGoOQQhYm0EpNJQgTh
z07XVHetnrXQ7mikRi3Sc7U2T5j/K4QtsYlDH9ya2xW2tJmq/jkEMWjmpYVQ07YPLBb1RoSHQEZQ
sZiciDCjCNmRsimsARbG3NsripzxN1LHtRJA+ZQG70df11+4JlIH5ktMe0276F1WbKscYOlU+q46
9M+/2LL1bMlYFPgVPQhK/FKfwa3Qu3UTG9MONv3zFNrG2UuIo2rNmzTzHic1YX4YFYQF8dRz3Xed
kwAh3VSlxDodc/k6gtmBmilstx7pfnUL1mrlqYajdvG4FUoHE6mDny6FE2DyqXtuRDsdm0hLjvBi
ivtpLGM3HIGrCSPXNpEGGnMEYufQhESnmHvaoWsV7eANCETHgbnFAJXZ5NQA70/SQM3n2dVqxYZU
Bu/ox8ysC8SV8vjo6713i3M4ylqS5GshJ9O9lFFl5P8UB4IaCuiPUXhQRjockZhh4b2C1nghG+v2
eWwKc/MvB8ccE9uWebKttfj4y3KTDtrNrmWF5ax6QloO/egfT8O3sUFSMqfP0fXKpvTDJ02IJCUi
K7SS/MO8fTYCaV3HA80GCiLm7KSUJQ55E1kQpOnNOKi3QMNXYOIcKVIr2gUaCx3M/EbMcQ33uw9i
viBoJ9tey09pM6qHX5vcQCMwQVsGGpd/ekFqY5QZMycwYDMvYrHZyjN0ibZqCzIYijBqD8uGklN7
CM1nGAnDvuYAPTRNdA2zRGzIxW4Oy03ZP5c6vKl0FcTzNBsrEyAhCIcUDsNw3qijJq1lc3j1YyXY
Uq25pcQzcSQSHZG0XkQ5eGEOLvu5iTcXG6Fkj91BSHCn/AlNpxWPR5EOpzgCaCirHpMjk9NomaAe
XDbLVYAQJgq9+R6Z8rmR98TBzZ9k2aSaJFzieOZiF2FF07wp/C5ZpxkmDEUONCfD/Zt3MkQ2RvnA
4y0sGws/1Pcl759LvJi2ykp6+XHU9LCalP6wXNKB3v92dblDLkw3jQxCm0v0b8tGm90ncZk++boa
bX65jNIZS/WH88iKyZWOAiCQ0uxtBUaMIy+CeBpYkKAZDp5a35hogWrjyppNS/GszSKiLHdEisFK
0s2B0HJWkmDxMENYCWj+lCxpum6URgFaHFW5pwxNC1TdTD2Mz26iUKPLd16TacwlivyIpTBYNSPj
hT/3YKUGcmtSzY1SvqtlYzBbB0QawuScv5I2jdEJJjZVynmvWD5iXHEMeSzXZWkHQLndDGH8Ibci
OooOV8OoENwzj1PLsNVydLo5NUMaId6N8lq7ouuRrP0AwpaYJX4IXTy6AT2ELCyixMSn/j6uMdou
DuvU5FBTMzn913Ub1JHvkcin9lDWZapqjo5CGDckJpsqgwiI04VaATt7q2JvTUw/I6O7ffzD0LVY
u/64zTfYEe2mpOPKftE2ub0uUBucoymN1kTooanO4+xEr9CuKTLP+U+WtZpkf9gSDt3Q3WUxBgjj
Mc6AyctDZF0HQ920LHM/6MFAJbF1onLiZuLX8FBUltKppCd9brEkUwL2uV3zd4Y5xScNFc+cTr0J
h6B8t1P1HNJifUwh9GNDQeMaPwTCHu6zerIvGRqDXMPpRC4fleqA3pJOS5xgHwUKW+iP174sRqIw
oKx6FlmRKyQ7hJOpPW2apAuoxaripIh8m0LyuqV9DJw+V9PGDVKfknI0L1dMBKuK2d+pVHjXg1XK
bpf0/Z0pBMsoRfZ2AYHR6iRlt5TYjRFIys2zygwVKK2bCjaYSfHlVbH1ZpWW82gdDcRSxF18UtCJ
4fchYNpQk/hkFtjz2sBSsfL49mPSRV8VYaDn5Rq1eKaAOYNKEhGEU4NEeBky3RklU3lvdaLMNF1B
faGm4cugl7jEuZ1wTroIaqDsDchrz1UKOiiPxL3d52/V6KuuHWvUlMrGgACNAEadxCO+s+pFp8+/
hx+bwM7O6pdcmYQ7+BlNofleC+NTKRJwboWdberUHzG1KIG0l3POzWY3Vi+m4R2YztufpQ4v1tCm
dZzm8VaWm4BSziZM++G+ucRGBDd13mh1ESKeGGziO8FDIc9WPhqpQjwAZcpvvZaFAROPWiTjraXd
ztrjuWwk61kb6xBAa3ymkdKugQqpN3++NIbQZ4IQUHOlZxw6ookPdayToJlUcLmFMTrjNOYu2q+G
r7ouHUIVcRFEMjK3YvIOJqg0J2lH8s0Coe7qLPmJ/FletVlRPNtdTG8jrCm2wcN2VQ3RmWXp3YZ5
Az4XzpWfnf9gx93OLzT5ebDCQw3sHS+HXz6a+Pz22dARhiMeqCfLF2CHgjdhYlZSjAGNXD0h+xua
M5A4bAjgHMlijTkV2k19V5VpexyU3PupQaFc1zVSorVSt/u+KovnigYHgvfkqk/RzGTWLoad3dOZ
Uh/JbmoewVxCxcWrNBLbUw1tfcUI+0D0UbprUMufliM9NCztGGYbc6TVNfIcfjVOddl9QkzRWVOr
83JNMRHtQS+nc2OWpAn4AWG/U3DdSWTWvphDsq2mPP3sbepsXhf5F9TLb+VQEIWp01xWhAYNzBLq
nZg3UzedREQdPZX1mBWLyfhXspPZUdLc0D45LdIKkl2q3g09Y7zTxFSQZUm3zdOgDueIRbKRhrbq
Mff0ukx7VSlWYoiTHbNQgk+rZioxw7CrrH1Dd2W4Q12Lg2f7JBPYlC2M0nr351ICpUqsOhKpDGZq
A6SOhUzrYxx/WImxtqZgerPtDkVUEqSub2mtW8h5vSGVpnkAC8oIClrxx4AzySpM46cUlUO8IULL
3zI9sw550awZyII3BJD+JrWC9NC3sn3XjgQwieFFsX3tqRRySAOR2bsayOqT8Mp/XV3upcNJk1Qw
VcyhC+KiYnAeRv1V1+ppW3o+kpX5alkNr12loLhT+7/q/83eeSxJjmRZ9ldGeo8ScLKYjXHq5pxt
IB7hkeBUFfTr5wCeleYdk9Xdte8NBDAYNwOg+t6951rqeNOihQ5aD+gwYoCjC62E0wYVYMvOkgtV
y2xp1wG90migbkJ5V7V/eiClFkg8wkfTpxFAl2TYBeRM3Y+aOrVhigrn3dg95lvLCsw/VNn+KGgm
v+T5QACw0meXNGCURAQiBLQ6oo8zJPFrF9UbtInxkxn1b2pSkGvWJ+6HLty7ytWrX51d0JrxASaO
xY7iD3lCAkuWVVqclguyYRorgV8/BAL0iW0/QjoM1jEjgq3ijPoqcIi6Mvq2u0Sp9pZGwbg3RyHP
5uisNDsun/GMOVlsPrWQbB8yjvncMOUlUgiSIhdKQy8fmfwabrGu1WRKRSPWejBtssRa+VBU6aNW
GXIdG+M7MX+hMfNFDkJG90LB/103rYJyv2xfeMxrUpvEI1ccGDWt4mUFTYSQBepbg1cyRTNN92UE
qLkAspEIw3416PBn+b6vVO1CVsI2DUjjrUjkpGAa7gxKSTvKTNHSsjtzl7eA+ri+FmsFawV2Nuoy
hp+KC11hJoyt3i/NxAdUlevOQz1gLRJFbh/SBLrznLcrkybYUz0at0ZqneNEDd/CIE4WY6r8CDWF
Hl3cM3cNgF0MnJF/iv7T7Dt6sJ1Rng3FxANRk+0rYuwSCjhj8kWJ1W3EO4k3hF0HZXnwp/qm7dbW
h/vWFyVIzCnPGER0evTIMb7PuXhC9hIpI18Q8ePofBC1BDOkkAvbtvU18TfBnmxdgLMEEW7FSGHO
LSq5by2CLOLaY3YmXXzK0K4XuhqAP+sldQUy0bd0v4qz2WCJtEzlHCPSXtMvLu/L2iAETxaA+79+
QamnKyPQH+1M9CtgseJDRPEGNbKytbow3bvF9K2oxkOVRMZeTdLyWPr0cTVNrAzYwvfh2Cs3mmy3
85Zlt/D8UgJERI650x5z0sJ8QoKcyPiEavBZWxrcJH79dSBg3aTC+eiQxI6kmchq6eRhdSMljQzI
6k+iR3iBNcp889on3D/Dye7cAUGlUM6GCmp9GMQkJVKPIiM8/mtRF1tHaX7RybjtYh9hoWIwtIjG
/qgUwykNNUCImCmOCvI5EM6xdxmSxrtwVA6Iv7VCLNBs/eqtVF3GISEgtKnih3Qy1Qn3UA+2cwhU
5QG+KP9CIaiQ2vp4U+TJObeYiok+J9Xcx/2BZWTc6GGFXWuaTIuskUc/1fddB/EvxTSUtlF022TI
HnrbEzecohy8+2mH8aWcPiH6J+UMg+02gzMSd08ZmUNnihfujZBY0pSqtZ7rMNySGzIS26WVe5rG
5WqsBKiEnMdKaCcHnu4pUbuXiEnVs94HABu7fD1nvE6dx48orHJwLJ0NJGJghJbRQODTpGeAvZNf
PyLzqhvk1irzn1R4LxK+7F2XBO4moTy2KkVMnLML9tHqiGmUNjgqsxLPtkotPcjCZTYdJq3Ii4Ue
Vf1dMlg/1DKzpyl8d4fEPjuaDO2XfqhFq6AQmDzr6ZP7T4HRoy5Cx/rTn0aUSr+zEcCuC6AuhXtn
GBWRs23b/nC5sNgNAbbUi1LkQVp0O7ZT/97Hiq6PzZPix+tMFBGXOp+K0ohb0OD8twnzJD5Zwngw
HbosdqSMF12JgO0iwt4FXu9vUnoftPDFR9bRBGrq7A9qNHTVNCeDfMdoSbej+8olejQ142JnuZho
c4MT9mhb6dHMSBhtjMDZg2IqdgIGIt99g1xsVDqsyjrcYDM0V6VTpC9WrlJioV6fy4RrPniBHyoX
C3Kss4fSiS8g7tWV2dreJdINuS0JYDwORRQcMy2wt4T41hcSAglJa9+yogpo3mbpsXe0rfAk17Ao
eLUCp+MN+6i+lRVELUHmq7FOIcGR02K0+a0eW82St0D/CfN9ycfmTRlPgYSpnuTBXUlW8Zq3nq4p
YGn3WRWr9xzANQ5NSWfUNJn4mfVplorj1avXSiSwJ4+txnkl9LchZK8t1w9kUY1eHzEnESAWcZUv
6mEfIMDfMuLwF5qnp2s1T2uSv4r6WJNYe2SufKPYaLJ82T31dXquksbYMzbJV7mpU+aLQ4P0lenq
Jt5CWcW3fWNVRzVRiDTWkxs3SSVXODM8U/kihC5VQ3KK0q2ZSXHUIn+vqZly6wcjATsth3JKNewF
5HcV580zzKgojbIb6RrkEFWjtpdWeDvflCUactpMx+qZDjelnjwGkeo8tqrUkJd6L21U23dR9dL2
257SyX0ckVen2JBmyVIRa6It1qTnDkdH28mw4IAhaqk16nwLRqpeZtZWp13xbth0fOPCerfsprqP
S872U7LKD5VkIKMICPgeoG0YEhtNEL3HTettKsvOdzKQ/YtElxTnvUdmgZnuFcUUDwDsVyntj53r
BYSfwGyl9JcZFWqX/IFvg6IULAnCAqkIDT8kSdiZarz3AYbeuPf9XTd6uKKj5DS0jHOK2iUKGGfF
h0RW3KoJ1vwEMnUT9vBoW76JeGj6F4wnIyztIKbB5PQvjFkQUvr1fUMehg4Q+o45RL7q8tpb24Vd
7ywKGFPtIDjPi6gnANvKtXblBRLyk3Qe50VCaXcAmdBFWf/SZYihqjjA6UpQdBDYhEF3inrwwyY9
C5/LsZmjgNF6mexSGaqHxO90eK24ValU3UrDf1UsZcdcvGVoxakgbpi+uo2b3uTv+sDpLm5IwTBt
l/BG2jkIUlJ8wGmbbocM6IVC2+dRjjRqPGYCbaUsuEppN+TgYgpV8A0bUfaoeAm2caq1cYB0WzKh
8RJlOEQN1mLSG8qjriRMVAIVDXlnGnuJaC+XmnYeBNPMInUqxiZKDPlttPhPMm/ru/SusU15jlvv
FNgE1+lNgcgMnOqbgqjFcdBmy7LC3Urh2xMcaElrYDKMGF279KgoYnr3rpBLLw3eheF4z03hADRh
OIJGtPCfx97KN89M8nPcLWl+QWCybh29O4VbTS0wv4ZV8mSBa201tTtX+tQNzIR2IQTF2Vdu/qrV
oXZBx3KEflmRIWznT05OkGJfxTRkqmAdDX1JsSKOfvTDQcbbztX9R7LSu0edgAe9Tj5pYRGhZAXi
jhlwRn/P81e9T2ZMlhXkjPZxdXY6Gq+q6Ay0WQ0tCFU6AI+caJcUsDU4eaQ7KT2yE6eFLUgllUZ/
xBmUnaykjneMgVBF9z3ls8KiPdyp1mMo5SXIzezD08mqqHQEKXXwUBojuU9NUrzlZUADx7F+GbTZ
yZEiw8KwGMVb3raC83XIplwcylTqOQPqdUaOJw9drZwkCck5Zak3p0VYW8kwOhaB/yKpCe/o4FHu
Y/pOzfk2qrExAbl99KXe3E0MZivL6dIzDs3UWv1oFBe9nULPuNFUxG10TfcWRmTk2JnxDK4z2kQD
AXt1YunPuo1coB+c9KEjqtovXPEZjemTUyLTaZtoZPoqyg1NbZPYOzrJGGiF1roPmVOeQzKkKFpZ
h76gSDbUwy6yONMtKHowelMDY6NT1bmQHxIwJxAvtijMy3xTSKDSOie9emeVBTVDrpopkW+AlfRk
SfoMVU1klqdBt36alLSWRaO8ZNXYH/ym6m4jM+hvNYukXA8LIJ2bBhER3eTYctH992r6zIzvBqsS
DA/A7Dv6Mc5CIrwkY5Tg3pA8klOsVxcHCYR09eDcYde6l9QzcDQqT04jN6OwzA3WtHhjKIZztpuI
UBm9vLctDibCt1a6Qm6H7qU0RQaKkzlF1R2ZlN4Wb6O+UtLiSSfY/hSM2S2ucH0N1JRzrKs92VFU
7YIgYcCgQeBAlr2jK4YYsY78dUEA7jmFZ/y1iLzaOyT5mGWcp8qPLCNQal4oRDCRmV22lFy8dIUc
mzJCUT0g9tfunKZIdmoEDqIktRXTNPNQBBCQEsbeNe9wZ4d2Le/iaVER0KyYKJCcyl5JuqorTTuG
nZq8aZAml2TytGtiVrUDIGB4ERWZ9vTzYjQ3sPOMLM539KK1depW4Fj6Ur8AlUvxdnty1yqUDYdO
Ab0/9M66ppKKgYdwybwL3Y0WVQ+N7bhHStru0QvCeAV/uFordpERDyzgkCtwyEX8aE7n3UCL3G2b
dfUj0hAm8kLqpK+Lz8xGZmIO4bgqux5oY4pYwyZRaodKfUo/QQWTfxDUSOhdO4tBh+bSRRyYvvpk
tI08+wnSq6TSFWBkwf0wKs5ND+HgcZAc7xFGsa95dRsOJLKgGSpGNHCyfvcqsn57mzmo5RvxZt5E
IHKyC7IRe0oEC7XIQ9BUmnkpjaFCXjqSrGCVr4aQxm3XfXad1tyOIsDKUKAGaijBnplLbhJCfLBT
DSmzUw+6DuoSywz9l9jsWzjMqrrXo+aWA41Ovg6EwG/Qi9q1Dy1p+quG5EbS0xkPXVvB0QQssRgj
3zz286K/oepDaiatVahHyHl26G0PdqKrN1kXyVXd5c+ZTggrQmPjza7GXTYa9l1lYxwoin1RGPYn
4H50xU3c35OPCy6+AEQYqchtiyR+oh3o3USTnNw16oNVM7Z2Tc+8z30PpTY1vcQIDxjfwzom98CP
0UIaZbPNoaitRj3/jKqAKU8kbtK4M0mJC9u9RkHl4DTtwjB17x7ddLzUktDczZuIvdqVgzX3dnQB
7pY5mrW2NqCfcKwYinpGzVysqZTCvh8AvBdqq57TTueMHnNJ1IxAPPTNW6bo0b3uCPFQMERWAv0t
t1X1KbL5KgI4fV9r821K69aLMYOyJBXkk5iuHozUO1NGad/GgRJXObQIm7R6mZOCABy04JShoUHC
jAqVwQmGdwqjD0ZX9w9RJUioTBMMADaC5abL6osliNmN09FYjqK1nkwXseZAFvMrH4nGWBQXH410
n+oguIs41LehNVJfVOVtM2I/oc3CtF36UJOssHd/TC5ZPXZQaJNCtk9VNE9qjniHapz/CFkDMXNo
H5ww7W8gNrbbMAJM61pFusdkC7BL1fxDskkNOPpQQ/KVKxv/Y8KAOKQDv7YkSW4KaX92DpVfrUlR
vugIsKpUVe4pIZdLcGREp0n1JaA5eYT5y5CO2fjelsgTCk8J7jh/IrdPsPGlyI2oUdIqSKs+fJgX
ykDYdTB6zkHvsop0H29cdaUTneZF1NDgqELjY67ghugsNSUIYEk1v3ROkfsquJWcvXaJ0je7mPor
/XQykUkawWqsKOuCThvyag0XZFTFqNm1bIsSq1pUfkZTtwUwVCHcYYJnUtiWjtyqsUL9yVSsrU3v
a0faXbVMatp4VegxBaIzuXN/4EHz7iQFrqUgu3pLO0CsOaUZy4IU56NmHK2pPFyZkFtm6+H/Ehf+
G+ICQacG6PF/jVy4+dX9n/OvPvpZfEcu/PmwfzIXVOMfqkrx0vAM1QYDgCH5n8wF1Zvg6Fg5aT+b
jm6z60/mguFMD4LLw6NApLuTrVgU0Dz+738Y2j8MfOE0CbATq7pmuv8Oc4Gu0G+mRw+xukYPwLQs
zaax9ZuPvorNlPJuHp8E8bRBZUN94tw5bpO0P8UuUeFfrOQQ7oq6pIKEgw3ppaLAvuKwrtZVyHAq
Q61gWKeC089BhIhS5gXxlwyudBe4VDa8ZxPz1SiB+Hkzp2hezV2vpZg83dpMLL95bV4gjqmWSuIx
C51SrmbocGlUtzRoOhxWMJXnhUZ7B1TPtF16Tr6Pss8rncWbgTvTYl6bFw3d0PWgKSFiRARo46RJ
m+ktxSx+mVflaJKjnDlEp8240onV+wXY+Wtz3uFpHQWgYWSIirZspuwYE9X0urAmxVpjgjz7i6oz
k1iiabNjGkionjjNN5W+BYkscHGeclFJSUikQcWEbgKDt0Vxn2qi3nxDX3+tEh8LNK+//2KyGBP3
uzIJFJsX82ZMcvhai5Q/akyd3TGIci7ewqF/YDGYOjrER6Shz3jfp2Netp8yG26VhgRyqqr5QnjZ
WYbNpSapZTOIdusChF040+SRRHrJyJhJbBhvNb9Wd5qbARDUiLsP65tOSyzSuqq1WsbBbbi0p0oM
J+4/Q90bIiiZXWoffpKsHUOJAELS4zMSzoxKQn+x6MY0Ip4nTkWxn5Ow5t8Gd9lTOsrKx2qpm8/z
7wf1CSahMN1a3poFCWCaLXFLdQ3DAXgflPJU+5cscgFygJwZhBAMT6Y16NF/rl1vM6hvgjj7a898
n+vm9XHzbWQEIQiowEbXQ4Mj8K+H/TdP8/vu+WkDPbT4yad39rU/wTmPYOP6mtb85q7b19f792+r
Syg/TATQ+U2vOC+yCbN13bze1qbxuFUsb1Mgffrrq/v2Ffz2Nf222ecxafaNkKv5wWGnIUcT/kQz
hdI/HV/zIv9rM/nC+f+1Pe+uc3TZIOl4zHzPrztdH2lG43aQDiJCXWL6+Zun/e2268uX2HQwpf3N
Q673ub67XELVg6VMKtr0iHnH393v+nzEaXlMjr3T9abrQ6+3XT/b9bZE6JfaRgfx9XF123mCAwQN
cEJmkfJeHEpRMH1vJkpbrSsYm35f1SfwmzIEl7gBwKXblVDXqhZoS5uRzXJ+juuz/bY5P1fiTDD6
eY/HwYbKaHrxwY/NnfTRKU8v/XePm2/7evB8n/mNfD3Ddfv66N9uK7Je3ye1ilirC9tD6b+b6y4D
SC0nFW7kMS3/2o5Sm+SAede3VYuwU/5h02n0911lgzw72s4YYprhnCwGQkCXUZSbMLH+qTP60kN+
u1Mw3/U36eR1k/IY0jwgbCg9q0M6LdyJtj8vkGIjjtUU5MDjIBBfsGO+37xmzRiw6/b84Ovm9Wm6
iKnWvBnCyFl4OQbTcfp2srxqD/PavLAKjxg+uDS0O//aIQUeefixjD2ht3GG/r74u9tkwjWSHnUz
fSf99F+f167s7mSO6Zz3BBp+NhNgMoVP4GSRbTb4QFym5Xl0Mz/s252/VudblflQl6O7ifU03M1i
v3nRtEQD4Uhtl3LCjtnTxW1eRJOKbV6bd2hz4kNZvKh13+5nneS80B0VLl8e49G0vOC1n74qmvjh
shSGQn+NhlfvgrgzNeRxTsfJyWo4/V2FgfPafFtY0FDKEVjOYdH9FBs9Z0fnFp83b8WXFDKZ4iZn
BWTMpKlF4r0f6FohQWBBPRjndmMj5yXoDRGFXm8Cc7yv/cJcDFM04fybz7/vMP3IqT9B8+cbm/m/
Y00S0vQ4ppT/lz5KEc7eNoZ15NTpYv4m5i/GN90dPj5n64+qefAaDwPOtBZaABLntcFumL422Dkz
8qDG5Sw51EdzgoxOOkR15mGHBQ4ME0OtO1Rip/diZfXm2D3wRQFVR+a4qEvHWVpWjQLJq2PKqxm9
5iQkQxdhX7EQU1svRYi9jnCTLXt3yjwEwej2Sreup1GdOY/ekmn0Nm/L643z9rxnXuSjxziv1FNa
EEXvY02btq/7v91pfpJ5O00Ve6PrSBPm1xkZGa48ygO0xowHVyNlrkfkT+SIw+lk5rXPiz6qSGXr
jJ2W0Q0MrL0+7Z8XRovof14TBuF0NF3Znh90vY9U1ImpNz/nX3e/3qe2KxMxmEr09gTKnBfjHKQ7
r/IvQ1JcThkbf7sf1aO6II+Dpuh/vs987//BbfNdvl5lfogfdZ+BB2D7+nLz2vWjtn1H0gi9h+X8
oeZv6/pxf9ucP2hCW3+8k9NV4bq40kfn24LpCjJzSDXiZIwaNb8/X1qK+Wp2fdy8htGJ69r1Mdfd
X08bkfKx++1GR0zxxL+97Hyff3mbzUB+aaTGxlYDesmTD2BeYBvmqX5fnbdzRfvzTr/vFtakDv/X
+7896e93/bb9tfrtuXu956hTGvvrqf+//fNdx4jKmtA+v73G36/+/Std33QyaI9oaeLNt3cwr17v
8u0p5j2/b883fnv41/5vb8egRyrIg8amo39bpH9tZgWpTpUy7OZ7XG+/PgDynr8ux/T9epNvSv2g
AxwwlvPqvKehXP71EsXAvJBwoTlFe170U9TMnKKdxCbK73l1vnHencopOeh6z3ktROqxGlK04/F1
N0KBCRnMGPj70+mTEUXvSuK759V5/9crzdtxPT6OpZduRNN42vr68Hnt23Ne39L8Dufd/Nz3WArA
QGS9sm5r/Xk+Vq5HxLxpAjHJd1/HBRqPkp7PdBTO91IztOgY9CDAThf7bvZUhfOkuJsmydcF1MBw
6QG6wWpXmVyKJlcT0Yp/LpQWcwiFW7azkWb7cl71ftUNXpYedScXtemYMafhWT8N566bGZ7Q+GC5
br6dA5iEG74z2KGCMGAVcEXza2jMTxyzy7Sotn1Cn8fSHiA+1oeiaV8dMoCPkRi0jdTMd2LQvfU8
t054msJDEGXQXJo+3Tx9vy5wL+YHclDCtRlwWVEa2IcEiK6AMzDADXFS2AYXc5tOX1LFGCXVZtuZ
9hNh4AvL6o/CJDpJZRDGH4iqbLp27WY54iqI6+Rynbs6UylinsVmPUE0lU1Omdehmf/fgt3/JK9Q
J9rzvyzYnSNBFa2O/lO57utBf5brXEpynuVN1TjLnsIs/6zVedY/4Pjpnu1+DypU/2ETY2irf3JR
pxf/Z5XOngp4YP+4A81PEg7/nSqdrs84y+/cQs9xqPVhpZpAq4alTpzBb9zCGmFl1VQBzR8ykmFY
3pUc7Nu5qjTjj4cktbbINgFNYlOYFzYZMLWqxjt1SBDzap/WNN6YF24xCGr507ZauxTUJQoz7Bm+
GSIZkqm9i93iXao+x3mQ16dJoh4a2S+arVjSc/zXlYD75HUbRgUwhFQAT1EWn/w+gLKEEM5utIuf
UVGkm1WdVOR5eU1ERY7TguIbM223GR9IC0m25Tgem4Zxup3Y3h5/i7WoXECXWrEiAKciA0WzVrU3
cZr1PrlQLLI751DV3vii9oQSDh0u2RTzLg/O/R+itG0UXv5pRIxpRM2GBry3sMcqI+A2MQgFQP9B
riQU9ykvTbeI0fD9smXESh6GDDxjF+7R9fqLrkLqPCUEItfykFhA2hQkpKVeUi5a3Bl0rS99EH5o
UcJ8qkZd1pfqL0N/9ASAoHjI9bVQhmQt7LBe4P0gUt2d/IsmOoQ0JsW3bJ9KFe2a9C3iwvVhA/UR
UnayRVryhx0793QQ9b1MglXUIuGRhnObhsGtW5JYr9EGVW1yuxIAOyjhjpreUJsb1wIJ9SVIo3W0
Vh2axtlQHKs8Klf20PnnzrcFxZHAX8eVc+tgY0D0QSA66rNLrdj47bQyBt7EOyZ0mcwaPyGGmpSZ
SOtahEMIDYr7WGvGD0GgddX9Il/O32e+SlSALekv1il5a6q1Tov0wSKxpHS5EFJ4M1eVbMKp9aYi
wSz69ehg1XLp120ySfxUpHT9PlTSw9jfDW4e7tKSHiPQs0ck0hibCEKB3HQmo1nZ89UcoYFox8Ay
frVj1i0aX2orZrNQGi3lNmonPQT8l4GpqMqnq9O03TkY+Tde47SLIGnjnW86OTkPSFVG0vLIBhii
dVJrd+OoOcsi1sNHBERIJ2Cx6xUcMJpPaECkVC6qzpeZJMHeUts3BGDDisK/u0xdwqY0mwwT+kGd
aFeuSe5cQNN+29J4ItGAPmR6N4QQNgi3GS5jRy88VKwnaGm8e906qDHEh8JQMYT2Ep6ftpSGUd8D
bYKUQeR6KDnOXHJz9pllDfelLZeNa36mvpa9h0xBK+vYmBnXVbeBhpOQJT3qC8d9DMacznujcXWP
4C9G/rgRxX1AuPqGsOudZ8CCqZRm2Os2MxNj2MZhlG0sLnvbzFl56INAKNPelipWQC8s/IUy6Bst
bI5t5A/Q6iBl0H1FG4HUBfLKFpxdW2+bMbg1eiZglr2hFkDKfYt+WubYlaAbqVuZxbsSv8ayKgaK
WSpKFTvBFFkHmxJKVNvAPkOJsLfSMDnrWnTR+7JYmxRpjO4mG54kqVYIRmF/Ku5Oz5TgAbqjd45d
8Geqi+LFJQemqVaa4pyKzLztM/7IWea1x1JnNu8pq2gsyq0t+I1PeLjjZcT6gugzbx9ET1EnGkg3
dbgJMnHna81K0v8M8Jit8c+R1YI6nCk7nDCfdMJFZt3CvxwvrRCvShvSWUdDL0xUNyMQrH3tu5uC
54C58gNCAK5CUr9H8oF0+MXrILexsHnqR6B1C4XZZ4YN0vSR3QuZ/YGb6tB45aefDP6NjiJ00bXA
yKzEAhPQOzao9jEkrh7Rjo8mflnVkioWmKEmR21nKvFKlm69TJ3uLJUISFLsbEwQi+NoX4zIhx1r
k96WNOKHmSnFBnjfr6gyXwHM1Xs9p3Ma6eUF0Q1ZpP1YkeOqlls6zcXCNOMVRRVjNUT2PowbZTMM
w8dgDgYd13Hnt47YgSFpAT6FZyMwjl0bkDav9acCceayIhxu4yYZU6x2J1D83tb6uobiETtqsS0l
vkMxBBt0e8PNNL4en52ekBzoKxpOEfezQ6le6FwiNL85hR29ISeodnGRflZt9DNGF3X02xAXm5K3
m3B4cWTiUqZn6ox7mhVqNKY1ftRRzfFST3g1OmTbUlFb5t8J5Y0o7Xaomv8Y+qJYa4l5RlQ9bGg8
r9IYylaLtn5NP77ac2m5U82HClDPp9M921H6Kp0keQD7hDfP4qppdhRaU7X7Jb2svcvj9t63bBfJ
aj8scsM7ilFXlti5gC4g+k3Oce4fVAKCITvxG2d413yC2OwAIROirdQPvJVD2DkAVr4llOw/M+sl
yFBpqmG+K4TgrJLdDJ5ubNVx0JawvZ4NcdcYdco8358sIyQ59QGabu+HhmZS8wbiRtyuxdpnPKhF
ltzoYciJuUp2sgT14RAcafaB4PCrtHVQVO/KMACeSHF0e17nb9S2BKLmF8Y6tPsnOxxfI7MsKXJE
K62zanypzXtBVOy6UOWbtF13OdoBITfY/5YyjTdCKzaO0ecc/LZYWNoYkHgKNmxA0Lf0tOjVcHTc
oLbyabnQn5hYiHWNSWRluk67tLyqukGBFi+6wI/OHQGcVkdST4YupqDSA4SWn9UhOrDJbbEaYgfR
cKnj/xLYiSc/lwNFcJGUlg0MDeNxRUoSKRL+lmvtxapCgtBquUgJFD6AnNnPHbI+8MpT6QAsiCyx
A+eZL9Hj21j41edGbV8NYlFQ3wE8M2ZqXogMNjF+EjsCaMy6UURpYm5JYJNrKWINzufQCPewN+9t
t73t+BsBejiqNQY6MxLKT8DxaCaUR0+NL4HRBudRyBtVrlLE0wcvigZcGS5nnWF8TUoOXlOHkBUE
WO/KXGCyVjHDDzWCRncS1FkqAX0qEE6J9rExNAhXqhtcCrSnApCL74gc+25vITpCQylTgp2UXGxa
hB51L979EZtMPTjRAbPFr0gyzvDHnBk68GbLCTaVUWjLQbjq3gqycW1lcE8RaRIyZGrarabCEYMY
+dRrWbkZnQScj676N2iFxrX03GAJKinB1q0kq4yxwjJ8VTTjlXc54M8cOVcjyngWVj2sHW9rBo6x
bZid23UB1c6BjJpkVnzg8KIQrRIDYhXjXk3hKFpcrVcImzmDucbJhPS7cAmV3nEgKUtyqRmRohe8
K0r9YNHk9FSSrxJUjNmoBYxDbXuby3UjNGsnWkPbMbu4ib1IP6o9/pPOMj9r1yt2NsVkoHLuubEe
+X9iKOjUeDHYakKqbXZQ2sxdZl2j7bl4o3sy5KrSA7l2Peh4cbUzQGQfPWMEttGgpqsV/VeQGGKd
afa7Kc1q1dekNkEcQYzSrwJooQuUTQNuOiTDZhGueiWw1lQoBR6NEeQoMqBgOnWmkCwVFUtoab73
Ov8VDBtHqKkkxSbWe+4C9BscdMlSBdY16Xvp4LJZtbmGfZOjkThoriCedxs3DE4Hy0KmTr5CE8Ph
idPiQcURusmcaDx16nT+Tj0AsGbZbh3Mb5wFi/vKgMepQ/lJ2rZ6zjCZ9XZpra0KoQ3DESbean6O
JQN2ymdiOVSrqrpT1A4kQO6EGysZyStimiLsKj7auXOrMcdY+kodIUFg5AfTfZGVkc+fsHgmctA+
j350MbLxpUSWzkVYMY8EomHQrVxR7NxO79aObSlLJ062widxxiv8+DTqyY8+xk2WhliTbKJkVqmn
H01N2icGIhcvbAUKbKBnpBAsjSbduBTtz3akjxdRnYIeLzSOsy06NeYfDug71FgvY0qqXoJpYvAi
BgVQTol28Sdyh0Sonh9xBtmnLhl74A/11nR4cgthsqvf93rzJuAm6qHzNgA/RAwPl6ApMJUXerAE
30uFHVhJ4MUG7r9wNQJq552ea2VMblBcMUIFjmgFI38zIdZj8B7S9DwQRhP7zGCYOLzWrokBTOey
quO04tT4M6oz8y7VsmM9Kc8ZL+0N2WfLusTmZlpgCw6hcDBdBO1PHB7uWePCjssmXsSD6T8ocfuZ
eqLa9BYywEi5b4NaPoeWnRGP9CmUXt00qGpP4xgfiaY96gOZivhxkubNs7L2wlRGHT3k4xWxcS32
BMau6A5qdIPV+Nryq30MMQzsPsn/CNZq3J75zbGkq1qz9arxUkpALJi+K3IIdH2TQhcHCrDBq8Bf
ydrTHipwlmB/q+1oV7oNLseRfC81cH/qNmSFTtHNhW9zZqxa8QRlKkZajGyUgzTEQrDSB/5Ho3fv
hM0pDxQUdhWsvMpx95Clh63pChy8sEY9YkY+stiCX4tpKlbyT50ABrvVOLTLqmKEmy/5cTiSmQOv
gy656Yf+FATRpcY49yhtZLbNlKda0j4kbbAFtKv7+1QxrHU9YQwYh+OJ5+hejWpJMlyqob6nSKwO
4lJiwmyikEtkhDtQVduTn+AJEhmXVWCbl74b34wyu+1VvTm1ZqtvIl0ynhUmNbZ8GlgJjFMgEREQ
jetgio4nG/tObw1sSMiiM2eKCmVy35u6vamtQa5zh2SVtrQ3kWn1W5Qe3Rqn4cv/Y+9MtuNWsiz7
K7VqjlgADO2gJvCefU+REyyJotD3Pb4+t5m/eFSoIqsy5zmBAHc66UJrdu85+/QiyUDfTtNJywn+
8o2PzsNYaLvFrxS2AepNmHzjeGsy2WaUKSVyqUmSazg++ZkBatlSVG6e8bNwCcPs+qsS2sA2L5p8
Q8I3Q8squq7r7rN28OxXcb+zc/cxGdjZEh+zyzxD3y41FQC/rJvrhsy4ecK670bJzuc+sJ8tR+wN
fTSukWO2vU6sbuNXm74k4D13rZ1vEWbYJa/AqYGGaqCiNN18jHsSMrvRxQToTqgJXcY6eDESV+uC
iO/GYRs/u8R47ubIOpHvgc30Ug+thMEcUxiKsPSc420+cjOp/cE+DGb2gGzl0rRgyk9JR0KtlvQb
J8RLaMwlxo4MFMwy6IGe6UzOK0NKpeC31L0ZOHb5bFbJ52ry6wqxMD0WXPxz/oOR73cTHh4Vh/4K
PpQF9IWrTS+IIbHaGm5kxK9n/O1g+w2w4mOnpcugu/wXwNlVQd3or9jvxriOGNwv9cZu2lvNIywQ
d2waemi7kR+XjmleNLpG7l9VYbtX2+tQEWEl31GLGhzsINNlnW4MFu2+aat062uxcaEWjd0YF5Vc
qE1u3sZGN1FzlpLBcwbx5JPF4wjOiOM46QFrrs2ozb/DfRee1F/r5FdQC3RjHf1a6Kn//BJ6D3fK
zom8/erlqrV/t9lNbVCVWndy5RfUC1u/wE9awZg9qQ31Ml2ZmWTN9lNvjRK3nc7UW2rc1TdWa2JM
wC+Z2n6YQ1Gc3wV+tOG0J4tS7poiGv7aPyIFP0EaRLaxhtS7cPphZCwi3PRiiO/6Hu6z25NAsWh6
f5SEEnys3UUlF2rNl8AgtdZymNRP9AwAzJ3ZhskWa7OJbpr6vFIAiC4aglGvCAkdRjQha0pqr5Cf
m2cigXsOkxX6+pGO7Lb60hJIzcGsOv1fL448UThLjCpgrnun2C8KjKPWFDvn67WS0fqxJHXW+ZuL
o5A4uUZKI2zDp9mR5TbXeIhkT5rqH0GECIeCeiD4TcUzfy1UbjODbLBsfj9tPT3CYFs5RJ8CRPN7
LauP55661GS4jNE5oWsg0y3CwxKBLQkLpM6pTS0D2+QPDdZ7WSFUSoSMK/FkOG9DFE0XCGdK9MHJ
1Syq6WKUC/U6HrsI118yakEF+W1T9aUcAS8DbYG/mUR0rfsd8rY3I71W8oJstvPuqNhKmuuRMzBN
KHwjwEpfC0VWypxlBsZe3qvX+fvphQ+bTF8REyikkkIsoVWPqeKR6YjNooYx7V4AGQfLD2N9U0h9
wteilFQnWhcI2NSLd0LieAyS4c94pkZ+iwGBO2NoiWtqtWXYlDmeQTIIngixZqxqAYbWZky1RBD0
7pRQKGWaVJakMnrRXO3j/sWfCAJIfAI2Y5oy4ywDSbOJusjqfJgN1Vk3FacJE2WIjsJr6eFoIXGb
a9aXoHURfE1Vg6PMDt/IObgH33YY9dHeD6nx2Aj/lTbetAuLvZak8aHClEkIN758o4Hw0dOdws3x
M9UeLd9sdrNMKHRs72WxoyuB9HUPv7YK/Hjy98Xys0jAanhcx0Rnkmxq5jc5jpx9GgX6cSpHAHVM
Go6pFZpbQFmaCcGnEvkLAOEywMIHD67Y94M/ML+IRm6p+WNVe2IbFf0vhnTDabAZlWrZS5JZwMZS
7pf6YcwXe2vZnIKOLJfTGYDKQKC677nDbVrxaz3Nq6hSVtdi1tDDNFO2T1uZKzWNJDY4uCbEz15M
BAL5zCccHzmsqb1ZOucFjCQXsVQJOmQOt+MEP8Pxne9a/tIV7rq1W0cL/JwJl+mRU+Fk2r6a3FPn
p/aFl7YGFtbWuXbL9pSl44tfjtdjW5H3UTE9s/if4atvhruOpOlOA6tRkAowMFgmSeC1EuUTGpD1
4PVyllmOGElCVAQARVaSDKq30S/6QLjuPke51L4mdg5hzHGobUBadw3jbQBlhuvLdMErIAOLphfY
Ue0TlazAMSdi09cBJyEs6ybM7+fIdrddme5tl+dbQ8LjzjWGb6PtMdxrKED1zncaNjnWheGtdGcd
olX8o1/dJKhXzQexz8FAowfFZCp/sMNfzRwqYy7h4yZ6V1EdotH8ORbjYwLGTiPeO4rCuzVEIzwP
1D19wz70sINyyhI47efk0EL3ywqLdG7aG4xkAD9Rfr8l5CbUZ2drj6F+EDB9Dj7W9E0btYRVzBHc
GYfkaAbk9BZkdW28XxttPRp42MAMMrMDGYYtK79arLTZis5/ZoYwE3PAFLNnjJB079QK3qc5tbaR
PVebiQojrRAeJSAb7hYabVQ5Ov0oMBqaS/w8toTZdm5LoYr66qYrY9zed+3DavIfz7zpmiH42yrg
6jr1Akx0GCmENltH+vOEyNKdbWJBaa+5tDi7bKjaSzHABLLfrCIpoFU/VAUMslnML7pRWPto7N9D
bcBgBniPuT2nWZeSOp6kDHyAQ8Zx+UYwZ8I83N5iKbL2aa9TtmHG2HlgdUrILIiWCGhqZBOqCJ/W
hW8awhPZG26aBoYdX3NxBbKVkeO721nego2ycE/koRH5lmCscAnbe7Du6gIbmAAFI0tbICSIbtAb
73vkVfoVoOuS6bl9W5t4hNFejUBymtOCZPKyIdHc8ggTrG3YaEsAiBnrXJwb90aoE6KbvVPYLoMw
wnc2QUzwjOiSeyvuxP7AIG4Xtz2BRzNTu9gBxhETVj/w7CUOJyGxwmyfYhorTE1+ahr/hjH6tHFG
cMXTa9vpwtl7ufZhW6QGuKP+q51ISyaR4KVKJoJdTeIAGBs9OYgm6aqNVArCjMgPC9xOEULswbVG
vY/bMOPpEPPP1AVOXNS3sxbk5XJRx87zhNn+Tj+i7+8qzrywbuxTVXXRJtOc71Dun0vSGDK37/F/
imIfec2xsa1yU2ZA9JMFTNLKjd2ETrMrIyISIh6nycQdfIhHwCBAioR9ww0LeTcWb5oOA3+b0iST
S1IFXuwR047TNi/mmsJDFOO+wdFKfTZZX6YRxXofmlTWVvvUmqRhL4ISrbmvBW7R3EiurMR/yeqk
3fSeZR4MiMnUQwriC5PrMYsMJl1E3Of1zo2XH5EG1icNwbDko/PEwPMV3p9GGQv+ms/zvwIxMPb9
SFp7dJ0kLQhe/3UIMTzafW5wzUwvcVhTTXYv9EkwGal94+Au7iPRCrt10Q8WlMMgpR/DhM8mdjKq
vlf5+NrQOSChAJW6O34Hi2wyrzUeOsLOqI5A82lCrPlVNBF/Odx2Rf5JMdAaiSuXUoXRoi5G37Kg
zB8mp1S+pt5Qi0QqHKAhYZGI8hfqmmAEV0YpatE0DE4HbrpeEVMWW0rirh3rZlrI3/bbB2zq0yHC
d0muWj62wwGbPFm7chEqbbtcw+Mc6htYGuG+C40tIGCvgbdQm7RWBg1kRGhFB4/GhGespyHRUQZS
k6RNZ4Vb2p9kstHyiywIsi7xt0eIqtdFzoPH9+vbmFSYAyETnrEppZ2kzq1TpusLI3zcJLM/QWmk
cAtagPErD8mOEQoyVge+o5niFFCvNwDnDxg7mdTDPKJ8v1sH2pNJ9jCFvbPXReFfCMdnYD1uZolY
rcGjMQpamZXSygKcxUDI6ZqIhypCDby5ZWDqer1b9Ly4FKuHCtMYgIpEgCSZeW6iRYp7J4AaQRNV
9sZ36M04ZodsKULK6ciFWlOLKc2ZUqnVUgZoV/sx1jMs4pKmkQmsr6nxWUu+8OJxbecWAziII8OO
atnPSNJge/AOF3bVtchY2WSqRyw8XuR2mah/yGPkKk2/WhvX6WCl7VVDiIIMndQ2a5tmmEDdhYI9
mVM+kz8y2PlTBKxSOyctaGV3pNF0rxfEdwjLKY5paO+KhWHg10KUDBVxFlLKVavqncUhR8xkvpBl
cXGJiXKlUZLclHH9lslzctFnor+zpL0m8M3d//YaWBfCu1ay/xZmfs4KEmM2RxqqnN2G/Khak4z0
01C+TKkjyOyexUUxRlwJyHakngFLdH1eGFLFSvw3Gp04JExSFNRm5CziK2tabQJQIk1vIgu9m7oE
PLh2SEvq1EnaikBQz7vQukMZdkSBYJ2Gt4f8zqwbj2qzHNZbfUgEvdtyjsmhvlq4CWp/mIY3hZzW
wYP+rBaqpDzWTy6t+UHaVTuGcGXCuVPJYTiJ1S7TlpmygbQG0bBDb6i0S4MU2RrO4qCdRSv1tfA9
PT8aEVNY5RRivxa7FZ+PJUWnGtEv5wUE1r/WhIx1Fi7nqN3jloYPeQMC559qkaHZ5Rkk0i3GZ+J2
JmQvx96xNqNUiYPq4GqzBfOZiDquOhDK75Qr/XfXus7Wo31N5aOfaOIzJK+xqNKtLu3LRpD3RAuI
AiXitMPZspOu1FN9aFtKUh/V1XgYsLsrm1VRhw+hD/5Q/Z2pkMTnyZa3vK4LLXJ9Yfp4K+0cd2Cs
HlYUfq2eLztilyekfJLTmFqzXYje1bdOaoqFkrokNuNW8jLOGd/yAX/RyHeVfcwq2/4g/P7Uy0ke
TmOwlkJHAr1a3CiFnAv6cZPw5BiYgXQrnaGYxpM3UhQWww/HXB7SNe32ppyFulLdT/Arajq1TSYv
Nc+WVAMxVsOlmzcJHKU2UBKcWUl+1aqyubWdaI90D7bqq8fNt8XJ25P6plVOcXgjkDS7HYcQUqK0
ZUgNX5Nvac76e4SqxJQt4hQ7R/UrF6UtVqtqoQPkUH+bVlUDwJyFqcwHX9vjKLpNaa332pC9x5E4
OLjrD52ypZny7OIMISY8XrVjOMubi3yttUCIuHQhCB9gD1juUOY0maTLQeu+rZbhbdN5DnT5ZnxV
Isa5QNPrAAHoNtWUifO1qb7iuMAedVCdA7JnWt4W3o9wqZ5zWR7pmiU6OLKUIrfCJfkJHmYk0Awx
YUj7cIOtvdsYSrEtv5a6XtSmWqzyjWmIYcj41NzVN58XrSELwJRJHjeRlaMu4eimrlTv2gt2AbHP
EiaB4zScxqLIEANyyRcD/fB6+cYTTAtSp8gPddbea/k+b+pHMXji6GfDjVEaTB8iBOvMabYztZYA
LMj1mOh3jCAoRnLnMvMesPxI6B9G9SUQDuXrhvAiTuQLojmoXtfjR01dE29z8eDV5re0d96c3Ltp
aoO0DC2zDtDuLPa2fYVPaz3UKSJ3eKAXkDAuO7d+swfwZHAPgVVaXVC4Up4aS9Ry8R75Joah0Sx2
OUlIZRzScaWyOAovOzSJ9TwslwBCritIZZVpw4c0h5t0yt8rkHI0N67xl5eBm1UflOO7h5FaJYgk
etbx8pCHOprs5MqLGtDWS3lyG0LPSBMPt23ukOE53HlpKAL33nDDWYKKIIs4ye2cMzJOaoKAvcXa
CZOJMYNUBir9dKpbYk2kTA0oywjtC+eiqUOf7FL8EF6H/IFuQXm5NLYDRa88LXBsf1T6ne2G1kcc
tgutCdniqRijAn/depP+ElnaLfbddpcaWXZypv6X4TOub+Lxfm46EPSV5u/VxUjRGc93mtJ8a/XD
5HgHdRfxWzNdSQ7khgJyyDw1ywkZgnQV9catka/a3o9LH7Grq5/+R+v5X9J6CkdGTP8/zNkV9Kj/
tf1OTsL3f9F7nj/4l97Td/5hO4KsV8SVwrYtB3v03/Zs6x8Ytz0fRobn8s+XPdtCJarT+OVt3dRt
3f2yZ1v2P3zAxLi2dUg9pi6M/47w03DFv+acW56M1XYdYfIN0TkrR/rvwk/L9+rOmV3zijBteetU
C7KfBfFlYj0AAjMPphzzqKfA+YHwta1epNZdBKNW0veWT7ulFSXiz/ZiLMg/hY/NczVvw3BDUU4A
chzmVer3OHuVXrnNknk/x9qtejSrxTR5enFMxOifSIJUbucIkUJ59kGrbdsEhiBjPgZUKafGpwKy
KR7KkVblGhcveeUhzxYPepTrYDZJ3jHWC/Ll4MIY9ikcbzOtnLdlCmzcaernLlqfCn0ariaUHNpk
7vyMmxccrHqfxp6xdSOvJMDEu5+S9NICxCXlixV1DqpD/tJvQ2S70AjRchsGWNkF0WRVALeNy+ZD
1mACTJV3NXjQxsseGPbfL3pPOlfjbk27qfkfprvRQ5DiFqAhNEKsKXSEV03Z1Zs+8X858xYSN+M1
m2Yfoz1UlXV/jdZ1i5L12uptbaet9isFsls0BfeGSN7t2sm3+VTcl6juS1p3x1V/cHTkV97wPvqQ
DiGRTNs5moKCNjQSkR4fdvcKof7CYsZMrGUMoolSRjYhIerIcN0XSe0fXHKIgqYaCUQrHyqNCnRY
0cCEcG6l4iruy3dI2G0wu1GxyRzgx8JYL+OkfWOq9BQuzaPRtHde5z77sfEC/pjg4yk90ue+9o2Q
/Z7S12juTQ0RfIfq1yLLea4vp6lNt3HU/GxgXQUU/356VjBjUw3yNdzlTnnqp+kDKOWHB0CVZ2e/
j7JDjDN95TESggoGebaftXovaDBi0qJ25jo0yKG7dnKWPJY2JCOr+WWaDuU6nYcckSFxEN37rnmb
98YnrT5GHvVTMSIm7ktKVXFs/2LouLFT5zLtmXYObg89a2L2v/Kf1lJ76+fEtC7uwInXxu/J1GAE
pIW8b81eIOPhgZy7lOT9H7Wd84ye2tuy/DYxf0R4RX3B4HwIVrt6NF4zk10FYcAPRosZ5hhCW4eQ
x/lU69Wx0r37yGCOneswpaA4QfY7lZN2m60WRHJiO1zn1hyXbiMY+KnMRCSpSHmy5edqzDe5Q/xd
RNLC4OkoJ+HdbAabTxrFfTsvQ9Do2Qui5VdR+jf94ND11lEVJpSMJrJrGCGaP61ev9OYaPQETzQZ
w7ea1AhbUN2xPLg9s2vsvbp+BrD5c2Biuc0KkzpnSNOdOranWyvSi/Tkr/OtILcsIEKhARSVoGWZ
Nk3juMHQWXelG9ZoZcMbO2+OYN5fG79EoJ0dWwKCNwxLkU0n163XP5ENSbXUlxAqzmTHhF9fOvkL
qj8v6CjaE6abVynSsBp22yNFHw4ynVUrwvK72Nf2ClB0yKhfT3Z0388CW6R+SY/DZqfqpalvvIyq
YF4vv/gDb0Vi3WkxJa+sTVA5ziedgUrYtY+hk/5gHcnT5Bw9ym3BnPJ94bOP2V6gA2FI9kDoKFnV
01itjMD4/3Tw4RiEEysnrGzemFbRbGxkkMVCmldWpredAUAoan6lPahiUPp++9S3+oMfIZHrDa7p
MRV3Q3ydk1KPfra7d0TyIvEHWgfSCKn0CcQVnddqujPL5cEdDjlPCU6v9J1xWSrbNb86VHCEgKJG
j7T50sn1R6om3Mls0WzdfvrU7ZvQX45z5N2irfwMDQJj6hwkmaBcnZX9k1EJsgUXM9v68HN3cSf5
2zxS4iF8HOPxoxPVg16P73PNlxRreUMlCyuu5h/4n1M9sO5ivzxNKaBXdyi+a3P7TN9pO5rWc8Wk
AgyQh1smaAyorGNOciAPAXdcfhlm+TRNwKuS9Bfc+8sUgqNGJu9uiHia0NyEqgROMEHhmJM5bQga
Gk29MyuwmAmzYHvcdEP5rPPrTc9Nd3qINDET+jEvnF0bMnZeN/4Hfolf5hDfpZ79sS7WvJsBj+/M
JLkm5WLZ2SX3v3UtPdRv1g0C+8soL4+4sV7DRP90Q/OiqixtF6+WJPO4V6FJS2aeLl3cC9SS17sk
BBTPkNGyRgboNh6KYt6MZv49RienRw86ELBN0V8JQaRscYfQrGKfoeEYEDu1g3+RVBYyG9hyeXkP
2/ETlff16sD48Mf5uydmfevN1d0IfTORVxeTuz3YOMrbcfy52utunOyFrFgo3qnfSrTXVmjvTkfh
O+v8Y4PopY+mcZtlzKAYr9x4ZfiBYhXMs1F7+Gd/9Gb0Ms/JAxHuqGsAlvZDIygGYpfvXP1bGfbe
3hYUT2EYA8wWKPfQdZhNezVr2d0SM5yY0NO53ORLLSQOdzro9vpgFMMSkDZ+rAC4tA4VjR7lLIZT
5n89Gcmpc6wnwKW2+zrPxF/Is903axiyXkivLF0IRDbfoimJNlEnfhSivQfvHkRJevCLb2WsH91l
/gTgD1XGhbolnmvDfsSbHZGLN7yRe9QfVg8EDbCrAQQk8t/ugXlVLG8N5MsdDUxlJLlX94KAQWuN
Lz3gtQFaHCYa2d5vnTuDNvnG5Ie88slnTt3V2Xe4SmXgJOlLTRQMqh4R1E5xSczosHXtmvsdQkmt
cptDVZLHBCiaeCSb82aUKsmwp3mwrtRD8uabPZG0rNu8XuucuWW4hFcMKWhz6jzdOEOE1ZJylh+d
2rpwdOtidPjCdbI++zNCLOjLHPG3xBgp/K7OzzgzDw4SjW06aT9wNqG3s2+JXiRiNxPXfY7otGvy
dwow+qGq04OHKG3MJm+jIx4BwthgvoQicJnY5nYYTFQeSfnk1FziTtF8F1b6BFSVbNO2+SQPItt7
zbPIdH+X1rQXyjy/qnvGQ2GlcTmI52rkco1r78UlHb72npPRIbjADV8zQkB2dty+mV5+uzhU26Iq
fXCK8LNkKrXTIAbMLkWhdnl1eu8CRHy4SXQkMtpEn7CYf4i6RiQb6Te1+LFWKFYmQPF+zezxrbgZ
LcFYAPEQZg/uiIXVPcFcSjd5ob9qgJExanMmhDBsxo6P6JX3SrMLE5BB6v3YM0WnbGVZREnRrBuD
yik2hRgfDa/+sP074evvk+397GLUpV03XWWdRxi4lV4vpBSYVfUc+jEtnFi/Y7KtBymCWk/E2H56
B+wJ/gmCDM1gRl1rxscBQi7kRMZHWfSWi+xH2kTfm2y9iUX60JvpDT2ka3dxfNQu+qXojKDvii1p
D5yIppHSq5lfltJHorU2j6sn3kuodJBEySjP80e0DVdwl0XQzSE1TG1fpNPdVEWvdjUvuzKLL+1G
cN9F7Mztb6uV1pOGGwOqrLWD9d5ty2T+ZkvhY9HXwIo9HBEC684C2XE7pTyEYjTCNvqtuTj45tHO
s5+lYfTw1C6iAt2Q7i0fKS1nPcLu37olwkhq/0tnXzIi1yxCYBLIpfI6b6bwCahpv/F60g7COLnW
faQoa2zjHxjvK+Dnm7TjBodp5iGknoeSI+IP2DAEsjH8Hlnxk+OtDFPKUGxoZfA466rXzKiivdN8
4Dp6QI1s0liKv8/ehDt0/LkM/ae5OltG2j+ITYiCWmdfxWH6MGi4U/IB3IU/HkarT4/YCh4Mk76R
PV0ZbXiJYZBwgah9H6LOY9zR7hNkdhU4iTQ9pon7zUwLMhCbXzGyJNxH+ftkevhTvWM/M6BHUXpv
DKhOvNb7iHFiBHo5XRt6dusboxu4sfMD590mLN1ht2bygTdveI5XAzm40dTS63SKk+do5mHRGx7/
w6NVeT8E9HnGvYAsjxU+gcCkBwon1WL8P3RusHjzBzecBxHT3w3vp9rcZBHCvT7dhVWcATqnE+Bm
zT14dB8QRNUeY1rFdvo8W+XTEkU8/rGj2PnGL9aIyYZPMqKucb6k1iUDgn07wLRs7PmUeLAoq8FE
teneTqF+a1Kx2lLEO/XNzCSoc2gxFPsRlWFTTY9mO8Ub+uh0Ck0K3/6HFS0PHTEJx3Zo7pbJeNFr
7y2s0ysNwCqXLheYN3pbB3xVDk96XTFLIdA8jQnXFEl1P5fOuM807wC2j/HAmlzFQEGDxn8xDbJA
KprHOwT5OrQH67bFzJL1xkvmxjvHs8n1GGfqe3Q53OJyDp9QU9uBk8tRrTXQ10l5ACYTcpTkeuiw
BCViHiSI4igW7lGSGBuEb+Fk0JkoENFFMQrRJxI+jG1JkxRFvhdeOMWVmAo3CAv3WVjxi0dHGbnF
Tc1+jWqg6FX+OZj6wWhGdI2viPc/kzj8Ga3TN9+1fwyxQ6GK8TZtK+bfd1bt/mqy+j4kQHLrJvVh
jutw0zFCin06UIb9kZolAQrzVUtFDfrIDgnfwQMLg33kYIiBgiuDhbnISxiRC8JUR2b5VPVT10DY
SQkUzRCvoYBv2o2MCi8aJpFrPNM+msmxaG+trLNBMvCYR6V31dNdM1dE6v4Sf6aetR+iJ5vnnuns
PoYJd/9sJe6xBAH8FYWXqTKD2oaYQhKkYyQ7tVkUxNTXnOvzWhCfU9ZwXiVpTRFjFHHHj27jpJlO
fTk2O7+uf6rPIaGQ2jZCDhFuUMJQL1byzwMLRauACv2312b6fgdavfGC3YyytASseNKkPY6GtmxI
q5t3OtR5HHblhVpMXGkI7vD3lU5a0aad6HKujUs2Yex1wOj5DZGfUFKI9eh9nLDY+4pv41gp4qCs
exxlO4vw3ttpGOf9ei7G0Jo82VOGk4cCTe6ScwSqud9+oYhK+f+y7S7a6tKMr5hEaq1WDn216hdz
cWHHZgjFFPavrEYC/EMPRJw8q3JREcJCwDnlZQ3et2omqP9W3mkQun9bVT/tLh76xETiWc6rK5wz
p0Qsrf7e3HUzbiw5rHtdZ/O85857KdHqoCJPaqt2qdorWS87bL1B1UXuZnVM1L5Wa+q18+mgttUC
BGrOWD8+Npa/7afhQR34M69J7Zqvs0G905KdwgWfr1u1K9SXNBXHgJRS8Pk95Y7Fbn706Bq9Lo/P
+9dCrrzuNEvsCz+0OesogZT9KRJAmVfIuz2dHQU8IuGevnrquIc1WvdR1OBj1pkDkUbTDQ5+vLL6
v/7wb99BrbpwSgLDjIkHk0frfPSSGNRyOVKin1UnX9IEh1aTNhKxnR/yPEvOO3em3Af15uuq8Uw3
JGf972zJ3/agaOKbKjl42trtRVyi3U6hIGhDoaMU4npQCy6RC9zt0BbkWaW+EjBbwtamca++yxg2
t7mz6vtat0eEiQUX+oSG9fyj8veoT6pf9p++hteM2HMeN1t1JoxpTi2hwjYgv7c5O+4RSV2gTgZ1
+sgfABPMD1gMi7H/HdUZjNl2Iq8I3hW9ytKlLBWqcOH/9O86EGfD2KqBVQhEW/La/Dr3VjICGLox
NCQI4HQ+k+TeV2eS2vx6rUL7Le9Itrm6u5AGAxnI+Z0badxh1M+rxdfV+tspel5V79Oem46+rIPI
nX3+SB/bB+2l78r9+dCVTdQdzKg9fV3h6r+nPqJeU5uRPAv1cdx3ELoOsZvs1XuWOtnVT3x9/s9T
UG2ro6bWzp9R2+fVP95Xm3+8dj5t68ZBoqfeqgpGUTZSDUwSQ5CbRxRqy0YfHee8f0yfCN3I7AIT
53BKE8wjwfh8xCcp8XPc23Lt77HgUK70rkzCtFdM5f2U3cOMPk7tcGnLbh61xnvCXKqOvFciPLC+
VZneHmEyb2sszEdtIYNULSq/6i9ao3X0jdomKB0qSa1H09atXBCYZkjQd0nUY0ZSRk5hh5//96ul
F0Kr92Tycr2isHxCehdfTnIBPImngNomzIMAKrU6mG17TGSDSMwTQHnbiS7VG1HEg8Ih3dIpuEMX
8vJRC1z0f6398RqqOXaxevu8qt731Gn/b3/0z/e/fnMyA+a2aFTNV/bcrvuvj//2686rrvw6v716
/tO/vaA++/Wrv37VH6/9sTk7eMzC1osOgtjaP978+p3nP2fKZ+7Xb1Zrq+Qe1kn/rLZ+2zl//Nxv
X/Xr1/SUwILJZC6lflr9eTr/R7Tjb3EpFTmqA/7bKgoJmuPF4h8HtKuqc63aL0pZohbqNbWm3lCb
hK3th1DXDrrqvP+hNjm346NMUHKco2hH0ZzHSCyfsUqG8Nt2VgAYp1DFIFTd9xU5Ri18dQIosAza
nXZfCeNedWbsYuJ5r8A2Og+4nd0xqUHkzm0NJR1jMZcEPRnL7k1NejGfezqNGkL0kOiPFg5p5st0
hMoujvXdF9hWR6FXJaVzVJ323AoRHij8iNrWpTRFbcJQei/oHexUu12pBdQaI4nDFK8tlcokwpMJ
sTViapMHGJisIK0xF5TSv+BJ60L999ofr7Wt7jILRWgC7QAZlDH9tZiiqkUbIF9L9flAICaUcAt3
MT8w0qY+xA1jSXk8Yco2F2rNkOr/r9eSyeQcsI0E6XxanroW1R1DLgQMMw7Jv4QcattpzZewqsKd
aq+pbhv6dnaI0hN9dd+Wus1wapFRoBpvSsGh1tSR/uM1IcePzH0+zp3jcwfuvK4O9FhSU+s9f6MO
pzrEXx05Rz2KzttqfLky9IJSelTNuATXMs85pb5SYppRIvyypPkcE5z/6ghaCjT8dUTVi2lZUZtl
rDoopt0aExTvcJdX6iKlnQhHgcxDbUcLQsOmyJ9tCWrMx76aLusKsdbivIVoC/Hy6L8v/t1rVGCO
BDoZh9hAaaYQUGrRl5QBOldkZK8i7jkvpFEhjagu+5iptq10K6zJD4Ep+0QN0t5N3fgNzxpCKnWc
InWI1OrALYTYOxD6Cgz4dSTUgfk6OnFrMEl1l2WjDsHXwpU3p6/N80XZO1AVl+xTHQZ1gP7doVKs
qakyMU9S7lIHpcZjbNWFg/CSkd+iDpG68rx0tDcl4nQygCBgjrKivrjLMQtLGRxnIv2To/MTJGdS
BGmlESpff4R0EnZKBBUZ7PbckxRvtX1e9SN0SyTSF5hr2YW6XJz399+bBoHxJyOhASavliQFodll
3qu6QaorhsR1f92o1fO1JM02DpmCA76AdeMU3rwRHH1QZ9wZYs0wN3ou8+51MztKedhZtKbeVZqc
sIRb5qz1izqXGsmwruTia1OtqddsTaPxwABCnWmx3A2a1PX8j7TivyitMIz/v7Ri851I7qT8U1wh
P/qXuMK1/2HZPFIsz0FgYULU+ltc4VlQ7A3H0nXDcizPEigo/sm+R5LheYYA66YLk4/xKdrzin0v
/sGPGh7YCt/WDfSG/x1xhTBMAF0EmC5RVZ5+/p//zdzXsEwhqJ44JtZP4Yp/pWq52dwUbY6tN9Ft
6+DMtD+9JTzgJN6VlAbuU+HG91E64REz8oPeR8ZW1Lp4KIeCRl+xDhd2UaObKJ0HEPY+zWyz3Cck
bl5NCxFNSAftO5Iqvage7wi3Yc5Ypo+V1npBnkzFVTfU9ato6axnCGL19R1PJFlzaJxvzL6sLzNw
6UGUdkvQJ4Z73/irv1nssHh0s2GbRdje6UaJB8/Uln1vGuYlTQX/0hn7YW9A8t+acWPva7g3Abyv
+aP3tWvUEhrf3CE4kHbrcZ3D4jAay/RNb1tkEgTGJliBtKa3d3Wb9wfsb9XrshCP3KB2PIlcIvui
4XmW6euxttTXA/CJ566AOVTVvb2tvdoJcGD/B2Nnstyo0kbbJyIigQSSqYQk1NiS5bY8Iaql73ue
/i50Bn/EjTu4g+Mon6pyyRaQX7P32tF7EWLvsLJDli8sSqbyeV5eZtqx46Dqn67jFl4CbUGvpwzl
gqUuib1EhwaIzLiKRzv92TTjT5KusPLYkVcv+XBx88ugSLJrcWAF/LA+RMeauLLNY+Iub0ztzZ1m
DY1n2/KvNqodPnl5FO3SeikzGuxM04iV20OLHPnFMt77dHB3jvE6kmwXhzLfF0Jfw4YJL9PKS9L2
7oc4Jy8g44ob5qCvYMzHfT4xBZkZq2/npi9995COIY0YNmkWtAWmyUG/Eatzf0S34jNBcpBnaNr5
Fgz7oqnM2lRpvevA0mzZCuf+3Cl0jSw8GTY2yUfQKw+SeXHTFGNkiZvSr+Qf7qOa/WQuWX/Z4hq7
4CaArby1KbnLO7JAJhW1V2UQE+iQand0q8HdNJYxHSqjm/YWb86+c6ODFPOwR9rUHLOp1jjXsFkX
OdtDwlt65qhrdCAB9SAStH9lK36Bw5lJJ63NFwEzecBkzf7WvVgAiY4TX3RVkJu7TtjhyTR6YBpI
JgjaYvFAIqZ76GyUOSTGmTezYtnqDnkLujj7bvB4X4jvTi/OQmJpOsR+VPQVzmaiXwnzFiRNnHLA
BCfHvS+ZYzypeDIwHFk5hDEJqUwmr2lc7WOurJMKZkVZOJ8UdektNjXMdMp+mUzsqHqEexstP2s4
MsYJtyiynSvIxQrJydlUcp7IyMtpCjTHQcwgePtzvGBl7HgIXKE+lfNHMRsaglFI55At6gN2Ed7T
sd8kAdIcQg3JzJjtYU98zQ7XUb95G6eC9XAT/UJfnR2besFBBN4FJFHmlSD3AMshhHZoE+flTkbS
ua4r5+aIHIMfOUQoJQyWaybT+IksSK+TqkP1wcVaBV2MC9eWHmtcqqEhVWfs15hWZHNzS+PVDtNT
HJjmkxGqj0gLynM2MuhqWUkNdlh+5SX2lAZLP0kz1hP3zqfVYX9fWt3Zo1R8YZA3H4VjcXGjpSqC
KlrXzsgDipJ83T6wDz2aAy9JItoSMSwbMWfKC7KUG03ymGjKyvbGbDKeTUhBT4kZHXArfkuJ8aRU
ZUK5sW2nd/Z9u07GPdE+ib6Zm0YdVzagJkxqERXPnuUuH8VUVFeHFGRHL8W2HafhhBnti31tfFgK
h0R3CyMtuRWlLQO0Nlr5g7RR1EEOpj+zesJ4WRDRPk33KtZzAFhVdHHmZeXQkP8mFag3u7DsrdTy
/to5jUFkEHuLuiuuanRgwaXatikZz6vQHp5rskhyVTu/oG/t6tJi1pF8hGO47FRekTznsURPjnNL
qwhKPT4OJCLiBHXcXdbEMcSLKIakpbEqqrRfKMXG1yQwrmVm7WVkkrmL4BCECj4CzqHyYjfmSzH3
n2Lmya//FU5kkPll5eRUx4Tau1ayKVagdjghTQndxdiGzKVXVGBwaloDKKDzM4wD98Nkv/wsG/3U
pIR6TFUw+n2idZsxyaeLTUbVfgYkv7cX8pgdMd2WCPRjYo3y6pja+yzMc97Y/Xvp7FojkCbGSeWx
hhz2ouv/JXCk9jAQekQHZXSxiprDg97Oz1M5n1E/fWUxfNZ40s6KPRXs1/StmX9XQ3DtI0O9J5r2
lTv9uSJ91ltYEZ9S4HnER4EHM2CVMHVzOGmXugFHxWR9HvhknL8XUXzPNn8SPXa0x5cHss1igRWG
SKjKuIuZsy0pNjG3eXG1oynNP2EZuR+YjyyUduEtVlmFzkdFr8mcMmSc4/sk0vpQNPxXJBp2RvQ8
wBA8vXKHs2xZMsV18RVEVr0daS9PVQpTA1Ug4U7LGpQZVIx1moRlfGT4LaKwtz7rzW3R5tPB1kv3
qszBFzqOV6dh52kNlri4ddWhT+gU6EYbDA0LvBVUhbomktjUMGc9jxoa67S0vw3YFfpgG+9E/BGM
mui3Jc5DQkpt645JGSvSuLdLfTgx51gj3A3rwEldsRvUXG+sjX8GbLa8T/WPWT+LoXA/ZtRAFEY/
Uf8gCZtbd8dG5z0cXFRMnejbC85TEnrVz0jOGOG08atqT1CYyP+tV6eoW8Hlk/r5v4PEmZNjpBSn
YuLAya8biAEtZ2LfdwY1AITGtEHGE8k2v7lZRtyZ8dOohfWSjgLfsqjNi8FUZJ/UnNQRNjGWuYXy
mw4xOm0YhvM4gTOvONaZr63hmXPjZ2ZbnhvDTI5ljrGvT+eTCDLlc7sjrBh/2xki9CU411OQQPJa
dQxo3+5pFqKRGlyU7eAZRwIRW4tBgWNew16Ke9c9T20VAvuJTw0Qi2OVdsxNkDgME/BEPVoBZW3V
vrRucEYWGVzKwATmmOYQhJrWvpDdc7JrAVqnYuHnZNnfeqmpCjRiu/uRgESu7Cpsp3so+teu1ay3
hg161jGsLPRa4JAMD2TSdZc8+c5MURyxTP5p0IzsCpe8+ahjCRur5AmgTY86oMEaYKVQCWZRgnJQ
7Pd4n+F4hvk3mGK1NwRyvzFU20coHymO1basmsKPZhA8vNPmToU//svprUt8qmanhcdxSYBBKJco
QdVfQbpSPCbjBY2o7gcj27q2QYIoVa02zWBEF9sq//YNgdblpO/tqENGJCVzlFE1kAW0zxEr5VnW
r0B5ylcSg9YyIhXMTBf9nuSFvhd1jXM17YsvNnqoFsNJW4jkTH87mASAmbUebaHzpKgLPbB3zSFa
6mjjuD8K665FcrzKQP4k1rA/5IsvFNAAoSftC+ClzdR1zlllGVQyW7/A/uhkVpwz1GgmEqcLu0cH
IsTCoUCC/NaNO0KIizyFx1R5PZDLHTYOSK1N0t1gak0TOL9dmPQ3atb8kvNT3NoOulspw8yPyDDa
EkCBZ9cMdQgWNumHBPGBMhA+ka9QLR0YVdMgunPKYh2CRLyVWRn6s5rfZdvHB5NYWkdrYn/FbR2s
ZLxG1G4wdJdjUfXBdum45ztekW1ob7jHjEA1X04N5EJ5gCzrayULTLfji2sQhJtWJx3/uS9S/Jeu
PouTtcrbqLDrhA01hQyyG5BOoI6G6Z7L6iOCWZX2VnVUQ87ZWS33FJ4qFMf5qYwRD4fTdCuh3fVm
rB/bifxgbXJ30JMHRGgU4c1I7vTQoi+KsuJPUXDkBpoZX9JiZkQx46eOOkeSKzz0nHY2lIAZH4zS
TOSCkebsgVGVSD84Udp0+MybRB4fxRCvd4OvTOHIrV7buCfMN1gVByEahXFxL046IrDDx3JojOrV
mYIQTlzMVCrKXvDiJ0/8/imzUYzbrFtg5hj5NraWZgfe1twU4HbYdFOUAdMi/QyrLj8SAJNVl7hn
MebfkMxXGluRXdiF18ehEIXnaGRUW4ggC3qinevMFfTvet5Bkzb9fsKQbg8pUDf0huAlrNfGVLjn
y9klfpznISE1O2Orl+PddGf9GSPd5vGb8aAiXlZFKmQ1Yz/UdpNr5ffQ1bh3eRxHtuiOZQidaB6g
9dUU2/t+VcbETDGpKt2jZlL49jE1tUZ2pYrz0od/gTZPk/EhMg0f590T0lRseSAqPbBH2G1AW5UI
0A0qLIs+AJ27APIx/XNUpTzAeymwwfS3xPhwlGaFBa+quFXSSMMvBlsYxR5RiksTH1xXoSHOUkJo
NFJLXJSDDAhhKHfGc1npCVLaOmJTrRlcAtBtPbziX0mqQmS5KuOI5THAW7drs4+EXeAVQKblERLD
ZqwGhRDhLGfAOPp2o0vPMMJndyyKN70qvuDMIK5cyYcUjIBieNbDE4nOcppec2EPh7IT6pAFJjpr
ypVuomERWeX4OLreFhTX2zhtSkgSOK96F9mi81rZbY/nk6iQKu1zDnC7oZoOmoOjEW+ZJfOnm9RE
cHesd7I2GBGwc1k2iOn00SSaJ02fqrn6jCOX/FUbnZIqzPhcFfOPNmerOkgozUkZ4OtvJwiWS8Ab
GqdfPVzxzeDasZf2bHEHZT9ZhlacLLTXvONEcWV2Ep7khHfYkPVRr60/umoGrA6QDssQyVsRZ0SN
hwGZeTiZvHkoU94k79Fwx2pm3dblrzP08O046P9K6pfdkEQJa4nh92xVvN2QUKxaqktH87mNWsk3
l9fK7+3YvYiRWy3OYVCNsxbum9phD4cAekP0t/LKKDf3s6FATjfKb9uq8KXugqdxhOOnFfJsqF5P
KWPGJ7bvWLipVmQciL0ue2gMrfUbmc02EHW5M8YQ2VPQNT6B23obHqLVx9/x3N4Hsv5pW/Pvdjl2
9J3+0k7uUzWkMdzpwn2qA+1YTWnrN1Niej2EUTRdUIkdrNLnuWppyzsewhWz08JYgqcpGL7pXPkD
2RCcFtV9Kmewj5VhdbemvBXxeOAU764B59FBMsrx6oqfC0OrQ296BHa7l2WENQV1ZWF70GV70aS6
J8LJ9eJ2+auSBR9gPWEhq2jCklldMkPT32Chmhc0VNkhdiriP+lNOT0KtOfN0bSM7ko0GDrqLowO
tkKyrfIWFga5woa8GKOTHWMsyvXWKTSwAg76NBz3K6CQw69sibnIgyQ+aBJrXtrmIzKIQgcdWu01
l2TXPAo+IqwtvahSpHkQbHSTagdwN1b2BZY65tW0Sp/pCLoDuHUkNhlCfHY6GGBm2MIYmMRWX4/A
qTFgZ7jJO3rB6VKRAz7Mqb/MzW3Ou/mMzx/AVNC+2TMqdrPbOpFrPdF3HJKuULduEvcKrh3znI90
ougStrKPPcolaqKch2qkZ54LLe4TCnWlo6DiuFyQb1n9rmzhqMSNMfik+QKVieDMLepFJ279ht1o
WHHOEP9ulZ4z9+/cXbnklqdxHBx109w2PYK2pdBQGMCUzw172qcVQypHYgrQx/g460897fBTnI5f
Wae1H6RrMTAofnWaFr/KLP4KkiE/h0H0/TixEjCyQVs4Ox09yb5ctPeBQcyi281rBKfTMhvzKTUW
sYl6aIs85IwjjxVK9hcz7LKPyDQjb2bbZbp8b9CKEfrnB1xLxnUUEiBiG4QHfExkfowCi7ddtr5y
dR0cCrzKJhG+q3FRc1Y/E1tLEIZmCrpmGR/dZMTpzELhGM8HNNMtyEF99kEjAOgJKedqgsz9VA//
2Ysz3zLiAISJiHqiBEQLk1t99SMhrlx1CbMjMw33aspW7Xx5torkXyIb8WRF1s7KIyBajHiPCcHf
oDIMhhitgNi2k26vjvVqXLKTbRvUhzxCnN3GS3qOJxMvV+riEJpq56koSw01e/9auiOvv0kFHtzG
twyzOAyRGzBETEqPtO4YLbhlHKo1kyOcpxnqopS/oKpsanmsrLH90lt3I3WmmjB/lisukMjPkoAS
f7XeY/F8EuUfNXWHaarnbdN2youE+yNCgHxQzGe2FHso9Tjdbm2u38WSxtjC6WaobMZb/a3kUu5H
cw2IZ5krg6C8kKtu3aMo8pJWfEZDZ36H2lcA/eYcmxahpHZwRP0QnhOVwTZzx6vdyiODXNCficLQ
EPOc5xTXPE3TGMbk4gXTEvGasTM8j/pwTLKRaS5O3deirw/uwi6stcBxDAHXLGgqjO9je7fihmGm
YgmUFJGzW9AFbksJG9wRxUebvkyEsTNKgcZlRjjfNae4SlkyjRzf4jB1rnI8hszQLxgntoY+Br7V
wgBtoQRSfEt0xDa0wwGb2i5XKjgwOF9D5xz+kQSo0xSQ/QXTctqSNaj5sUZtXfRwvYs0QKs+jAEy
6TbcW9Wgo/JnYjEsfYE4wsmx2pGNxkC/2w2hlu/rpiEJOy5xuXGrLyWzciePbqU230uTbjwDZNJP
/fDBEno5cj4/j1L9HojCe00T3X2tJBOCidmEkrfRRuCn67hZGDlDn87to9YLwhBVUL9GFq4Hirun
MUw/24y2l8dlvM2ZM7wwH9mWU5nuQO7kx4laj7E+Ge5QaHyIvJ7GguA06zOCIzOHnV7nBxizPwym
5pukt3c95s1P26l8lTYftfV7GKCOMOFQ3iDEPzuFswpa39iqkMoZDtDRsVN2YVUN6HCksG2L7CWZ
ylf4GM6B6ms6ZjP8lmkIjyFMWN+NIpLQh7K9BJlGqFxpMHGtDfs4aIaLI0I/WezKmQU3sE2HpPE1
RPPKKaiPOCuSlTkIEf/XUBF/MVYaZ86s36Ycyo/Sip9KMzbRkoaHGEoFJw7sI41H8kMf102sJuGp
btOM88hGA16HzkichfPsrFv9odlOvUCZnjA2TrO7BsnXTN3ppK8fxJ+J3LU2T2ffWJd5XWy9CkYo
+y4IvrWa7aCEEZH0wAUp7lkxNkxcNf6QViTiBFjIn3MlVnBNAoxTXKlAzP0Dsee0st6qXmvQ7mul
b6EeszuOLwdp4ZpujO8+can87f7ah1TVOIX2VuLOjI3i3QPy9+D7TZCzFD82ZrcN3tgmutFWeE1t
AUjJ5bMIXWsvEvsZLSA2l6V+QdRGw8sif6MRdrt7vM50sBe+X4seG9c/xhx+/m75Tub6UyKBL061
DQhUTT4lNQ9XHPdbHb28Fwosf78hTvCgX9frIH/GQz6nxwfl8fEhpFxPSxzmeN8pIscUXnS4GyrS
1awh/Syb7E9VljHPovDy4P09+H+mlf1zyn7BfdW3tMXKYU5TdF7U4d1i2XwYp/o33hZOUQQgWnpJ
GvfHEnz9p91bHOmXMkAYDYjHWT/g4cKpGM2G90iCE5pqN4zAeu+hnnx8YOQLLI/9i6e5MwAVq0wP
QT9cgFk0J0BOI+jW8VcXuQQkGumrQx2EaB2n5TyvewlZHuUqiS9IiclCWFaVrvNOF+l9hZvj0Sks
r13twb19YjoIXGfVhix5fkEMbxJsvTUnVLbFvIPViADaSMddDD5irxXuL+wwf0q5HLrKeVuS7C86
nr0oEafUC4sMTkksQO5x1qL2pJsICIxIfDwQl4YkEGEe5m8LvPumcj2qwOwAG+LWTko/ztVI/ouh
M7jJtZWBA2A9nFrGbrB6atxsJkbQXohV5U9upppusllNsqX19JAhPuTDsg3OJfCKrZ5UWILzlIsn
DD8GORjv5dLheE0d3+IhAGjB6fdAVYL9Us3vbmaa3mNHspCtd8b+zb/1fNHjWTwTCp3+UGXnJRrV
h+W0GqJU6428D2MvNAcgWjF/GONk70TcaXhYLMkaIzykGso2C6godBIjons8hToqDDNlys3Eahbb
ivUJvQzZKDLCrdLmVbjTLSA1fRkCbWZOv8pxxvXD3CJiotW8/3ddEqzLE9QEVS7tdxkPT9C13nL3
j9V9NHF012YgFWhAfzouIO+mcftNUdhXlYtVGpr+m8TsSbebPVvTeArj7N8YEibz+vrbtrMRLsED
6kpp+vD2jRPO+Gtk4AWRLe8xBgNnPYy3ZlxSFD0IK5IZ4t4mS8T+TZni2iai7laHaC0vYybvTBz/
C+/UpPtTGdW3WCGgRXEeUgpg+3Vqb0s4fbOO5lGAQWjPuOFLK6pP7NDRM1D3fqcFF9EmMEb6tak2
3hvRvkoHX/DIWGYe7tCpvdyYEPVEtETMguy+9wBogKbO3feU5LJAU++EkQ8nB/HVaCapb61YgIkk
S39ctG0+PUNhM49sN/pTvqZEzXZB0nXbsxHqqXgXJmQ1qvuCiTZL5q3dxe1GXcaOdrDW5xoWSvmi
0knfGmySwLMbuevRsIpNngIYC0Nmd1HK9D28pwauub7QV+Ro+iyJ/YQ6Pszxa8j4ifIFY4/LsROa
4+JF5sDqeHHFOtIQkHOKTTXb+a7tpz/Jqocp/CrqPNU0jAygAoAXD71qNvNjs5Bm01juIaQhIn9o
xI1BFnFEZpu+qk6ylaQkEnnq62piimZovqOZ29BAXZwg28ZWiP+nrmmTTPcPGfbtmsZCzZwbRIM6
jL6YD2w1O6GpdN2n2Ha+KIhDcHr1lRQWNNr/UZos3QeKJA7xqlnKgvkHmwlajIQod2sOuTcCkZzZ
oYTA9ERNpTRKGFR1vl9mcRkwREzUk8zwenEIzZJI+ig45TVl9eQQEGdP02euu8PeVPNHtf61gFyK
k6p5d1rthQoB2kEWXAXPn8dx9/jwAMrisAXRaqlbTZzAZER8fwFRAM2qq8Fq81pbeJjCAA5OVUa6
N0gg6uVQ06sY9IWwrbC7deurrVHnbKNw4dYu8iuqhXqbBxR9ZR+StcOXcMNTJftrRZQE3Hhu9LSc
f6qxwoPOHq0rGprm9ZReX/njV2P2E2g5LIF2MrZTqX2xwESyV+Qf0wuKMjiWiHUr0PFEepwryhnG
swoBY9EeMvwolRw2Se7cOa+Iku3qu1smkuQQTGiW6FkC6Mj4FvyhLs6X7ZAMn4aT/+xDe4JDA2BX
I7GRHs+QdMjmLywuVHg7wB761ixYqin8BhrlKUgKHS+igxiqIR5aGjoxE/r4YVmcGTzOy80SwPON
3BRceCaJa6hqucsUHF8rS0IIV4iM0wzbdKQNZOHqxr9aWkcJkQBDr3n4D9HMuOOotT9Nob3BuLtG
65UCJuEchrZf6/LeosM5OHD2t1WXLkzL2CI4w4x4M5sOQbKfhM1ysrIP0qw/5iHB/ZY0z2k3nU0m
QmdJGsZsNvJuNvjUkwqqQG5PF95JkJ7u+BYO45XK9oVujUAaq2l2uQtBQMbFP0vnAUGv7IFCsbbO
kn0q7qS6r3AeD/MTVlS/+wRBbhyXlvyYYjR558Kh2EnxtyVAbTeVcbvlSRcc4oFh3hgErw0tIFzR
trkyEQVHTcvSKj8wCpgKWTUBZ5rwRNc8BdfBnOlg5kvf6kQDPRxFLzwnAsaKjDEsNttoM/WKVKUc
DNqxJxkLlRpi0s5RG4a3+a3M8XtptnZoQBgRj9dmfqjHzpaJHeZrDRR3bomjUO2+CFvGBbn6EQM+
OQqdIsaZr4MbtucmVkwTUNz08XjtQkQAFCZZ0/8MkuKX4C3e2AqFoKX3rYd+w9yMQ/0N5fxbw39q
dtYZh6G2EcmvQkfCUs4k+phKG4/gP1fFiA5qi84asPLqh7uXxnik49E5JbH5imEvkeDtOB+B1qeQ
poLZGTwqZ7DKcvb1/o/QNb8ljO5oVmhhIOEXsGhvScIPjwyi5qDnGALDOnlzWNj67dz7eCf102j9
DcpAY9NGkhm95LaxM3J2yn9NGWRfbsF4pc2PRhul3+4BTw0RE1SQ/igLuV9M668LlmaXtFgMye1g
eh+c4yiJSdqbFHEE1RHfarnjGwj3wmZAJiE6MVw2PBagMBBcB2LyJMjek/YHF8FWLgyEopZEnn4V
BoRkNK2b+cDNr/GYhb7R3cWAdEdriu2cxhR4MuSm2hYi/GlSsK7rlN+wj11P8MnqU13icD5kHT74
IegZNYrG3mtYH7nujyjyRzZEpPwF8xgyaXptyK8+IsGCiJjK9rlPhlvotASqGBvw+H8Y31s31Ts5
rdRTt+idN4QVQWcx47q+ZeieZVedBtuCNu21YXjgAZX4qqwsArgQXfTHKhN/ggY0SWhOySF2XTRJ
gnyVwCoOAYMhnlZUKaRtZ8uT0qNN4Dor1Ww+Y5KHFenMG61pWkIWUG2ZEtmYIUuvbAJyGRS5ZJ3l
dL5hOn+Hp2U3xcz/mjwArS+lvi1tcLX24uFlY4G2DxL5bTRvpmNiexnRKMSwgtf9Fcof1B870dr5
RmfIVYJyIZHtBXGF2juwoFkoI2HIlZ9KjeMI9yjYffKtIDGzlaGN71k6djORibjftbSQWMLXbg2F
Dk6kxMnCsy3KLwf8cW73ELZtWDIDCxLQ3XQdBlEmJg8NjfRyyCf5L3cE1yXWF2ZVcMbrGW4sBkI/
busa3K7xRzEPrsVZs6ZiF0bpW1bV+nnG/WjWGv3dkLabWqNI5phzkMwgB2swMkfbJGl6rwjrO10e
h7TI6tVfv9OB12UxQXgyQwfUtPrOwo4f5WOxjZf8hSTzxDPj4Rew5Nela4YtY36vqpJjcLWVmTM0
ZW3E3BGuSX8U2ESVnJpT2RIzNQtytPrCRSmDASYY2R6CDobq0e5JsWXXqY93rQndLfxTQHKEAZZ2
tq0JZ0ukph8CHZEv6OctOssU2LoxE06l/2b1a27tyjG9NoHCthjTTSRJjmeMDqch6xPUYWDEe6mW
7zrGHQ+ToWPoNX3Z5VPoAvBxKvkLhgJc0NEhjSXmPiew7QfiH1iOHYLdJHPPLIK1Q9bkO8Vf2ZN0
eG8K/K9lPCFDWr8KsEi5r0vMdxKVE0ZWh1HQkcyN6sXOi1sC6ffE/sb2ZDD/K7Hy+mZhP5nKhfCO
mZrCsfVMI+LgTUsJODO6piOU2KADCIk8L8+GS1iAVTJX2EbB1VrV1bh6uFk0s7cghIXzl0HKphrz
XaiFPxrjpeiK5b3KDwtXFITtEOuHoe/jpKy2rcNZZOWCWa8zEr8k3Au6MdNjJw5PEkP5UNhfRQbt
nsRhhC4TCcMJzb21MiFagKkiX6+G1mELTyC9BbOlGbtlR9jqW2/rn4r1UU5OE1bfCpNTGXHPvUP+
WfZINGjTuT4QkZntC5r/6Mya6mlEeAg3x473rqGflR18YuINvL5zoM9P8dmWzYlEq8hfp/hYqRHG
9KG5Taj/F0g5C1b1TT6TuzhJTN3osm51lV0DZ2r3BNRWJMY2AeK+WkOgH0PzHKPnppp/JM9TL3+T
m8BCoCreq65myzu43zG0/H1EdEIerR7ORV/HkPk5W2gtiqHjnkANNmDPivtTaCa7qj53rOJjg3PZ
ZRVGPR9/EHBH2KsJ8SsLmXMKi7yJYr0TYU+tzz4sCQ/WaS36oTtX9jtA2u74cJI8zAePD/99uobP
2UQbeg88pDbXKUMONO0PpfxDQv/48IDE/u/T/4//l+NA3HQ0noubSe/hwnlQ/IZEOFsxrTBEomz3
qlGvOD23mBZn1EZAvJuUaIgEaMTjVw/q6eNX//vwf/2/x6f/+xv/r78m5USzEFvkB0g95UlTg8fG
bX6N3ETtQn2ZtqLsUObNweJpLeOZiNy6Imre5Sj/hH3YXOMkJgzBTgEl1epcKOAflS2KvUSOvLX5
U3JAZtphPqJWQkNUnZQxMBCcWbv2HdPCcUguXHkHHrEkvM7UJD1oi+uIXbiLcukV1iw2KErZVDLm
sFjVbmQfn0N+f47QHaNjgXSCTbsJvr/1VHefZPaPZ+a0LQWPub7Fl2HX3cGS0IAM/SfUm96bget6
xWqv1xOekpCORnpChu+EwATGDxAPMOFsr5jM78oIbnMYOAcwL7SOhq/14y+jsnWseJ2ndyxBbUJ4
MjjI/HiuEC1MZoYwSYYBRZFhQ4tcK0o70D76/J9o3fx11H90+vyX4SqhWSJ4B1ZpM1SfMal11alM
02TTT+hqlsaQ20Yd0qqHQTvS2Y9T+WeZE7A9kMhc0X6gh2YuvfAomFX2TLmwU2u4XqQ76S7W+3se
wIvV7qiITI9v6n1s7ANdesyfEM3WMOLfLQOKTTKvyD13yH2jUW+FFpncauTK6vhWtvTLV5MAEdWP
r1NO4SCsmIonxypdVmvcQBieVdSbh3hZrJNp1tZp6JV1AhbxRtB6T81LRweJt1vHRaADphkWcNM8
Z32vnWrXIcCrt0cWw39qixu3q/mCZWtqp3JKGGTBMSs3tdM153K6GuyqYX3u+maXcdB4cZ5CvgCS
tYum/AUW8mvkqpb1ujF4zeAsG02fHEgI0MzUnEOXtwp5TFi3pDHjVFIbDylPQV4ds/Q8nw9uQ8Sl
6xpHFblraFq569J89OXa4w0lNK1q6KBvN2gl8G9OkBdy4yyd5ZNGETiWS1KlO0Z+FTSnqkrRfE+6
//j+9eZq2g4jlEk8sy0/Gcts03nnn8R23qzJvCUjurfoQxLuelYCG3/AehEdvnXvE+odg/HT4wu5
1sW0+Z60kZFzZGv7jpnBEDW2j25jBn/HLNZ1gBMRPBrA7YZLDsTchy06+MNsHUxCulharX7w8pzG
ZD9kz0mRnMq8598dmOmDpAthqWtWcIKfyoVDPYzGle4/JbUkGH40Eb2gdOC6qnHYzhXlW0YkBGla
ytI/YY+Q/+EGP9tKJ/PEPnSZ82Mpsq+pGdA0TqXvAOY3gyhgi530rwMkHbGIiKQhAj2gykhpSiTP
GUGrffCl170gp5O46zqef6RVNbPxZx41gGfeBQkpUYrswNfSqv+K3Dk0UQpaBSHDRtQ2KXXZYUxl
fC8iNlv9Ap1eOe6TllGv0z7sHDZSrKZVcs1Tcsu1INprpYyIA7Td41TEAgQUU5dRXsrJ1fw+btg4
Ni4joZq8gDa66r1OO/PTNrL0Uiw/C/RFc+3cJ0Y5IRvHClHHvp2jl2ztokanLJlMoVtQbB7YOyYe
C7U3lTHnyPrE2bbr1qGs3F/kurHhMvtipwMPOxn/h7Lzam5cW6/tX3H52bjGQobLPg8kwSAqUKEV
+gWlVncj54xffwcWtw/7aLf3satULIAESZFEWOv75hxz2f1ak1K92/C1B/lMPk3THUMNCHyQUN1S
GZGCRiDFws+b2zCw6FuV8UtcYpN2Qa1scFNUV7PdchXLpmDm7AdRxxRwh+IAHXBnFQOlcC/FvLKe
J9dlSgO8WkUzQ29nID0lGq/0hUktb9xypuKvUTeASniTw0HaCToRjo4oKK0OeTrHZGhrKm2E8r6H
sCkZ1/KmKxGomAvRpXf85zEZrRW+A4BIJrx5vR+/Z2phrx0XqXPVAU3cT0StcwVJ2o2hBU85GR+g
/FEU9BSsr6xOJS1quZmLnhJhu2D/F78p2L/nuWTbrOm5qllad9TyZdJTf9eiJKe4ynNQADCxWs5p
cFd/uo7TrofIeDbqcRWxa+xd6NmHuK9vHPRNb2VJB69EaJb740u9dLALh5AhdQBI5CukuDuletc3
qN/tzqAYGCnP6BUz0iBPiIzb9agYwJnsxNgOjdVw1RzpA6gQPEsn7zaU48LjrPyE8KQwkzCOFmiV
O0hhDEBnUf8AJkf8s9kvoZaCq4r+OnQ0ilUVMZY5ONFdYlTX1M/THYoMsuGN7gai1KF28+LBB+cy
NvojAKP5TSmKo2sP449Mh013Gsw5fKszetqzYkZ0cCD2DA5cJrp2zxqgkng2h20fU8GfsAzMIU1U
8GnRq9a5b/pg1nBwXuywWKe5egqA6TFbGkgYyvWfvo0YNS4CcNW1A/+nJ2G8yBFs6XhRNiIMIHVF
/g+QlOioW/jeEzLAoJjzG0JAEfWJ2X2EosweXNTOVwF6pWxOrWo+kFzUESYUJIfGcbZOVn2hRkXj
Kl3cAtm8RRn3bsYnY4zCp7wWlNEjcxPR1OfI4MxmV+TSpWTimT5qyrbVuy2j7PJgBohKkoKMTDRy
pa826IsbKNRW9UC2FyR3vf9wWmfgUgJgsQwhjTOyXZn5gwXm6doHeVFNAl91JHy0Agi7pooIREMV
mKL4Ha3QLg+BQw1Wm364ekqGY7wrksH4qVUhSVRIvpm8k2I48EW5nW5C3xTiwKmw2xkoLB7xfDHP
xdP0wwz2YlbK/cwId2MHc3cMQhPHTEeSjolUe6xpK9oW0aFdsZuKobrpQ30+dVYX7hItpARMue3G
sdT7Frk08uUmvwkqcNh1TDG1r1WIm2kn3hoN33QEa/TKXtoU8iZjTniVvAxhW97kSVzeZHUEyrGk
unpepZC/a1oDUi9jlcmYh5PThq/hhMcrc+jwdKX2EDu+udHdHj1VFZVeqlSLTYSoiCQkNhb2Fue7
MfHMsa3XiW+1h9ZuXmVEb2Au33lJ5cZIhHFdJcoXs9NcjzpA7rXhTwEXnEvk9Ew7iBC7eUYPaaCW
NmkHdz7tJoasBMWWCSLXdL5qQtO/7dED6OlwFYVTcnIeBytBQrRkZDlFh0DCHdN1nQuvGZBjYt5g
SKwZ1JJKTDMFJ+O9kuWO5/hKuv7F53g6OwP/BfPeCSd72+AQVP9sGDTxM2rYBjUb8yC2xV9pzF3o
p3DJo3hPtgcmnrnRbvpWvYq01r3n69qSRRJdJYYOpIq6jWcZU8NVnM7/nGNKYSiFmD2dohRFS/zc
Nw4D3CXRMEoiZY98JcvWjpWRCVPqf1ih9DTU1gWY0A1kjT25UvHVxBAexQAcipZwVbwfnTjqCTr8
QhAeFpCs7FFPCvda6b+lJJbdNG4VH7ROvyv9mXzMv984Wd7sweg/BaKir2UwTupRwKmkP87015rS
K1Xx0Nmu/0++RsP889fo6IJ+FzhCna8SkvevX+MQYoiYtTbYt4P9Hes/aV913K8THSAVphuLCkcf
vc6v5dSg+YGZs6GMrz+gdjSRg6TFAYae/kD/tbmzAdOiWcDAYmTYXyh2P3LgYsbp7Cd1apRD4tYr
9CXBaUxii6T6tPEKy/pIRd0QcxeF9xo2RCQX4de0TtEUAZx6FtGYb4yCfE9O0fYa+ad/S57YwRmn
6ogk9NRq+PSMpgJrjEWT8A7x7Bj0z/96dwMW/id/qqs7DAE1C5usbS/+1Y/3h4hq9H/9q/i3XO+A
tKEL2Hcaqd05OQeW3xCMBQrQirWJoSRpZyiO2mOvImUlWylmH9gNehcdKA/f+rmrXod0KOwprffS
wBabUAHMwHS9jH7j+rtZZsGd41XjPH3Jxuh2hGO6IS9K3yh+9qbEcf+oDMYRDc9ffzbe97cfzuID
WsiFhbE8/uuHm3Cx5v2M7B3k6AF5KeXT7VAAxw7LBgtkUBBPYfBD0L0ytkR4jqtSiZRvDvnzYDUZ
BNdpuTdiM/Vyh2Yr/dOeZLBO/VK75BTYdUapm91q1cwF4hU6toSm2+AI/76UmOGtrent7dSBQ1S0
pP3oOUVa6pS/WK1fbwm9WFoSuHLF7Vw0+SYIVBsoXXYg2A1b4Kg+q238Fml99IXRDZheHDB7w+60
ByBe5QotEkLMYbKQqCsvVH2sR6wShPnGEbRF5hzrogCoV9E32U+pdbD0jcCWdtTCU+1ocLwD4Txy
0btCWk6uSZWG16VrhbdMZjkh+Hgp63j0j6DXX/rG6n/0NLt8o/1adNOExh0pqGY+tOCUfiS2Wa2E
2RqPJbX8XZmNMECYUG8UgZE0q5Dz2V0PAH0s7kQ9mz84te6pfkI9tEYMtRFE7rZzgqfYN1KvE6Z1
i80Ox4WS7TFdQtPDZBiHW67b9XYGnNsO22YumzdsbwjHmwPHLv7dwW2vtRiXi9FzORrq8jW34Xm7
iBTQYhlXcWhmewjFE1FoSDH7WLNRVrW6lzLMCCGZv/31Xqj/+Uxk2rYwbd3VVNUWn48wGjyRouPJ
3bsUTPcq0mWd0uaN3b+kvXaKbNgsRlBbHsVE7QgsvKDklwR7JPTM+J2h9eql5xip2rfMpM5r0Lvb
2Sp9cnUy6fROE4HT2Du0BqdAt6jqZ1CBNkDPdTZRg2xqwtEKSApwfN8QtiHaoDq6JtntRm3ZMnUG
c5/Rq/wnH3u5Tp0vb/9tfEdNgevN0g1bF6r4dGJRTDIFO80O97Nd3EXJpN1pE8BdK1Wi28Dsjlmu
Ad0L8qdCgxdokEH2xIzmThk6Jph1050aA49lb2t0f8zgRvFTaylW6shk8CyXPervgABvY1iEkPP4
LnD/rXRCjvsgjr9wEJWk/a7UpG5uLcKQtMKEkw1cNh19+tN2ZW5SLTO3lblr6H9tZtpZ/+QrENaf
f3qIBIbpWvg9qD4KOAO/nn9IzitxBFfhvidf5W5KA+emqwGUZ9qrZbft/RxY4VUVRB+2gXbDiMqX
ISK4xA7GrWWrFOQyt3xLk7u2F4/plKBizjT9KbMDY1XBRHG4iBzNqu5f3OjNR6Zw6of+WzWq6l6r
JnxuiqE+6zGxla3FkdbE+FWm4q4lDh6T2ZUZFulzTuPtbo7qFyVoyUDxk/iqUeru0bWvfD8vnzoq
QpsqG4n47YpTWqrDXU0L+XoMpq+O2vTITLNtU06ow03ruZli847YYOOO8+VrakTqxiJ1gpZN1D6g
H9KvYQ3calVnXrVBhj1kUG46XEWEjxqmR7ZgedfQqtm0k3YjtSWcsw9NypS/V0cHeUg1P5SmeHA6
che6qn7Q9da5JrEAzTCTwdKdURyjl9zRaz0qBXRQ0eYQ6joTN8UMV3F2j61a0SoY1IhTnnNvii7Z
KVZL2FwbGDBNEKRiUwzKJcDYLgGFmY2CaAn5y4i0bEv947s9uaqHmxoymVPl66FL/VOaiTsqDuku
7tPaKx2UxE0e1MTSYZxXRVZtRsdGfCeUhPTzJD+pUbdHcop8L2Je7sM9ZHIewFsPh/iIppvERIWi
uRk6vicqoe2MNuFU8MzgivFfSkVPCTE+N99MUVL5miekXHP/ptp6s5tDRCg4Ixn7dRgcyxySQh8z
b6jn8GeVaid0mzcCydbdkFEcNXCYOghzViSR16c67VzPsk3dI7WIouIkElrrOVpAG7XFFKlP+MyL
+zQco/Vg8czQtxirz84zSrGVbjPvQ2FqXQPIocFT+sqXvz6zCI3ElM+nFluzDUs4hjAs1/g0RA4h
S5LAaytEk1CwXkyEd4BfSBcByLmaZuN7zyT6IS9jfzOJJvVK2yDZLRRf+9wOoCdQuFNiuBKF646n
BnrSoXO5rBEv+mTCvdrXIAu2vT2Iva5bL22ursdyym7Mwmzu2ok89bbqm5Uepu2t6ytrl1xQJnin
MUzC09Luu2dAirdCQJ2LclS/Ps15R9UAY/eQWrO253kB5ZQRdDFXIT25sQrED705dFDWVfOG3E3a
5oUgC9Ut3mmbU6l2ipsuDEvU/eyPkSnsWy1tq7VOHOs2JBsDGjDW7WxqX7JBs09DEnk6brPFp7fN
CIMDavRhT80BjNQaoeVJ075RvujhHtItL+LtzCDi1maEy5VkGPbAQ9CfWPFm4ITsDT3vEmgAW9XM
n/e6FZzaPEZywxSM1tx0gHthbqQP3rSPukVZL/XLeZ9RsVml1uA+Y6O9SaYKOoVxn89orhh4E65n
utgBW7sinpqOdBa4umdgw17NVa7fJTlDc4RJ1+gw10IpGWxg9AK/PSDzKOyjlQfqFhn7ImpblBCI
q9G7mE8xzhsqX0626RdEfpwU8951kuo2Qg8yg60gMhEzHirJOIizDzdBGODGJPTVvnbUbLyKco/9
94/xP4IfxR+TuuZv/8n6R1HSuAzC9tPq356KjL//XJ7z923+8Rl/u4k+6qIpfrZ/udXuR3H7nv1o
Pm/0D6/Mu//x323e2/d/WPEkoOe++1FPDz8apODyv+BzLFv+bx/8lx//K8yPINTol4N7eYc/nrl8
hP/61xusI++f+D7n5/zB9xEqCUkaZXIqJkLTVYPsov8OTxLW/+OSKmwGGS459Srv9Aff5xye5KrM
aRyTxCWHE8QffB8DKtByRbZxC5kmkJb/U3iSpot/DE8yVRNogsDRCxbE0Rw4Q/94iQfVn2g+gbt3
1tTc+6LGT5QU+R6o3MgOph4wTNBgTUEcdJwY0z766hCrcQV0UawKMBxmFR47wqu3YkaR0uU/nSVT
uGxNKPbtg1HWMUIso8GCaWpbQbnBbtEVdpX93JjFfTaYd26oQc2GUKI+JVP7bZ5TrwBz7zHxpEFV
629hMn7kWr5j+orHK5nU+9BVNrDLVwngNVDNHVdWiwDolAyLvqX6RucJme2pmudnhYaFPinRrvhJ
Eqk3TPWuduhFiY7zSlgnOKNSGvVolnbB0rDCuW7SFwhe07Tv1pE9fadfzJDXpJZRM82cma6oBgrI
yZ2AvbyPs5rcZ23hdS7c5Gau42vO/UelD2nMzxSYUowcNCQMQGFu9L3q6Dn2aQHxUqVevhEMe3ec
G3dU610i4AkwNZpkzRbjjurEqjIT60oNGRUjEGaYiZPTdPjkxth114iJysC0tsxiIq74mbPphsTT
zAI3jTadwnSbc1q7q3II/AgmYKTgb49095F8JspMtXpq+6XJoOTtek5IuLGwDLMPeIowwaQb6SsV
gNGD/fkuqMOt9CgMthEzRy6LCGrAam/1uHlzY9xuFmlSXt6pV5pbDNdlBTjOMUiLs4kBhNixjSyS
csE+f08jXDPeaH8Vaf9gzQZihjhbpjvBBL1ca9cTKRDrwpnuqgE3PBSKnwB4kFVnDlb66RC2rrGf
el5jxh1il4jiMhuZbZhq72jB0U2YuDvjsD+kCUUONS38fbrM7EJrvMU+3VMeBvLBSJF5jGpSeXUE
hsJsy5Fyk83uNxHEZPom9ldwqxh0woDh39TWK/U2rIJ4Pejle9Ya8UYhfE9hRn1biTrZWOVsbUf9
WtdQJAclKbl1TNmVFMt1SqFeDctDmHWvakSWfD3SaHWWAUoRRxu91mBZwz9lkNsUH4nSZldxzhTY
IksBwaI5XTMvW8KztXu3SPJNWPeYHsNnf2n4GVUjCNRiNq+0IYSiDMRDA8WzortFcgn6edWibVQZ
HybYDvrPqL/ubDTT22AJOVkwCRnHty02JiMf7KYIMWsD8YBTvLiLO6c0k8UL66+py0MnNuz3rPa/
t+qCiZ8F9BdwtUu8bTONEVk55g87H2+Qt/PaMbhukOjdaoyIWSHfOacHRLbSorzdMtPGuFuWe6Uq
NhMOkIBhTS24por4tTKd8WCX1H9rKp9jh9uipjvtkY3g1ZEriEIoam/OMySH6Z5fLVuVaCZ2alUj
yHbUrxGt7gIF3YTDhTPwmn7Cd75xwrZaTRyT4dS2xaEWzjK0tzHJBKQ90mcd2WfrYK/jaV/laqHR
bhzeU0vbFk03YouJwLtbzEwtFaBRRyt3nfbFcIi18LV0w1u1wNEd4oYlnoddDkOoiqmDQpGTA9ym
TYessvCmxculGjncKTdbKx3OY1dxia5MX4NCsIdRdNhVnX9XYXxUYjrHDekySHtSw1gLtW+3mqGQ
f5MB6QjfzTy6yzMq74qN52bwkaIS5XIfd9NN+CWKvDQVtMVjgu+pW63JCN9VQ1NsVStydlqIQ3jq
/H1N6Xsox43SHTozre/CWEuuWqt18aH1ZAXkjFdTOrUQQKLCBJjo4u6gk5Lu3EA9Xu6SWzREEYBE
PD/n/NjyxF/WtTCsN9NMpnvsKP1VMtPKk0ti0E+zYn3XQTbHoS52F5isaSJllavyJqkRwJuB8bPF
HDavK1TSO/gsdxTRyDZLCoI7R5NjwRkCjPENJsKkR+aIRLkKjeuZE/WG5gYeMs1WbkMifGjo9uso
gtriLuRKpwX8jfaURXnTLKDSma9hLcN55U0+QCdult7d5T7RjiQahAOq+HEGS8RldKD4uUHgAAVg
ZsYXMXakJ81wFB4b2SFEHju3sznvw4aq94RGXFV0cSVvSjPQroyAAT6CZMg7IrlCrsx+lTD0tE5W
ELy0fnYPJrfdBALtaxHc0O9xD7qtIqSsSyapdaJ5EvLKoLva1m3wOFoFcwJ5n+TBphi9D0P7JSMa
gJLXxkmaaR9kESV8YMLj6Ly3aM3bWK8gZZk/iwmFiuJYMXrF5s5cZP4yhlmSUVX7FmPBDPpAyYu9
hFfa2ocLCmBvT4SaWHRyK5DeVOEBb8obCT3tSFUnSUFR6yskKhQug6L1Kn2y90qdeuhNVNTOiBsA
C9kgyQrOuMHCFr+QRGGKJFfGvW2Oj4aagRQosEvY9EWtMEUdqF4HidUfODi/qkJFfdZaB9Lssq2a
CupHvbbOBgwrGXwS9pNEoEtZ9gBd7cgYQRNErw62vWSWXm4+3acFXU3kk7aAq1so8lK8RRF5XM8L
6FN+S3UETzYDLCu/m8vNvDj6LqvnJbp1Wxvtlewcy5u5nRpK9KTDxzOuzrUBkJRmJcFlxgAVa5fR
+OgXdq2ko8ob3Y9Mzxbaa55gQl52h3kxZwWGXnoVXWSA45SsAoDMub8bnCkKv4Vp+EHmgzOtq2X3
Hhcau7Mgry+rWdLn2V4+MtrQsj35UCaB57OErNtTUvyxhXysVoyt0TchdmZirC+v1OeUPiwNKa18
NX055uTS+WXOb7H8B3Lpl7eR613WfQHVzH76903kknyZ879zeavLNvK+gsB2Y1LwamWx/fXTg//j
qnzg02ue/9Xz28nHz3fI7+yXj/HLotzKd7ql94um4Dpd0gw+vfQvm//2k/z+8d9u+umV5aq9INZt
WOtGysC80hssMAuyvZjEGGwrFVFtPdd7+YA/CVDbcjELoqRAh8zmct3MvnCQcMiH5qPdpJh9Z9xp
jqTJ/36xKRniKXjoYTn55Ne56bDRYRmQhl1g9lO0lHh1+VS5Lm+AFPb72ocMIXpR78sUIUTZYBI0
qmM+LB/CmEsU+Ug4VC6jntH3qDNTK9tanNSvJpkgTme33gQRyLys+iXowFl2OWnXHKMlPuKyLu+8
xCJcshHkJsWQtvu+ZVi0JIfImxor5XlJS+JxQ++FzMslx0K+SJEV7rSWiz1yIpobyyUkk/fKxV/u
HRz9NSfw1pNuVgQuIKiK6s2SuOaQgAAYdTSF+pJc5dhxFW9MNMLEwnfqHMyDluNW3rTLUsxgeIUK
N/a0Kf0GrPEK2R/nvnk8JkaprRq324eLlUyM2lXbuyg8StSDBaLH5bvR2+/ZoGQH+YIyzkAukWzS
OoZ9sKLh+zy4pyoja1p+Dj+xHv1qSLa5PCHI+84pDUK1Dzzv8v9pyxWzhyF2DmGR3yJMMMbniQMl
IHNAUPj0fc8qeUZKr71Qda+UqbxyEwrPxVWtp6/lKExPBVc7r6flHKgqY7WbHPsw+frDWMe49gQs
D2zbWZyO+3EizAKZGlm/kYBkBENTnENH3KS9rfWEVPPlX5D/km9F46GFpETnmtGbfi8/zuWnlUt5
133E+hQR7Frg5ihioujlu0iHqsy1UWTWjVxP5olPKbJ9WSRTiut7UD2RYQqfaO0MN52KdTjtCIoE
BEwk+2IDZV/4WYZZdv595S9xydS4/DAgr3+A7mI8TvChGSJHAnaIGFpKih0SSzaIp72Sr0z+MnK3
DtSeiDCmFz5EAflp5GPyRmZfXFYvn1re97tV+YDc0f/6pcgmGhl7YOhgN5P7mvxn5GpWLBHLl3W5
dL5zpiOzUsmKOP9egdJB4JjN88bybc8RQ3JxlIfaeVEe3/KfOwfDyMVfMmHOzwXEuh4ZJypu90TV
nONnOTZghSqzJw8TyibFvA4m4ysJvuXODftkX8g8ALn5edFfrkjRGvIKY4p2OTHIPVUuXW4u901z
ZmwnoXklJIVP5yD52emjcMmXi79kN53/+3IeyTS8GQt4Oj3LTTHNW2skk2xdpU1xsIxvjvxH0Mlr
jqYe5JctQ4zk0uW7v9yH652ZeWDiqVp+HvmAfPfL6uW5cunyM14euLzep+dG+ZcuUUg/W74aeeLs
7BDmnlyXRx7feNIe5fr5n59LpLURStJfYpPkTyhv3Pk9WMDncneNNNVGz7T8BmHXMZSRO+LvF+Wz
z6eqERD03imJnl68sfFyI88lclUuyfsuq/I+axkF/5+2kxsP/scg6vxw/u+Xy0Qvd9DLMXPO7znv
zPJeV8tBEVyeIJfOW8nFz+vySedX/WWrz2/w+VmKqAmWtJ7ErMbnMB55GZFnGPlcufTpvsuqfPSc
KyUXLzfy97isyiX5vP/xVctLfJfcWm746a1+d9+nV/30TsFywh9V4iRCGkhyaE8lQe+reSeP9cvN
7OiwNIblenK5Uy5d7gOdwCEu16tWZ/G8pTzdyhe/bPrLI3LRp5ZPgi94N3l0WHNOPMnlQPll/bwo
j6tf7pXrcvtfD080sWOE0zuZBSU9BsfVh9p4qEyMUwpElslTuzXz0qUVRPHNHb4kY66v1QZpCKcT
LCpEGt9TF8bjCUbgS5k0B6PSVVLBrektN3JMZaBviQ2kZ6stMdd+D0CmjLZFDeZQBXd3iCIqDpb5
kI9LawL1NDymtLyepwhiFEHdCESy69mOKDdSJ0FK2QRI/4mQGogJFz0AMkXOwD5/4PPpZM4nghSY
VM2IcRyZ6SIvr/LCerk5J8td1s+XXLn+u80/3Scv3fK+8zv87nnndxgS99pq0LbSBJJDuuXG+Sch
RDJfZ5DTFurpfw4x+hT/I1ctBMMb27KBCCM2oWqzPB2NIpHa8o37pGq22ljdywcmORH7/WIU4GQz
0+JDRLUFXjEaqeFhzBvajiAwvKPxEH7Y+XWnlPzQxfMQG/Y+yl+TLDVgitd7Cnb21aBiaGYeddU7
rfHclNFJ1Na1M7q3et6/Q2AtvzqK7mlNZr6Znfngj+oHDhVzvZyecXy4GGaFAyp3tiG5R1hcZuSJ
m06E6kYJFICmTQcDxMyQ4MTInivqjLsWPFT91UJAihOOkWGlOC1vcQpSNQC8SqM5nYp6Fc0tgawh
AS1I2vaujzIWVupRcJ3dByWfxNLmTVTYIM4U/xlcxFsQkt0YpJm2IfZ9M1Jno8oHJT6nEA4Se6nA
+1ONW8HiwBhHnUrBdNsj0d0rFg6aXM2KrZ8Ea9wUqTeVLJmdjjxmmOnoNzH4DB8pllF8V4R7Z8Du
WM19u7NK5WemkD0LajryShyYUWo+g2rC10BhDpKwferD+B1sSkC4kL4khgBK8F86q7p3snjjxKjz
U4tvtU9R0nzT3by97SYEyi6oXBNjnl37lpdm+ffJQTWs9GQPhuO4ZZKM/J9uflWo7h3zvg/bDRWc
lbYDIq5Yzxr1awHA45D2IdbKJfg6L7eVQXmN5upW8/NsHThpQ+Um9Zi2UTkndKQCvw7myLhS4t4i
DUCtUa0lDD9pIoDIgvxQhiXmAhL9HGWXBJQthFFv9JaKp5Lrj0OBNQuxhLGxSXuoq+aLO+MHsu3A
9QzHfYzHFj+M2kT3sdm9QnPaJdmoPBUuGoDZEU9KAeja1lxjxQkqPnbCv8nnOt9CN6CgrQNgDiP1
mNdkhOdo/QEOGzvHrd6nDI5QOSfaphwNB2Nb1lzbohl2lpK/dc5tPjXTmrZ1A89ToVAu7C/ZJN6Z
fTKrNFKxJfVyP/q1z8cdKTrnlJk6pQBY33+zBhAorlFc9aliXVf6sNVt3DnL2T/Ul7Me9SYEjIjS
4RVPaX5do5MKDSSV7QDYTj/QXVSIU4reDIB1W4BXedXV++zOIMSceS69ClfUb7PefM+AlXqpsJ4M
nzZPk3+3SxF+m3T1W1yOOfo6RDK5CdDGKsSGXU7cthO1cvota6Meju4cIShOxTWulwT7ebkthuB6
rJHCDibXFagwq04rgt3U/QjsKD8l+AkcQc+9QfIf1yjl8xbxG8nlmjU8ap36bbZy7YYzRUIFocPV
phpvyTh1K1T5tVdX1Wsam4YXubW9VuqIyWF8MCd2tqQL3+fWKldozxl+pjHp9cZrsdWKoSGVrvlq
DbQS4uk1GOwJN5N2bQ1QBRwUIAXQWcIU8Go/TOVHXpnhfaxmNciMfNwGOHJR3SiQhev62nbqdi2s
4U2zLXYSasRTRAKXq9gfwg+tba9kyZ1lYsa0dIIkyI5e66r9NGHq2IhGK7zCR26tTNqa6EJILgjZ
6hi3ar/0EtMSpERZQk+h1JaNw64kpPU6DfN7u0qOlGMJ77APicVcU6QvLt5uCtVOTgDKpNTKowNG
hkrpvtCoe+amuTP05J6AcGtVR7dc/iwTsIZV2YeA3xEnzyPZCdpHACGmL16GPPQ3hhMSYp4SfJvy
RYIiOw4xZkOQmwgkp2fNRH41ZMo2nSYP/iA/St6dMjM7DiMnUl0hmIHkpRANI6Y/UXHUdoau80+b
z3DjVMgnLzPAThNHs541zwbjnZWGXQNNkHZ0aiWhCOLfa34EohEUh9O1uJnn8linS5GcILVjXYgb
p4v2Rl2Ot8ao+IiUwWpGE9elLKjmNfFx0zXjGZJJ6p+IjoF+9OGS/7qe/ZJcZz2BHCwM6rRzfmjr
OuIi3OWHymBGaGkG7CDBUR4UwiV4cRp2LT/qVA3DjY+fF0d1rW9LmjaRW9b7qMNMH3dkFHPm5wjs
8LSlFHa3dYFrF5oXTdnRgLaDvaalZ6rVtIICNfiJAO0DBRNCRf2+H3T7oOPv4YDCJGqAu8btx+8X
Bjf6rH0x1RKTzJQkx07Rr/TpvWpK5TZFz5qWYXozKLA8jCzuDzTlVoXZW2sABGBdOFlyaljZWe+v
+x7UQFujng9s8hSo979wfjxaLsj7AGqal0/GqtM5WWloTzzdTh6ozG/aDNCAyje2SXQ33kGj+hqL
4jZ2CIwHqUo0HnkOS27djab0p7mNj27N6Y1Yi2/MmHdNRbHWjW5oimPrjlGe0NajEeoHN5qlERhQ
ObcQwSI013O46npBt8oa783IDPHwGXwsxCxwz9wjXBJ6wSBeR/DLX1LBtxtQpieD2zLWevSiNnDs
03ffp6uPFDPdjjED6yjo9tH03IPMWPfKfbUEv2Kbvx8nfUdjLgkDQmptX1852oSYlkO8clyvmZbu
zdh9pbvNAerzQgUapb2firWZiS8Jztz7wK/Joy80FGHDoUv5hnJOLrU7xkeB5m6l+F5dXg9j4z4E
UTAcoAMWUTZ7mpVHjAZ6HKZFsfGxLsbqhBd9a6Y5Ri6wGJMV9ZzGdaC01RKX6OLawuzu9Wbi5VqE
n6rNRs9Ha7/p5+ix00BJTRlW96JS6GHmLhktShN4mmIxSKuqL744gZq5TfAir+2vOtDp9YQTbdNq
laeHMxiLRZIMYdSkFxWXKzOalt0WVGEXLTmhuIbK5Ggor9OQ2CCVCGohBKEGS9K8IS1cVbU+PyGf
O2Fy5msA2rhiJ9E2XLt2uVZmq8Ex3yaUGmNWHgclFV46KkjKiMreR/3w7DThXtg54v+4HgFnJITb
6gdiYRU6+2EHH2zamJBjdgDT7RUEuBCeZcu4qXSDjS6gqcf6lspwGirGag7UW1vxx1t/qLZuQvNJ
i5kj1dM7lTZ/1Zvh9zKfr0fd9uHVcXEHub4NDwUmI36g/m7OQC7rj6gkUJpHprIBdQ9YApZbgLp2
U5XzFVclOsFdxSEYAe7JmlcUr/4mMMs3x+zJXbHFSkVx77rhT5CCbyhN1JVKXeIaEOCDNunuNiSu
Aoy08y3MkieTXB4PQYy6ArTTbqEQMUwS5mNov2TMf2hHO8WmJlrGE2V0nSGMVb7aQViBSmE0PymY
Cebhelh6VZOCH7Ng3LLoW1FfEm2ThA9R3xztYrYPth/QtQ9bdI6clCvI5mgGbbq++FwFmSNpdtJ0
wh+QwT3DLv9ZV5ZYl5kFwh9QRB9ONz0ygASRL6mr7bSrzTUZlMgXkq48RMoJOnK1XuwHHFD1AXEZ
HoqYoMtgtEDfYO1lcsGcIUP96ZMCGYBkdQBUKK/YNRmokxl71CKa6cAuuBoajxFnBxuc8Fh/yWay
6ilTHdX6lECY2KbZ8DF3xk/Q3D3AyRn7PfKhzLhp05DsE8R+MYyobYXzz+oQ0xUmBEqASbfoeDUA
PgcCAVIP75dH6MOwy+Oq3qihYsFMVfEJkrNTppz89GY4deN45TIOYlSV7iAztRu+SPZ7d2AQnqg7
BV/CSm/V/Rhnxn02bxC90AiFHaqEb0AUbxszqG9bOMibMayVu5QYA/IBCHUoy9v/z955bMetZFn0
V3r1HK/hAgFM0zsmnUhKmmDJUPAu4PH1vQHpiZKqurp63hMsuCSTTCQQce85+zRMoA1Xz68JJnW7
macmPVip0f2YZSYNQpyhGGbciqsfIJ1TwTCWRyh0D7Ec94Vh7+2uSTetNZQUY2t4N05/SfOJdHow
2bFjPo+V8VVOhIeVImayIP10VwqL+J4s3jNteF8VgDhbNAepDnFeS3rsqYB4VsZUHTxIYyAtwMtJ
EgbB5JtT+9QjWjjl8V2rW/MIHf6Lm2ef8kxeJH5PLM4A5b0RlQW2hu5sDgWhxcExbbkKe7OZrl6a
PQ6t+0W4AiiO671UivgSAGpfI6CJG5+0H5S15WGwuL5S+6oSYT6nSr7UKHtokBrbJnDS0wT9KMyB
G2tN3QMVQZfkV/gG8/i5bOzssW7waWZpth4mxE5xpD1BB492td6s/GLMtrpLFZ0c7xcnVNVWJzYt
dPksHUGikFbUm0CNRLgPbbhzGA+QW1JuXIRpWEyAKaK816xrb5GPUFlpuS/HDrPMsJZaV6x7MzX2
gfSgWyJ8bdMhX4Gry1aRzUDHHAb4vUKHg69iDRDvvcnzZqdhWd12KY9c4PNMM1Y65U3EKgYOPzPY
FQIiSRQ0/mqogBEFRGyu2hAMAkGtJ0hp8Un1M12R/JugKYlcbSg+py6BIDNHpG3ES8Z0iXRP/J6o
0tZgydK1j4Rt6ipEMDruFCsSJMPQFhtUD3gqrrtNFqAeYxx828Qbh5i2VcidLE2Au8lR7MIs9Zkm
joj48dCj5Z7IWrCZJXduDVibu2aWkXVWx/eZIwuobsORLzUUKx+aKFCx2xzMFazrOV6MpBZZqu4+
zkj28hFvhdKmc6JQp5EWF2+YnfOF4wrcGRF3/yAXxin0iJT3x/RZjy1u8zy0MMJpe0/Cd6gRap9U
8TD09bMbPYR28xw34PfaAMtJ4u5If3WOfBoqqMnSiNeaF/DhwfXZJPiiGtiUfKEJ97UKPV0DS3jG
QwX2LWiJPwmcPYqyfC9tGI5GnGxaBbbJmAzj1jAz5HQ+gxlDmeaGVJNRht9S/pfrShu9fRklr1Hv
fKZ/v5/f4jF22o+CKhfBGOmTwjGtx2NzIEIMZ35MhIefq03fvjd94gqkd4m8XSAQsSdA9s/fqkpL
MC4E/AXSfTCZgsC4j0uyi/CQ+0BBxcRHWopux7xiFQR1eG0LoBFi6OINhWE0eKrlMdA+TWb7Hugb
URL8926bSV31IZo7AnjVDZHXW5JK852nrEeMrfRgyRbAbDDXIEAlVOCPa8PSsSAPJQBzI9jKNk7P
Lhk8/68t/ne0xVg7XbS4//Wrevk3bTE1/9+CQ3+84Iew2NP/wpKFv9a1LYlt54eo2HP+4uvoGCDR
DU+iZ8ex87eo2PpLIPV1JUminsPrUPr+LSrWERVLZP46UmOQqbzq77f1mzj8TSz+qwPYgGD+u8FB
91AT45wyUTbrprQs63dRMTEGDVYFoICVlbwMUHcbBey+nsNWsGisdT9+ZngeXVytvkC0r88hV/Ra
juYnLbaYAVcjip0S/lY8dZfS/RhWCJQssMxJ9ARmjMJv+m0kJvwwjt5XpKQNhG0w0nLdjh0E0yQy
31l4fAeCds+lri5RB8a37Z98pSdHQIWKSX76DrubdT/K8qLVwwn6cH6KAorWTq5R8Ml975T07qNd
utNazb6tJNubYFQugZIrX9G1JPsDDzblUW5v3NkCRbRmAf+uNGR0zBNZkwziQKmK9Vtm7yiBLawc
cTBdBWrL2PGZIZf0kavceZVO6q3rsHuNiMPYTkpwW2iGo+3WT9hOA5I2auS3PnJMu7C0s22PB1AK
H/rI0q4Rs7Ouh7sleh+WhjE8JZgJSsu+YeabUQt0YNNEBygF4z0cF/1otM3RtQC6ySyZSMjE2EE4
JLIriG5BJ8HRCXl0oWNtUs3XV0Z521MnI01yXXkDMxQXn9ooorMq5QQUzTRXmAqmM+F5Bzs9jg34
14qkjEEAWsc8hGp46yVlRGLb+JlBuHkZW/xHsk98Jgz51e5aYz+AcqPC9NFW9dNowtVofRtnaZjt
DV98RcHczuWL+uSXMTksJlx9r5PZnumLcyySOyhv5ql1rH5rTA9tZgBv5aHkjDQeQKXs0whTR7g1
zY5ex8C0UjJ0RzFlf7Os/GxRMT7nmrrEg+Zd/N7dOc9Jkwf7yRtumNeAF0nDz3YPW5HkjpPdJUgk
AnGFyk0cqoiGQ1S8EiTh8CjSk10yZATbx+2HXPY9TznGJfDANkbui6OJ+LSvSCurZZBuYwtU44AN
ZzOJ2kIiTf22k1/zQsB5sXFV6YH/1UBccbCS2gbw7RJzE43RpjGgHJWavBc5dI2ur5oVfmUgXE73
MZ/Zcand3CTBVJx9ohatom+OmVZQTKA+MJnOdkRqTTj7SzHekrEW3DsxnS8PvoUi85wLbA9TdSNK
973QrOk8kuACGd8/ZmZ5r1Rn3aB57S6x8Q3sSHoTomDdijwELE+W5gYyPsYzmxR7o8/PfOOGTaz0
M5lZ7bH0YHQ2wP1bB9iWnTDRD2XmXPQCtVmt9vCcPgQj8DQJYWZDZSU81d6aYpK46qZ/UVoZo96p
fK668YPlZmQUoWKE+6NhBEOHkgEVALc1xqF+hHS/aTv7MU/t/CYzqOe4DkjL3EMvX9qkwY051VcX
fJwR+GsvSVpyWmrBg7qCKoxGBgbDHvUF+VjQhPYkqrxvUnh15EoEg2jX48co5dldY273QvdB9dy4
jHGkos+ozHSjs6hhh1Y+V02cfzQmER1A7A2wEklNNM0UjnB9T8Xnm+3rKC5JRYk6TASEKTFoe3Wd
gKxwTaxNn3kogXLzROQL7xvXaCKPZcE0Na9qtXVzxgSU6s8oSFETjQO2/jrcN9GHwbGgeNfats7w
muIe3A56+IQB0wYU12Rz64e68TyyVPgf1w+qYPBDrlKyEc6QXLWHoGp21N+jI8yeW7vuu11LAkYX
htOaag3KIIfQFtHC1B8T+LY0SKl9pQAmnPhO4bXeemlSbu0+2FMOrjYZFore0dxDbN86HhXXOCE6
viuQXrfYNomtD3deNfnwlN+XpJjAoyRIMouxKugUV+xqupAdDbismKatNn4VIIM2AwjilRkEwAQJ
dhsdukID14898FdWjQRkODHlfoUnBTdrDodTDYUvnUks6PKLF5H32Ub5F9wXF92XyTVpNaKkjUbb
6EixVn57jELecgEIewW+3jvmGX7ryhTlrtVeJ2bHu2gGpRT0ODZWj4l8rh4PqLnryAqeeebumiG6
m5QXbfTGUJsYQifJsNyT8uyz7WhPmu6fjR6jZ4DnwgmQYjZa91INFC11b62M2D+lihl97pnnMK2D
Ry/rHqouF7uJ2RQeOWpIVC6s3RB2cuUO8nGEA7NzC0icstbN21mj/jxaoLVaRujr2oRoht9+BooY
496v7eyqS7oHllmihqxpkgWS4SGI/zs/Uc3Wa6uLQeLYdhC6tZqYo94lRlZwsSu+G/F0aYgmB9Uv
PbKFo4xaQgLag/noxvRSBbpGMwDRVOYeoPoBjd6hiIA5j9S1dY/BeVV3apWHraJ4Hjenrpk2Tiem
q+WU1aZzaMWVBWEwfs8zwR1KpPLpE4UM6u1d9aST/boBmR1uZTdA3xqJM2t1kyvc1HDjT/zf1MTc
UwBDuNqUGvrKJwzIUTck410yJ7DPNAAUwPOa9i1fE4El4xZV394JrOtUekyP6UHWONrPeURWhBkd
Ol+CWtQaYzt4mJh5slengbmDXQ6KJ3qh7eiFbIa4d3gik5foFOE9oo4cZGG+SbSqOkumZl4VUVGI
CPR1lfT2uJT3GtbytZcbXLlx2RwF0RkpkXTrwSOUReGkX4Wme9Pi7D0oLDylRo6iVZIRELzzJf00
nvDV3vHLjgoOzDLVdjxyk1UqyHMUPtzKMI7FjV12Nh/9riq1gcpTyuyvE8c2KaAO9qqb32V2W0cM
AzwsQxpW5CClDYH156g3rlxpGmZcBzDZpa3H/Qj6jtI/WQbVUMnvcsZFjECSJKQ0ph1rMsvMQzBJ
gxS3lAorAbQI+kqn3vhhM31HrbfK/WpiTd105jFIiGpaAOzLmj1neUizJYoHhG1ad4+DxPzttiPN
4AKQIZMk51RSfF6LME5wwZrNySmtj3FCpzZGXraySgvxYJkedAo6YiaTLYsJXNAWyuIneHkEPInu
izb5dBsWuRH8Uj7tVMfTMqsLMwi+B5/aoTOQd2mHwZxz7VHSb5P8HJtuuW9q16RBYc8q1kTyHEgE
onGNUo8eaOPWaJrPDWNwao4FSQPzmxzynrwVExxs4UfwBlsBO7VL9JVVP6nM+Q6xx2H9hAYq2cU/
hYCGV1/iYgz2iywwmD3eU6ftYjQkp3EWCS5rptJ+rC2byyKjeWGVkXdoDQwZy6L+uTaalnaMgq3q
/OgcujOR2HuwfMD8le8nRxyqTDBd6uUgk0hlc4JtMXvYAKI6xNGVdwtzv5eWOyfPUSZBELWIpJaF
1TfAS9626d1L6lnOyyKxWCQyXRmk+cGfv/bDrG9Xi+7HU/DMFDWrReZoL3qGZbWeNfmJnkLdh1B6
0o0XdMHVcRGgdYtObllNRZ2siJZ1N8vHuqjKvkvJvi+XHYZd3E0OZYHcHD4ElVMwzmSxrL0tLI+w
CEXx64S/AME6jbFp6mkIz8p9q7PLk5gXy6Yak1cdOP/2bVeCg2RFqhfjrJ/RC2L5tyz/q9oUF2FG
/s4EANZM+Dvon/sTEgF3gobXRiZGy3lRLwv3W9WC4gj7YuR5ZkPvDpijFHnVnQa6ey6DnQOV1u70
tiD1sT/pqSx2iTc9ZVpJjklItz/t52su4vtZUcOfMFqfloXbSUUjoX5NdXoC66lHGxXWSB0Yd5z8
2amxLNy3tdzGK6RPZAYMWvNhieJZFtLIuV265EAxcOTe19YVd3WPSK2Kv9SJ2iutl2A/2BMlNb9W
D7QPR+IYOdjNX3arGoiWrchBsJf0CepvGHaKjAG5TVDDIpBWIbjAZc1A44D3Zd7umuA5wgK0Wz6U
5bNYPqguQfzs5PKxtuIspVrELadyvJ2MDGe/XKV/XL9YyplTzU6OtwMSlTTDZrhRs4J4uZCHRQeG
bZ0wRQYE7vIP4Tn+6/8LaRVeqixuwyPTie//guWvXP5eaArT6e0v57adw9YNj9nYbcpOxQSuWV/R
xc6Fu9yGQGHgMcrQieAWFyYqlRJEGZ+B/QGgE+6mDjBLE+/GsXjS8jZCKZ4bEB2xJXlu86rzqbgE
7w5pP75XScIN1g2Qu+R05hLlWRtC9RKyZf5eDJ4yiJqPzrXAco61betMcyuG5FxZDGsT9mcHsHnT
ejeVVl3NwL/Dp9WutZAHvQ0JOSZ0QiNpy67th6IpHisiKQqtZS42kXSRMHg3iEqZvPxm6G7iPP9i
SONZD4xulWpzAmcfvWT6cwypDvBL+Z4ghfem9MFmAnznpfFVhXl6KOzhHlqsKKp41w/ZhW4doGbd
tBhaWC9tzcxTMXpHjlPvWkmtHOkwqY5pS8LfyNBHdu9iwjfPgWpuGqt3D0EaPhHwIsE+xVsditta
TyJ5NHSerwF5WC0CrD0iPuKPhjsvc98hrqf8mURn97NGnWA7ZtlhxIz2IFqX0ZfbnUh+vknVl8G8
d6eHMk2jnR/S7Kuy5BKK4TMTEnramnbVqG/ixc1m0BazdTgXVCIy0Hy+DKg5aHxi6pEm422e3o1u
8tUfIyDfY8gNNA0+1S2DFY0wpbXeJhdXDOiaZXcQcfngqqM3T/XQ8KwN1yn4dzV3iQSSHg4WQc1Z
uvX77KYtKthscXejD8++lFhVA+dmZJBBn52vhEGhs8b0yJh5I8vyCfgnWTHoRvSYcZWbRMepKcCt
05tPPtWie1c7BE3yT5hCxDptT8CB54hHoAgn0okeKpgQVBesbammL4nJnLojh2YV9zVZYaAZHRph
KvXo9qTRcwucaejMp5EgwRVwHCLxxKtSFt1qqzq2Jq3FERBPBjCBjKvJHs4NHW++8N/qqCFYgsBo
LCSrxBzEpYpTULuERbYhJssqkttYUFctkY9kJS0kItfiKVhT+vs8mclMxbfWQ+LckCxHVm2SX6Q/
I9uBnmYjlop2l5AtDvET63prXMNMPU1KPkJ7/uA5xFObfI+mYhJHOvHFqqxc0DTZPtfTa5/QgGBM
uqe/8L4osoc51troPHD2Ruxi4WXiZRPTPZBRtRl1f0WlBL8ZLYxERkCv+RiC/m5IyYqBRqgfjI7S
tdU5chf1agUeHmKtjYzHyry7aKjf40E4SYEVxa/r9yqA593XCUYHGkdkFbbrSQUEWAwJbZ+oivb5
pH1QOSESvlHwKDi2THpkUcud79KbDqvuk2623Py0diugEDIG53YAILxeybS5a6FfwkrchAmJDWHA
WBnrOhwM4x25Uh2xcX2KDDbDvq5cFATwD/mvVYyTo7XKuv7c1vW4caHijXAHVrXdoGPp9QowibEG
UPYtrUS07pzyvWujRSg7ZECG8dqMREmERXctGWKtAFjXKzJ7UceWyGSDrtr0NtTQJHoYk3A8t1kX
rYIOZcRAjQioCqngxARLCW6jr7SLbgaXUM9pyPZ6fFe2QDOpou9rIR+8kBZM0UFyBim1stMBdMLo
fGNkEWyttqtIMLmTZmBAb34eUa8xL54uhh1dCg91j+a036zWqxDtUZBQ1qdBqDnPU/9ADF2xnSb7
DOrfWMfVHDIWIpK0vto00YirpOPvBv0mSUowqvkqstwbqHWrwc/4Ik/4l23UFd4c4VfqubaSfo41
eLyrc6qxWWJ1e72xDUDn6TNPjZpLikLgmF/qoGeqJvsLPoAHL54+43vOb0wkp4SAaw6NTnFLLwcW
MEQbYi/ESjUwmxN6gxkWT6oMFhEF7rcYt82WaYhY1xoc1FgiTc6EgZWifF9Tsb5wWyNjg0+Truo3
yh7jTtH8tOykPOgE4lTcg065V30LycYF/8TjM1OvIVUURGvf3HgsNlp+cfW02SLDu49wY2yIEZzD
RvRLo9pbm8w6HjGXmhvZjqRBxhzNe8hzrzzSO8LuxhAKjn0yMv0Yx18T4YxkV7Y9ajKejTFjMiRP
cGXgdDfNLq6J/El5pPFFIuFFAyRdyjiEYUHGgtdpwSnzNzRB74wO9pTQuMswqp0z33qT26AbMR7V
PstWCUK6XFTXgOtMFT3QFM2uTt53Kydz/HVL8gih9ysjlXcpE+t145YlBvze2nS41NsbVGdrw7Y/
Kjg8jDPpeBeZwAXzqly+8nBndl4BddgyGgGHU62KBkeQSf0cMXt7qorwA1lb+Xoiu6gS67Drc6jp
9XjvC5+WeUbaBymAOr10yFW2dWu3QJ+7SvIHm+Ra6QY+E9N5qOMSGL0LjLoS8Iaq/qI5iCCILNaY
hW0cm4CH3H6XJ1PErCFBQlxwQwva7s7Hb9Sq8gAzLF6bhK+NQWffWFzVEcmNU9yPF9vqBY8vs92F
CGpStRnq9BxxlyCyCJWSkRKCNBXBCwbXrKlJJ27RWYAXtmFsof6YJZlWKndC9l8SK3lXtDd1Pnv+
6SRs0pa4gq41mTN57XrIJipws+3fbfaRr0V3Y7cfsD+cKJPl4Lu8cvZBkFCtnPsoMu9Af7eb1H5J
qG+Tpsk1tSwkWq0qyX2a1uU7mxtbj851ltE3oC1iikNlS9AltWDSXpS/HaOEh3+AMNAvz35v61D7
TXiMrTPfDIeDZqU3PObQNbXeFfSGs6L1/Bh3n6Pm7JuV2EK9R3xUIv31LetJkaghS0LkyTX65IGA
JOg6UoATuw+TMXxm3LQ1gvSjjp6nT1L33kdKYXWMW1R0b6W8n1r2XzE+HalUXsh6srcZOiM0oJ+E
GAkczVGsBOI46diQoiZ9han+UFQ5ORdgB4QVfy5NG7EnLd6y0SAO2Ew1W64619VuzKibA+n9aj0Q
b7jmM+E2nKAflgHzfQxcfJxgfrWAbvsIL5qS6YNVVfFaVTj9MwsTu0fGQUF2ThpXu2maS0l99qwM
FJitrGlONxZ8SPTgKXy+ccgdDOD2rTTCCopvjDme1K5NHRXlbZMmO9B6mO87u1nJLmWEopLqEkJa
TPSs3FBQqXeRAI/ewRDRv1RkhG48PsesDM1d6xjDttS9T31Jehz4pipbU3WakIX2dHjngnlrjBdZ
XfuJooWnindZKtXcMG5RDVv1CYUvnIIyKBt4F2zr2LgpNTH1ek5rLLBqqSNkgDJOy/bbIipDbheC
O72WSxBwRrkPwSZA9dUJw55/gqbzA0GLMWdzud5CgLhq/kX5kN/TE0E7PKdHLrveFl0PRYGec0xm
Db80HgSS+cVxrsc38RymQCljWxLbc3LJfecXt92JAJnCIOtyEus4Is9RFgl96u/QdLoOp35e8AYu
kxHk+2W/7nyITXs8Rpnzg8zutrNqexQGvXUSeRBDtDTc6IwsmxIIxRoSHmlwc2mDpC+Mu3qVlYeS
4UxQRfGRdheZoHNYqpx9kn+AIhZaRNroEXESSC+0eWJvzzN5EiYejIb03CRK34neVDsx+P1pWVSo
Ek9Th2Q9clAJzhPnJZgknPNM3iJKlrVChyYy832UJLkxn2fgwRwy6TmYG75vv+3MVbgpBMQBPe75
aKdmqxIHBopgcjQNZcjT3adZpERM4qNqmhNw4zn91DVXfhUT+YVQmgAwultazOucOU+2rKb6tKzZ
8+ayNp9RQWA6WJ4kgaixIfyGd64l45NoWiDTVhu7Jx0s8Dp2FKEdumaeMsc0T+W81pHmdZR0PhcA
sw/wOwPZ7mn4CBKA8UCZ44A757JmDLaJtMWhwJm3r4Cmhm0uKkYTWmiAtuyMY1J9XjaW3XaTN8eE
T6zRc/20LNTPtT82GfCiUygtcBDzu9IQ1XPdornmD9bbwvq+WHaPTeMfh+KeqDGRrZgmJIi94quB
KZ37wfxml3ecMEhYS8dCAze/R3ucjJMzL5bNZeFUSGMq9ZCUPImzlI8Jbfzy+395E/PbAd4ls9U4
v4/lyMiFEOHoX4d9Ira++86u1K3XjYhiwzJgzrUqKv0lC5isTJJUgyhUpEkPTLzASdPjsPyDC4BQ
lfZ1IlGNMT0lba2jml37zcUwARkPbvwJiMNnxkAE58GuG83M2eDdeRUifyoarpJkzNeg9whrJnWQ
Tk+LaQt5D8VTsuf9mXyl0TxE6JltDQoVO2u0zw0zmmbIxT7p+HEKCOk3fTMw39xPvo2hBPA8RV/F
nqOKjKfC6F41cvTAlBNdHMQa/wU5yzipxhJhcgoazEyy0x810mpWlYOV8P9FI7+IRr5AtWwUeLsg
KvL//KEKmam05iza+J8lI0951Lx+/Y/H5lPzWv/D634oRxznL0/qfO3pGpiUUH+KRwxp/mV7tvRg
Y5qe6TlvQDpp/IWgQ8LCNV2us5/CEcP9y7NMYXgA7BbBify/CEcAWv+mG7FRn8DA5r5oYbTwLHh0
v+tG6CrCrOfL81pZxY3IdeuJgEsaQOFEh6RzzKferkzyKZS3X47qrmZ8P2qq3Pp+NE2TH0f/2WuX
H7Wc/M9ea3ifooDBS9CV1XlZ0MaAGv627c14czkv/tiHrqP8+0RULUQkDwe+QOrytkhpf/+yGSFA
PxcJnSDPegnKNCMCwAvAYrBZjbm+7ftQ7pHf2i+mbL4medPfBgOD3jCkQqXiXULx+aMomVUyMnrp
MAUJL+Y2uNLlZG9SApnP41j552XNKT3/nCMsUwDzOLJsJz68rY54QaB6wLWkT+9TWaSyuv1knIfU
kNUOCRJxa/N26LS3WuHrn8sEvP8Y2/klnsLiQuZZcQn9Qa5TvbTXfxxYNpeFE6niArqIIvOyWkKU
7pPLciwdyJHBfRdvaQ91FDcm9xrXCkpS6bvXcF6bhmFYwS3HoWXsSVuqnwml1e6alGz0RMOJQV21
uHbzwtcSFrIaSV3AUdg0fYBu2c4cELtV4O2tprka5HdcSai0H7l9Evvb4ZJVg0KjDb3thiiBpypj
HkdSj+geSLiqT9SgaUnXDy3zTJ4OSXfIIwoTy75lMX9XVl5ETOay6aDyfPhXL1p+EAEpB0sVxbEf
LGB8ZMrQpXSTXxfLvpK+7S8Hln20G55+fOaudR3j7mBj1rtVTEkefSIp9jUQ2rWynZCA7RFDUl+j
xiDZZV8ljXUGWdmeStl3B5eK11UMsbNlMFc8mAPTUqEl4UuS8vDrCdo6l3mlbwoToxPFuPh5WUt/
rtW9Fn3f97YGw9I8xGmIyD3lEYAfQABKIDQGlBLbfd6JfZB5waEzmEpRpuJpRxbNoxyS/DDBezsE
g+4+lHODGAtW/DVETEmIXvaxgUazCW0tuhENupCAbIeN34z+rmhtwRDdDwxm27pYcdEXO6Kjims4
hgV9blVcx3lRSSaWVLPL3XJgRkIafG84ooWNWKF++iLb4aby04/gCTHGlV5F9BebOVMCrMxy0k5W
W3zk68kf9HNT5ba6r6ejQf4YkozGqlb2HDwR52kSIAQGakWit/q+8/vxuDY+k/8aHmRGmk2BXn3d
0mxz90L7AgtwuEmws1yJxFq75INOz12KMlevogB2mBs0FAgEYcOBSMY7bxKUn+dFTozP4EW/7gmY
xheVmva+zakDjTMGbuS/yiC6L1CBrcxRZV+iHsJw3A4volZXHBz7ZL5bLAvuev5ZzPeRZTNbbiZv
23yAt/40W2EQLVxAVWQ3obLlhsfN9D7wdRrspvM1jKZHbFmU8V209rrw4wtlk+wm8rwfp3Z4OWI7
K15+eRT+kCn+Jks0ZtXhG9HddjzdM22myDY8cx5Y+vz0+SVNQRpZ1IZO6L4mRGfPHGE6kuY8E1jm
BM0SY7+s/rn956m/bP/D6p+vrUe8OVoz2FvbmvSntgoeKjEOt1kUxU8FGXIZriXE68iu5495WRjO
ZHMPoxOQU9FadmVmgQR6WXXnVwykB26X895e9vMVb/sF2V1Yof6931Hl6qbK+/xxdOlU1oi87iMT
e6QPQBJNUFN+ChLmNgO6lszTItSJfkYHwi0/decmCijvZ0W9a6LCPTgoyp81gEFZDJNwah6HYMrv
wJSLhyxsb4JRtu8hQQDXdxx7a8imfZ93FSRPRUIZMQHBgaqzsTaUQeS1GsOPnY/zlqjq4dLl7viY
JdWdnPfX7hBudRKrjlUk8pcJXsmyv/ViuRub2NyTThd+NJpbpFHyvT/OkQmIu7fLbupNOJTK6Cmg
GXbGPZhs/D6IPlpmvPlfrj53zgv47eqT0uKOZxNWwgiHS/H3q2+KLbd2oC5+jQ1KURG1gLtYT6aP
tj45FDxmAUrJjLSdXB7lxfiR2GwS7YKmBlY4Wg8h6RgjX9id0RfxZkz95KIsPblkdJW/ry37NDe7
S3ISQ/7Yv5w7tM5Qr5bz3g7HTnVHy4T/+D/5ccs+vY73FB0g66H0HyhLXvQmE5dkTsjKiil43zjx
rZy/3MIXd5Vj6y/LqWZo/zi1m8xfTi1kKr8WmnUXl5nx4gCZwAWF/ULNBHsSlm1tKnOipPsjX8kd
2AEKLPOantq0VALcG9/Xfj/653naEO3IDeYVv59XuLVxMlVrY3Eh+kUbp18XXkl6leUoBEq/7X87
N/FL/bJsOqK4NEPmH2AR4WV+O+Xttcs+UeS3Zg9vannpcnDZ/+fLMk9/oLaKdqhIdgD1x3c8PGN6
c4Z6j2KPAjtJXp+p5NxMSRBCk0RnFUVai9sVZ0YjPPVgRJlCDpk/GfEQ35qhbj793Jq8wKLqXz2Z
XRbfGvPWfGzZMnlSvZ35b71umn/Dz5/y9vvQZ37/7T+Pvf2++djb1s93JvIUB3QZtZgMo/DGLYkH
HIRZbDJpBzfLvmXtbZEsB4KUUG5j+HHePzs5HHz/8K+/ybOE/tcvMnMnZO22NE0yhzwqJn98kct2
LCRXr/tVC1JDkK1gVOZ2mVIUBoJRU3u3bJDH1YtSe1dGTvEYjZ+6TJ598oRuHIds4fXPTVLbGE/E
xMgsR71IqnsvGDf0aQ5iqsyLZRPuXpe6eRHzmjXvW9aWfW9HC6IK9m/nLWt91D8Y+RRhJfQYvdrm
sGtA5N4mU/BjsRwo0J0ynfh733IKSFPGNfOBUkCRXqn5dca8c/kxy9nLiV4yet9NIb/x5n99Vsvf
qeT2/D+2bJc5oIPtYXYy/H6zHMKIVANladjH9FlE5t67Mo5vaNyDb57vmgy7vrS55RLj4EQ31c/9
Lvvrn/sx0/brojLH5fwBxdYv5y/7rUB+Sf1PkfIevCadIJ+4mXHxf94Zvq/N+/QJNQ/lQNhoYU1l
ZfkeL4eXxfKNXtaWExmBIEK0ELSslp3ff7hr0GuvphltUjDxwLxMb6Tz8nM1TzyywtL3yDvIK5k3
QSin941BLWreKuaF5QflKhqIQY3Ex6nBxuSP4pxWTX3bm7jpmyjJvkA6oIjoDB8zpiJEvP19hiO+
gmlB5IhLygJW0hgOF97bdmn9LyMu5x8/RWQnzA8BbQCXZ07/+6eIoi7SSIi2voocb28dRcal/blw
6oj/4rLdNDajQ1L8rCaqT2+7qpyvVxp1Fj0oYV8BOtjXBPR6bIX1jT229tWcF8v+KCZ0yRuBAPxx
YDk6UIltFHCVpvW05kj2tkyhNeOZiszsfTVExnFJx4AnWd9ahahv5/2ABkjMXM5NYjuhA5acOxvB
wWQW3p2UWCD60nqyktG9m49VuvvLsXresu3+XVGgiShMrTrWfRmflzWaWz/WUN78WHs7+rYG1yI+
Jyba+H99F3P/4S4mTExA1MJx+3Ars/74hjUOvk7AL/4X6oUbUgoA2rRTxZxFZ+KCjSg7L5uV8I2V
UPG0KSYq5zTPOfzHibEbSqw386ur5aRhPmk58+305Ucum8uPdEtxm5qIsKK4Ga8RKFpykkiNvJbn
Zc/UW+OVlEB2S3JQdvTaB/jTNXnfb8epY8EvlWmyn4xovH4//OOnGMyrV0plYgvDslT/zdiZNbet
K1v4F7GK8/CqWdZgW57zwkqyTzjPM3/9/QBlR4nPrn3uC4toNEDakgiwe/VaLhDlXunqoxYXVLTL
U3lolNQ/APWUDXUw6+Nvzje3SfSEqusd4LmBwZfppOl66ncRD1bH8Dd+kxbkGPNpU7KL4d774iRt
8kABBixL8tQdnGOpTvXeDtvwp+3mCNn/zxmkzSst7+7fvwBoPPzXOuY6LqJ5lH15xAM/i8uFDkqN
8aTWf1HrMjfm2im9DTrJyil1qwfAwf1etq4mR/OB6ubdtAooL1vCFy/awlseYspS7gan3k85mT5o
461+ixT1b9PIDulLktVctdSkAJYGQRQXs/Jh6fmlKGuhAX2kAASq7DowHkY9r74MfhksU0RskJcH
5pAXin+qShW5xgh+AUqVjRMyEPpaG+L6ycjyGOrPMPgiZgwTRxUzmn6QXFwjrLemAhS4Harsu6mq
22oE9Rb1mQ8hsjPcaTAoPUiPtLaHcxrHQs1aPLTE82k0O/XoyIfWUE3UfEHztrn13BwLvUtXBsi0
ZT4YzaM3QiwKfvHJrLzwSR86fRUh+I3oMLZfHu1YJStt9C+VCCAgcJvDreRHpFRoSluUolFA9Ryo
fhlyCH61c17VH6WjtCkeeaJZi5tH2XGbC5JrHvg5+QStUdo7swrh1XbzcxeMBETEmaNnxbm0cuug
Qbb/yS49ZKcYKV1vgywxshYjf00rPaRduunReJ1Wmj4N/3Paxiv+x6ZNMz+9/Duq5akmr1+8//MF
NdxPUoqBN8eWR1L6W9Ik65bYhbFQarB0WtFBey9Wltta4vbeeHa/SEOUl7jKNWXKDLB3QCev/tIm
R87RPJ7773yRxKy3uf6c/3rRKHZ+ODzyqBJrHiF8bB575xKqZvVw3fmJ7R+v4DdL4GbJQxkfzU5f
jjyFHhNQN0+e0gdA9QtzG/ie9ZRDxnWwK71ayF6kQK0nMcD0+RpIExFXBgwQzKCrtZU7VMVL0CRG
/GknmwFSDSvK3MFyimB6iMLltVdG3m+9MvIue2FO/6+xWqKSiMqGbD+X4w+f/NRDqIb59aAE/V9z
mWh7aZKdnZsC8NbrHxmCvg+pSq356OlkeUl/5VA7GcGqF7uauEcWZdIn5EwmtTs4jVWiDegHXxoH
DQo/NN7nGcKOoCq2osCfAoM6fOorI3zSknHtBa1yL00jcu5ssspwNVjw69TdoK+9tkMLRon6paUV
3n1F6S6oAc6g3w8WRFPS/a1jTDwTcCtgaeF2s8tJOuhsf+sgVjgvDFVhsxH55nzo64roRsKePC6L
B1Wxv0O8Nb5PfZFvkGCcYIIrp3e/K+5tgRVNwvB//A6cP6XHTEejaNs0VfAvDmkbpIT+3JJ1g+/W
ajWP35Bb5uUefgMwp7Y5Wif2aY8FvCXl0mmpi+xDSgVjtX8ibNvsgIUOS9mUh758tvO5usgGsEAY
NB3H38hmqOUWhbvWo2x1ft4/9ZH/I0kr9Mx7pTwTWzWvca5pQjt+GJSDjGFdY1Wp64WbsIcp7OZn
yCiWR5lh5VGSkt7JTViGdtk2KVN1JfddxZ9NwVaxogBsQ9rLOhlp8SSD+/JQJtlD0NflWbZ8PgJU
5B2QLTIbENf2zb/QwHmiembemTFoU3mW2aP7XE31EYDC9EXazSkx77yWnC8grc92Y1BZDeOoXg4a
FZ3/YydHweqnhVyjNt+0DdX2KAY3iW/++Zm6ld5QuWgX36BvdFe579f7NuvO8TiBkh7zcDyBqxhP
8gz9mGZv182Zd43GupPOopkNfgyi27gAS3FO6HFCSg3ZDXoHQIBRY7LXTp6NT+yjPKDTUfbVycYD
FDHQkNfQ6jh9ov/lTFO8QFLnDHizPBHEz4lwuRN5JRakalZdd2GnU/6Qw7DuOfO2y5BHChF7jdBC
QK8ln0JwhWKjdTvYYdQcXXG42fq8XKgw1C9g+NPWHqt7eyl6e5/70OHpo/FmxCGSMqVp7a1UMd5a
2z36uldeunQaLnGLGixVm6+lcy/VubmV5CjP5AGk3AS/X99SNQ1OQ9pqrydDpAfq9vpKR+LpOS0b
f3t7CZTvjbfm7Z3wl680SQ8bOi7f6tt9UwbT4XaY+3I6QG+yyzIUzg0jgCTs1nttOyEJK9uf91Y8
mPezTf1inlUnQ7SkqWXVOajteJItnjE/7X2hRpspVoflzSZdyOF80bqp2Q7EeOtvMdo966GF3sfI
bV6/yin4yAxBDmtHE9IAWf6modYn7QXA6/1EWRnC5kH4YVBnvsiAvdwjw2c/amb7Ygu7xcs7NSej
v80V6uAKfRIMQ341atOhHwf7KTeK6KUtNjLwZDaabMj4kUk1geiRjVS4Bf1vbkEEG5AXrv99b2yo
pLT/iPFo4tkIf4IDpRkSabb4yf2WKhiNAW7cfDa+ZSG/F9Td3KM8KNTibGAnADP2y2aG7dRTgwo1
gDTmaaoe+eVZvzyk+VNT+lvIKEOpwp/kVO1TqMzTXdx7BEbFYbLUpWmyE7mZ7KhRF1Ol57tKL8yr
W2jYycaGnGopbcYAR5BVedWG6spxWY5NttfGynuukONc20ZJRlc0y9msd0kLOFs24yknH1jANSOb
nWtp971qnmQrCefiObCuA6Uls/udH8fOA8TU32M1yw+ZTdC5M0cqK8SWdRL7z082VdiSP/1uNsUi
c33NtX0a1xnudACghbaoEnx0SZa8Nn2vrDU9ZEmZAv9kz2q/Sq1E/VBnyhQRK/vrT9fEYfUxhatV
9T1QY3gYqapxyLz04dkVh0olnAt/L+rFaXim9DhTIRWiQ7YHdzzzFmDulRpAGdXD+Hgwj53hN2yX
Rjjl69/GVQpMealgt6jCMAVV236ZHY+6FZttmpkRuJHNuoR31EGlbC2bjY6Mm+HC4nB1TqFM1tO+
PshmoFTvjhV293ZQa69h0ixRRf9P53ckEy3DegIRH51KW3uXq5g0kZs78HoT3TtwwCB/Y17MqSDP
KffjWjZDJKMREbxt1G+7ctmrw/ew+bRdhxGiQIwKbg8oWXn6tN0U31WRuYdHKFtQCUnKfWoOhjgE
WdmQMORM0OXztPNWN5M8k27SQzblQW2dBt4CGCTIukcQHHUIVfmOsS6KKHq3i2KC2HeaT8kQ+K/e
dB86ffSuAlo+zH4O9kk0dS8zYUlWs71sFm1+6JEaucR1/OE39tdE1PIEtg8JWFhkL22YQkfZT1+k
PRJ2nRq/f7I7xNTvEMSeFzIdOtoeErOiKXOiMhsqO25p05utm9tdOat7pVGNk69Sk8LiB+OtaN4O
3q+mr4JdsyqT0mBho1wCgIY8rSs9Ps3R3i8r4xR7cbUOwP2vjRng/8hbGLUJQ/XBeyPKFqHtH3ri
yy9l5/Njj6oPM1HMbaynENPNavlR6eYpYmV/cs3Quw6fhdun4VmnrKSdrZK5tqL4GFWu8hv8wSiQ
fowzx7iT8Ad2Atp9AzOobE250y6tmV2iS0HTvdO9RCNwU6gD2CaEJBsp+lTqdR+TwJI2ygXIYDgv
HvxGv7vl1nsy8OazCEvFezSny0xwr1hqXq6sEt2INpAphU8qNRSisxLYB7+37/99hdAQAv9zjbCI
/rtsMMB0qAZhTvfzGqGCnS+cKGyI+bP568ZMKEhFkCcPVvAeZR7ZS16FXIGYNE208aQdbUFno/YQ
FCpRHr57KsJ3vJnaZ4IP00tG+Yh0gwIkPwTQa12bFNp2aMcP6t52I8DdY1vezerwrci6+EdWnqld
QHwyJ2TidL77kWVNCaC+6i6mz4ecqVV1bFOAeVpTQX5aU9lfVFqw0tGaeBPz9K0f/ZihcZPz6Ir5
ENkAsaGy04LQBjdSxP3ZN+aTS/UyPw0NW+WaHQGDoDvNyks9dN1ZekmzbE5dNe/MXv0q7dIkO+Vh
6mHxoDAB4nF5BWlsxJSIF/aLLod+Rdp+u5jrtFueNs3hN1vW59mxVauVNVTOz5uSl7LQokQ9roYc
XMx6tUkfxaqLVW+lFI/+w13XA9U/MSGzbd7AKBiozYNBHU++iU1EOQY3Zf+SqLp1jEu9P1SJ5peL
qlP6g2wXLsj2NtCitWtM65RHTUG8nwqhQegyg2XOnpwudE6z6d/bZkhLmNDf1hZNq1p7EP7ZkwrO
8qCY2Y+bx2CpP6o8dtYAXBCGFCN1O3OQrUb5S87hiYmgmXxAqNM6SQ8zrZJdNUwjv1E6pQ2kjOBh
Ch+uV8q8aZNN08xvFA8vqvZ+PJPMrbdRk4wXaaXsJV9rHlQK1xlA8D8aRP9uk1LaH62KyCy3clY4
HvxzlAbI1rCmUorQxksP1uMdr2pyUBv45nFsszfpLk0jRL6L1u3Fs4M78UMX8nAN7jHZlIcqACaH
FiPUSPyTAjdQdrUQSpF3JW2Gnt/ljuqepX9kRvWW8HW4kv+bafS/iA0q3PRdd19XYhtpsiKKgzGP
PNs0w1u3thXCyaOAX42c7FG6NLNjbB1FPEt1Sg302GxhqtlMVpN+BYtDKd5sgoZQ9PI1nSn8IL/9
1azROEJmXD8YQz9elL7/plV+8jXIB6KZAPbO1Nkm97o/C05lOnJ7/EFxjfIY+UVCyh8CSHmBHiJm
4lHvU9Ejb50i0OiMfBTyIqn/XJSe8UHhVLpNy8ED76WU78RRl8R1qVpKm3jDa5x5UVpIn6mCX3Yj
/EmCYGivERx9orQmv4P5ip0AylcVaBR96YPVf5S9UA/1KztSgq1shopnHpsi/XKdquY7XBGEPLte
pz7pKkSMPjXxa9kES6Lex5EF5424bAvL0aLSZtjxG+O7nM0pEUD3zAFJbkCfT7oympeMPai4rauF
98RlVoXJ9VZd9FbveLZTqi5cjHTmMeHVFIcjgDpGzd/3XJoUmEHXB6E7t9UVqkkGNf95z4Pt3rfw
3l3vWXwdwH9Z4A/ElKlVzfez4+xkS15F3jdMTMP1vv7tnuWgsVH+654hmYUGFlHe+xbm8UFJrG1X
e/uSck1vrXQlerEwTOYLeTqlgFOWHVTwZeRAoCV7XAUq/jSHq/jaVlqWv9hyCdHOAcPFHIPa5hs/
cqlHCsufk6l504ZH2X21lhD/LthH+zk8smHEAmAkT3FTaZuursZVrcbpE6H19KnK3ly+T4/SoXN0
A2pNBFdls1QT/cJg6SiHZCncO0OIpqy0NQTlSewtwRRM+6JPlz+HMW8TIpYGE2O2jfQ+fVIDq72f
KLm/eWQVJTKe0hU7ORdbJu/Ef0SE1cqS3T43LIfWwUjFpDo2e2nLR3U4Tmb8MVdzB7sZNLiaCvMX
FaLWnUqV0SkY62YZjCs/L/duUtQvs4p0cBqW03/CeZPmTvNjSufvg5rpr24xOLBW+fkZQJG7Jzvi
bDW9DeBPo1AUrcjsC9DqQy4GxTC38ETQv8aWQTajnbOLvPI4FRalIrxHA+jdlq5dbxN9dg5tHP7H
GOBpDi1F3fUUEZwiVo2NWQbaWqEwbDUllQdHnuu+KA3CvXBVpdGgfXWhQS6ysg2QrXmAn4N/cjxW
mzDSkZPogu+V2tvv9qjCajVM/hOFnMqqpQjg3jXmn9cO4G6GWOKP60Zd4FLyNyOYEIbDaxcR/UDX
5dP1Biqiw0UBb4w3ldrGdlJjU7eoDvsp1Ziwmzora+q1r0qHNm+vIwrd5M4mrKeR6tmiePVM+w51
OGatPY1qRCrxjLHX7vMosRbXkSLyCdHfk+9p5Z1jJv1aDsjyLegh94upo2ettUOzF0HM59mzH2Q/
ke8cmqRqOIelOkIUPWXL60AveJw103nmZ9fuR0r1N5Ve+1/8enMdaLj9Wocy805Tu/kJsen3641k
sMYrOf+4ZBr6k+5U2rIQtx4Nyh3cRfkrJc2Ug7sT0hYtoiEJ8EvpoBgUfimFlgmAZHXxXFkZxsjG
atpFw67hIaCi9mj3arqS96BYzcbjqfnWuQYSFGU9QZ4yKm+FyScvrllS+kqpvJseg2COH21Ij67/
rsIwoIRl23eBUqs7COX265R1nPGDa8KPdrah1JihtLcR9XydCx1NBT6iBLFgdqpZxmuz4t3D5qIv
ZpakFyvLXyBapHzYrbJdESTtvcyHy4PVUjGPGEK2uyXKtcB5UkZX34vVtFZi61KKA6LX/qoyYMKV
y2fEe/KldL+HgM+uC2pJbemWlwUDxjj8pVefhk8T28mTbNlj592NLmz0UJvpW7a52h1VZ9SQl+FL
airKI6IhB83vg7fRKfjnJJm9iPQoeKtrbdx2KnTqstdGl4ma2anfy95+MH+kpaueZUvMqA9u8JKL
GfsZUL+Ywqq47pzVFkkI3vOTten27tFTLffYWT270x4mkt3gdPe66Kh9V6lWv3UrY7njoW+TAYmJ
DGlJRvzR0v8+nUKYcdt5/CvQvgxmEO/8Dp0Aq/AMRAKcsAXU0aD/TBwf4GiQbvUebDfUBNllrtWQ
5Kp6/9M5V3g9HzuIP+RgPUdCVa+qds/7PpM1+VNgq/EjNHXpBZru4GCF3n86O6VP79xsrbcNXzN5
IV6ovnclJC2wKaFb20VEvQs7fksDxV5nildsZbMa4BP0w6Q8yuZo6LsIBMjFRAGIJFS5LmDVewvC
OjkZpYpGrasmb9AUudta9X/2UguegG7yp73s7VXnq1mE9b0cqgTr2YBpoqbs4oHQw4u8TpablP6J
m8rE/IBB/vmmZG9Wa9ebUkRlNqrAFfSWgPl8geLxBLJHNvMBCj2fN5n1zUZRPZgUVwKBpDWAdv7q
5FyxPL8mujrJOSPhhEAlFCct7MDzuOwyL34KrGx+IZC4Ttqyu8iWOhRs0SLrUbZcDVGXWU2uLQKq
RyMohgfZ57fePRpG7r1sEXl+IuFQXFsU+r51o6OdZV8eZN+00IrODhWxL6pPxqpJTSoYxOVdFZ4F
fhv+UfbCggjXmje1x+tFugJ5ZDSMD7I3Z51faBnUjdde2/L5TaUOXFuB+gKBLEX76qm162QPqqh4
nm0H4R1FhYFNNINURcax9t8dIsV8iyuoUaCiu8hOteVSSMZ6d3mjFM/QSRSbPB4bgU8qngffyI6g
XMGOy7FwWEAF8yxdM9QHgGkHbNyFa9gN/doAMYjWDhN5TYXUcb1M66E5p4YZrtBt0FaAUZuzVSFo
tOjEaRy6PbSQsCtdjVUIVGhRNdpDnIEB1gO0MlZyDgpxF5mRvYPR2yPgPW/zxM+fNG/IzlWEwrui
oedTp1SSwo/sQPNKrxU1VGNPFPb7WVU8SZvOPtnK9O4oTZE3+Dv5IjTJCSat2SEc0/D0ZTyUYrB9
hXO3kk05QqcyIenVi7RoIXu9yaJoWfaFEwL2lFVf3aXHMDp87Uor2cmmG7bQ5xT9ZXbGL7Dpt0dp
bhWBW5lHKnfFdYOmgmKKFWYhm/Iw1HDntml6klfyZqqAI1av5c1DtVbjgChNZqYPg4mEnqF2/Zon
TbXJ2wKKHPE/6AtNuQz/uf61TeVBVUKQbCNnAQoNK2EaIz8/5U/S3crnfKnDHPXz9t1AaLRbb2So
g3I5z/YGnPHSBOT1MDqGAU0NP2NPcRHU/NskzxIYN0g5jyfZupoGCpO9chy3YdX9HA6PsEHsCzH3
MUj2YTkimGAG3TUYJUNQ8uA37kWNcv/uGoPKGlLl44g+kwxQGV43wB7kdGsvhN12SALtpFlpe7KS
EI7JEQltH9EPsCa3ftXs/7Vfjmdpznj5SxGP6glTVlEB8Qfg9IVMj9yaEtB7a8oUSSGcEUvHWUB6
b71ybNMJ2QlPHfcwKXr3jaH9qEJjerfdMNwodW1vLZGAZtd2mmDZubTsQqWXHzsv0wCFfYDS3oZg
OGN07QV+i/aROsPqEW7j1zBNpncIjt0NREDepmPpfA/5Z9mDvwgdtSDkKJTGjJ48v1Jnx5DXliSJ
wnJ9c4k0CwA7jJor6CzH9YRs2LRwvPzBV/R4b5GDPF1tlEQPJ3tES0j3ahRFyrFW13o5qtvehoif
unAgDDN8CvDKwP0G18SL7E1QkV+WlFOnxI83I/VHEOkOhb+ARUA9oZS71up2ejDEYcqi6YGY9LdJ
r5M72ZJ2t4O+Xw6VNnlQbWUk5xg595aBgFMEN+Rhcpr+2Uq6RlQtNZtBNE1Fc/Z2HERL2VuYMYCD
2gQ8Rac0lSQoPEPVHmXLL8N+4U1APuMm+H02VdtEQW0/gg5tgY2fOrhRHzVDaS4DBZJ7zxfs+qJP
2uxAgekjGggI/bJ5yQluFP3Yx9n5NhCCADifxTyfBhq5Re00gwZxpciff15JDogzKC8K3XXTc862
IR80jRCW0MVTcp26w8H+rzN2+CTn/ddZbYkeEUkjSmGqFxucK1TL1lG2ulGxDjAkfJUteXBMbQIE
nBtbA8XDS9+7waUnnioGy2n8qFXEr1voiCWwnYgZW6RwjkANwosdbiwFeTWUe151+SfFk25D6Wi7
a1X82fIQ1/UhNQwF0TJM5NWz4zjARCZaNRVzx7pw520KhAJysVC7Hsh1/jyzoBTZtkn1IT1Srfpp
l02EzWCOKeMTuNl2Ias4Z9K0Cy9VnPNQpR6cOnRkoryzMH0TLQfVOYfF4N33IwT8ckQcez9miDV7
30r3fRu1F0ObzUcz2SK71VyyvGsvDo92kOOEUaSDtA1jBUbJLH8OasAhPzreJndOtgW5XaJHR6vN
zbM8DN4IvHaOg01fT9y06AjdhEqkSfSYPRyoBiE16Sd7laF57nOfT9tKxhNkyxSm2e5hsCmm8xBf
JH8hOmRb9KIb9d21gv4xDAHt5N6gP93OAmWCSETYFKo+Vmbi/d578xsLCwal9lsokh4EZ0corObp
7GmRfqlK71HaayDXhM0aGIVEcgOWqWU2lvZr37HhmQqPV25hvw3Pyz4A4OskD62OGtsMuuuNFwmI
ScRZLWzyTNpkr/Qb+jr83Eup28+xSKBBdDuE+laZjeDktmF4SsNa8M9PqFxhutnlWWG3walzzWbr
Wcn8bKb+SSmrEeIn/5SQgJMnUKldLU5tuPA8Bb3y5PNJdJAM3im19pD6vENE8pOTp403V4vSRQrN
FJ8p4oFAcoQP4mThHSR/1xEuf+nZzjIg0xRs1zvXMaDlLsYWtcJKe+ajVLaQY+cr2Uwbqz1ahG2g
A6K3GRNe09gpBHUEfauh6BtIFONH2ekp6HNW/PIOSmtoz3LiOq4IrIpmaDMx5Lo5MC4tetZnANYW
gC+4V8azxMlJ+JxqAQ6DMQaJFb81jTc1judDk2Ql2SCYeRQ7J1qr5NWu9SvjrS6bj8ky0oeA+Ofz
PwxStEld5YVun/JupSgKpWtExoOg50QxV5E8GVAMZeHa2YZtbdDrzLdT5kOlIMppZNOAUHktF1/Z
bFtIt+YsrB6nKTXv9NRTluT+p3cVAgvoh6wMTPzUv2naKYfW/116haUJqK30xnfPnYigCy+jhxYa
Lzn4n7wMpdJWuWaHREOS/s0EmitmKNvu52Vl89Nl8WrSodhUyqCtJl3PzrdDbGwLYiqnmyXTWMfh
gaiXdW2VR9lBoj0/N13RHdWyp4wv47fMOvMCPZC9y6bK2iSmar33KG2lTR19ix1Uzihico+x4+j3
Y29C6yc6xEi/jpMX6hl+jtT87DpSOgA6/jmy0jPjOrLQ3PBblbaPU9Hu4JGqvoJuHC0//EHVM7w8
ZW+/WI0Hp2M/RKcadZVDrYz6Bpho8USkhdyW01NKQp2GHJUU00cXztFbSzB+lVsD+X/TL+80i/gd
jIvJJW5IywdZWn2LQFsRu49+JD6rrFLCpRd51Sq2qGEsOqffu3XxwaY/WyEYSCwKKNwyaFGBYsOJ
hl0X/dAs7ZjEtf6RZ5rAIljRg9b6+s51E3tXGBpJoohYoKUP44dpFyfPY23VFP+jY0HoNMs7+5VW
PPdO5C/LKUl3mlcUzyqpKpiRvHlZmmH5PEyDet/2yYEfZfEsPaCBhJF5Sh+kya69Bl5QN9xL/zmg
LrvKUIeUvQTxKZYfUYMWw6XJDccVhdfdo2y1oQFpUqQGd3LuKKqVjV3E1ko24dEuTn2ACrAYPhZZ
fc4guF+4JM0PnRtlz4Suzn2aF1+MqEGtEhjoXQ3L5as255um0Yovk091LN9ivhRlrr6X6jfprmhu
tB1dNvay6Wobp2iHj8Loqh2UBKjriEmnPl21Zpy95XWm7wsdLig5aa9YdwU/RoCMrYcSg7kv6yK5
JIXpLCMzZwPh9PD/FL3PUlixVhNNvpRtkd6jwrsmXj8kS5AY3c7tB4UEqWj/PwdfpxJX+8cJtKBv
Fygb7Ql4EBJth2Ws995LrOXNqdNg25f2XBvnVRkMxtWtRqjq5ta66e9uNpulPcVs9WmKDHYPC5KI
f0VJ6y0aR+uOXTubb9TpEBlooldV9cJ724ZecRYPUfYHPeIHORh50bQry4LeWjeOsukbL31gt6+h
UZvnMYOptBGT9bYFmSuaRmUsyOym7nsDR6iq5wQn2P4fYhhFvpiQEYlKd/VS2g6UD0mrHHwPnE5N
TG5jwG/+GE9avQy7JP4Cvd1Zl+PnxF10Q1Sj+WfB+eC0w8to1NG69D0A7OUEYSHUhrvYb9p7lPS6
VZmE/isJov+gpxn+QKDO0g3uo9J0yErd8d0Rvz2lLIyHOK60rWHa3V0bzuGpgWR/HUGH8ayKBwVp
zPGbYjcbpSImZgZev0sM1d9NCsjqttENQc/i7sqKIIRsTgZPQGoT4msTBQ1jp3swz8neIeBXmuVK
ulKL2HxJ1ZFsOcKYrK80WyseadrF1dkhXb2r7BihddFr10G7g96C/6lohoXDPi8N22tvaZM9ge6h
u441/DHb+abSX3szq012nYssh7wNzyvRhtGU6dqbChRt0GvqtXdOY39Lil2/Xqh2SIRElWFce0EY
W1vqNK1rE01lY6u2tn1tsrZp2xnGz+vYfEQEW7d879qr9cgDAio3F+nU7Bu3bHcUZ79orWD5QGO0
OckDH+/Ps9igxngej589pFsYUh5LIi/dymZTomKQh1a6Kkbfu89MePM9qPjTvvTvWXwNZxGS3NxU
gdCyEEbpJw9BEX9zIkvby5bstBWf0G82bOI/XWNEFtdpTC7sNlyetbr6rOfpcHebu5kj5eCGFOCB
BHfQi+C+/Dj3VlXtw8khJkZUgZ7IKs6ZFTSH28V85PwOlVI8JK36+60OCYsqkrfxWvreLuboyd5y
m/J4s3eBkt3ZvvIqr3ybO8p1F5YzX7vO4Tz5jlYS00666wEl+O4YeiE8LSU4+7/NaRpa7UK29VK9
nVqk0goWXkowFAQeAFgcr6fStS1TZRG2jXft+Zfp2jQC9BWQWhCXnMQ8dtDxViTb5qS4ywBFjDUM
YezNkvndG2AHrAK+5bKJLDJiGECsThSGBK81cDlp12A22Ve1yjZ2mOZ3DWa0hd243SksO/MlIxog
7UmGst0MD/J1Ng/2I3IkKDYQA2FDC0b7KA9lG3vHWhxks20tcJc+hV/SNlQVSWpy/OCVoaMgMhU7
p9hpnVOSwt7qoa3DIgyrs+yA0LmHxZWov53k7LOlo+xB7efqHYqxN7s883zt5zDZvI6tA+uO4hCY
wqq02U6TrhyBNKSumVHdxWEyo/w0iIM8k7aIhNEqcODN/tQRsiT/NgwNzu2koonwyS4nkUNJk/ub
mu3y9Yr/dDE5Vqu9bwQQRWSO0G8K9/ZGFfBvWVl3q727FuSltuvtbfhIa1nMd/MZDBRkVE8Ztnrj
xJRjW9GTAmXZ3imzdDsg1fAa+cmjEUzZ97nxYyGN+LuHF7b/w8NXqnY1zS2sEZ6eHb2uJXjVBvlR
Vx1oPWITgdi/TU4a283i1r6NqPWk20Hxc3LFJNJ+dXYm1Vn1iDkura5rH6aSFdo0VWKNxE480n21
sysoJFxUk9U+XI1lDl5bBwQobYXoaGrgo7xjqys5zbVDg5fNBv26vlVijtCBL9PUh9r5VzHntYRT
tj/XeX6uDf2tX/o3DZwbn6b7PJFs/3tVqCwflUWi/OpY2OUQN6/GZQ9BI3EAGDqQVQUwT2nBpGVk
dmDTO1QxdFdGSFP2dH6jd6sAcrWFxae8kUa7tg3CIpMRrxKkwUtjaC5VpPIs0eFwd72EcMlQJ4+6
+y77pKXy/Bjwv5fD8Y+/tNlWZEI0mQrwjFVfQrACl+LaJftTmD92heo612tImxmin5rAJrrTC3fY
wTAMBibLUtCbQ3pqiH3swm56q/xCG/juuhxlj/QBp9wuG603Vprwlh1O0WmbojcmktKpfldYSd88
+yhLrq1Ktfk3BU/wCI0f8OjzmmZlLXnoqt6MaQBAIm+mu6lK7C0bx+ABygWk4xRTe014dUa+2pz+
MmIKgDxrCBYpBBzOaHhglkykwdOoe1Z8kni9UcNS7qjpXk0R0FXEvkstqgK24Gl8LhuqiiLbCb9p
brK/zgQLAcEVv/2r7/j5pVl+9udsVRhteTAsaPY1Z0pLskN/t+WZPDRRU+zMxjib6Myc7F8HQmvB
qRx5rGWRq29Vt/mQnTf7J995rEKBbfvHOW5DwwRm/jbT13Lum12e3Wxz6UbHyH26WW6uN5u8mWRG
R93NjzczohDRtkJ8guSD1ZxQIi0WioNs+QhPz5pS62I1Z4+e01pPStG6z2WuP5TOlNyrJFKfm06b
oY9s00M/ZN4zel3IE1mtw/+AXrMZ7I3B9n+ti6aHPuJ+VoDgyJni/6PszJZbVbZt+0VEUBevqJZs
SS6n53whZrVI6iSp+frbwHsfrzhxXu4LoQQk27IEmWP03luvjMdAiJ/rQccTyXPE14U59wPZ0/JU
TDEW72zdRklRXOhAoWVYx+vDgg8R8a+qvTjjGLwVEejFfBxIDmNkdsZLUerD7XMkwBugUrl/jlwP
8G2lP62jIKNC4ub2c2l533SzmnfF0M63dWMihCUe2dKRKLCvrO3/HFAoKgnN8f0dQknCgvP1iKHI
ksa9fvx6hToDuJjG4gDEon/42t8NMtiVFurLYKjLLfpDe9fiqrq3iG7uduWRaUfsB8FHEmnJsrGo
ijwWMJXNiNUIs1L2dVZ8AG1PNNgyWs9NEwJQlZtkR7dL+3vXbd0UtpKeAIcuqGz9Sresnd1fqmu7
rZ4VRHpo0rtOPW219UANDTezGv17PzgWDeT2b1Bo/mGCqEaUeE8U4L8epg4SXNq6zbxJY7M6E+Mg
dyxQotNiOmizvLu7jpKveOgqOmYlZrDSlq8FE5yDIlp4ux4tvNF5VKQnU4zO202HMdTvkoawNZqq
QyIgynpL0HgcFIcl0L4Iy4641gbb9+cmK4d/D39ps1tsSkOLL1SF4sv6KJor8a/heuB/7cuXZ0i/
TKtwfYpBIi7XFueo6EONQtDxmArcxkJXlz5O0ifDAQ0k6qb+1fTuazDq1mvWjTYORTuCidtH38jN
oiwg1a96hjxS9lN7xaFiPY50Oze1GsvbmAi9gWsVT7sSldfdHYboZDREBdmNGd3NZcOqifRmy97W
KeX+HRpYJunNcF0Prqdxi/5L+TqFm81rrBuySBCBx3vaVOjShD2/q7nex7Y1/bCkHHYdjfTTCEn3
kPQowqPFQJJaaXKtakEidhO5VCIYfh0Qy7CwW6RPMDf/9QwNh8qjhnDTq0usIGXjfVhxNLDqUR7h
jlJ+G7pf7rKbzBD31C3FQboEdYiCOT4aeqE9+O2gPUhMXg8Nymuw0zhe1gPrvvWoY7DMDdcxcljI
BHhftGL2bkGLQtz37OSXPuXPDdjiV4m069jMRFTldQn/3dE26wn4leAp15lNoDjPjEqkOnHHDULT
y+fC0OnvfmptgtbJudtl1i11HfNGRXLYx4VW/GvfelSloiZuO1D7KZj6bJexMuqn0eeDyXPXjaNy
8xpUr+vAqrhAhAWiPwKCvT+emjqALDl5IXYLNefrWfXy/NiS5K9PkXdYD6y/SoT2IaQDnYSroRAb
DmrNRrxPsiUOWRJbQEOfgrOap4NXN95uPc2PaBGQRsd9dzn6//0s4lPqt65rQs0y+ztZov0dN0J/
x8R1gqxnPXzth2FIo3iefZaDnLYeyHKdwALPhPLy36fz90LvbuEKJKS93rBeUGEffPeb7ugfRV7Z
/6TBAVOr91eDqYc0xJfvXgPAvQ/Q11mxwLJY+v0RZZZ1c2Tzn2fzjn6gHv7Hiru/vFz8iBc6HUJ/
eejVhXiEZeVvkijPCBZl39eBth/h1mT64jtHDNz4j6txbHWFpb15iPXEf1xH6/5l13pWMIvo8Nn4
NcsKwd9i85CTGT1pxfNqAFk382IKSYl3+TSFIBelIhDV06FO5/5V+N1DA/L65sxF/9rRdd/4KAFP
68GEkNf9LPBmrUd1Lx8vRWktTQueqopOPE/ouNaD6y6cFkht7em2jpyIGkPUPEQsb4DaI7cD6R7E
jz2C0i3JbtQiliHhK/R/lkf4vXnL1vG4nNPU5OeTvgz80vPHk8Ir+eL7ZA+YmunvmfLOL5qO8dMP
xrdpGa27dNN8L+sqf1zPb/jIHrB5cddZzvCRET31ROyvBwPMFMrcohQzN2I0k6uL2WooRq4+Mn+a
dJfZo51A+qEpwi80PM0OGZHEZ3DdfBpVLxFXmljyCxiSo9Z/ILf+iAkhu2dnl4vNk4cnLZ8muq15
4R1wmOP8IXt4b1c5IgGpIdJ3tY2gPXmkHQtlBARBAFc5JOBu+OFT6LZbHZYQiXrbiqXsdX2kOciN
amkae9Pl35piT94oS5bbnLY+9Sfu0pRiqZxxSx70CJRAE9lbvzKp4maLkvzojU9TsMyIAmzEMT8/
LJHqni1TzZs3+GsXH1rJme8/NBuV/V4srs9St+ITQQzfgz7+KdI4OESJEZDnBia0YjnMXTLhUzS/
OQnkajCzUeg3I9w6yd8Kc8BPrsjbAaJAD7jL2gr2orubWYT6vDZeO8v4QV6lH+oowrZ2F1HthPuu
iBfd6BPCH9Jrgfzy7aF8UIrt3DYpOfadfg8CIAI6fUKIXgTCoa5pd4ieIdVIjJ8EeY+ECIPEgCuU
XkZki6Go2seOcjypeAmck4UFVltQUwgM35OOUYQkLIcOrsONKROETsl3A9bjz7buDpGTnAhXv1lS
6RdYnXHIzanfBQkYBeJ3/om6n6osIFh27d90NHgvmu8E3x/SoPzWF8Fza8pub02ky6JWCwclq9DU
vsVQeB1Vc1up20dVCftnXn64MttbvDNloOjLeA2cMg3MpP2OG6A+IzlmdaISPbTTnpKBpg0bcwb7
1XrOD3PhpyE5nvnFKoKw+uk77sidhJvEZ7VvTrXMroT6N7s5pm/nZM1ejVUHZrr/qQ1l+dpF/9RB
RiFRNW8a1VHmCfNVjhSQiiTGBT3m3Dxmb6sb5hU9Jn/JXKdH0mAmJJLD3zyN1ZXQgGHb568dIMI3
yzv3KCg3WiReDXwh2wpzJiEX7lLxtE+VAoE9j+eKTIznOSuuAwlGUDoiezdn/DNo9PYH0jUVdPJT
ULc7z5T2KaqUhfNleOqMRDH5bOtD4goZ9n13R/qxtdU0oEIGaVP5Wqjj2Edp1714c0XDcqrmLcEM
6izSgQQMtLk6YXXE3WxSrdOPEEWgQNglwld0XVEV0O1PvLe4krSJ2s4/Fz384yRyr74318+evRNd
7R7aLjkHZaJDyIPJWPrucZ7xMdhc4kJyzwxi4bkLDB2e8joi9wjHml23EyoO/YyHuzkzi0jMXQ08
79xl7qhI+uBhje8tD/91bDZ1dpSV2x9Qa54qSaELdSSnrq9C8CuHP18gLhVRaGZYjABlMHuU50Et
JITWHrcjoUdnESTm3un0m27K+oyQfOYblvjqlrM+3jaYog+dOf3lJuZik5mDp4aI6o3GzCDk7hef
IStlWhlvIuntfJH7f57Lsfue+izgJg8kUmn+wmT+QuhxaNLTO8VWl+y8tP8tG/49Ipjv0naTsy6J
iaMDX5X5BtlscAOHlsD72aN+Fa9lMtc7aDXZTnV/C6ByIUJdD9eplLtZS/xbr2Bzz/7S8w8F/LeL
YXVvpYNtPpXye1vm2s6D7rVJCwPNQ9Q/6q7oaeHTqDaa6qVJ+h+xgmCfO4l7yFwaKnLo9lEPg4Pf
N7sUxXgIwBlvC1kEoVk4/WNd8WbBa3ktBvr6Zs3SJRKHLC32MwXloyuah6Ko1J4g7rdB6p+Mztmn
uZbHkHQcM9uDgnlQUr1MBILvdKO/y8j4SEyPUk2jLjrrDTLF+n6Hc9E5a6YmqNln9ikXOpSBFhaU
UVWhjflaV/+YRL2Go52Om7rJt0EUP7WlZRzTAlxE52xVHVZe86Ln4r22QboG1sjS1y+uieeS+m0N
RCLFaFNVUJxMg0lC5kP7VgAqu8yfNl7zIMlZ9t3JDUVQEklWSH9f0e65dkgWVdy019LpqOYWch+N
zKHw3ehhoDXdGzV9KJ2982FVMY4sSk43oQdHCEYtFfpzpU1/ies3ifH+7gzFc+ZYw6mk8wQdgnYx
N+dxMznI+SqyKDeUoUkRLfl8e1kd1nlRX9Kh5Rrsj/bejaAXddo4bK3ceM9zOaJdJfxq8oNtKkFO
DhnmVDGkl3XTCye90B295IVyz0igCmS8/YufYbCgskSOgxZ2rfontZx3Z5h+K7OlB5bYD4ixLxIX
InEfBBS4ZChZkfrWEFZDRkj+6iedcx253RO4l6sjfPniXkzo8CB/PYkOKFMHWbBgUrcFRV5uAycl
+NkY0NIWJF8bcClqU1hnWfnZURV+/ADNPTo28NUvc1A4p4iZ2hkgswGODcxfDPnlUqUZaPcxnUjG
dK0DEfnTYw+vmckstlbkMfUewI2JpLoxdjLNvHvRxskuJvC4w9ZjC5dm6tQ5z4FkSlzWVnlMUIpv
FhXkps10+uY26nNHCOfVtYJhM5BW/tY0x15zwVqVqf/W0rTfKM/p3lWaaJDDkQFZU++EKYr6b3PN
ysmo++pDq+mJBlk7nqRjO1vMqaBQuFx+jNDEcLYH7ge24hZxMtoHdKokMnSkG3ED66As1cbH6HZd
mGRC/6gSpwsd6iIfsVOgb67m4YN6Ogu2rO4/DPhPYYFK6iNwGmqLs68+4opLxBjl9QcWshGsoK3u
sWadk4kZEkH3AQUJL9quw1TM5rXUcBGNycfcZnKDL8lG0x23+9oeucna9jlxWRNHsd1f2zYZrg1/
62X01R7BGWtlbkBbCa8cJ6LnPDLXpqIU3LVZaa9txls22MD6+C1lBLi5y8YhlJqRETxmLVXQDpGm
gDFuxw2fkNE2Ni6S8b2ua82eXOSffp/TYm6IZql14n30edr3aQyHypEwuCiRhr1h5bfaGeBAisza
ZZSAQ4toOrPKgqeRu99+ltc+q6dj16TRdeZvAavzgGbxLU8icaeQ2oU5iwimG5p+M+JO8bWf7649
ccOu1LShkIC6TiyT6oiVrN6n3QYzQ7u3fGcTQ+jd2BAeb+7QVadgNvyzkczWdpDzj6qr9q2q5kPd
DMwoZPCOOHjbqSHF+ML3H/TvTNaHL/hTXLQhPuS7GbU2OUVRlsRhlFNohYswccnHjJWmWIYESDDm
z/nd1bKruVy645zClVt0IDHLYqtJ5XDjFhgfKAhsyg5sWLegB/WiohHJ7aElOfR5kAFFdafYN50l
w6GiqFEFsb/NqtgNGzrLuyaR7paY8P5sOa77mAo4LzKb0S00lMsMmwtqyRSa4In0obRqRLrWw6S1
zq53SLvE21GTVOs5/GY3DXD70Ziyq9Ca6NLyVQ0hhv+2vbnbOHQZj71uPRCWTgl58owdfIvqUMUi
39jpW+Ma9T2eRjOkovaDqzcd5kFMZwIQ+qknKrWJtZsrm+46uqMWlrTrHxtB+q4Jt6EjL/6ctPj5
Kso8WavuVLsRN3QIfyoV2MfSkdHBMwzxkucTKEjs77qRXbE37vlIjNe2oduYoUo8x5FfborCf8x1
ZoGxloe9r99sCjo7y52m0Gi1cxtUb0K43kPZan/VyD9qdAwLHHtd7pop+9NY6HeA1VMK7O5Vp9KH
vB/GUEsnyDrBcGu578PX4raiu8W50G3gcST5b0WPU7qLonM5yGIrPO2vPdrDheQ36zDKZJN0I9hF
weekk2Zx1kSPBdSiMDqN1cmf+gGTTlU/2INx1RVLKgupiGXbG1NLU8SyzMhE4V7UGIxnUuxVaKi+
OWCy3SUjKRJ+LeYjFPkGaaV8bZvqCdpxvfE72o5e03w3RG4C8jRsvmE5X76AzKJuxCVHTosf11d3
qYl2JLzthkW/hHV+2uqsPmSQiDMeJZ3u1fyjaSy0ckwLtnwpCHicuCrP47iARYPveVTaYev11Dra
/TDm6jI2Lqkg7XgdERmCYCZs0Y/fPYJ2dmMAFzQV+W4eY5fFMAzxhFTEvQugYCe8/L0qxnFbUzLb
warXd3mCmrDSYohMpnwoR6CITcQtqnBtC4xmkO+1tPc2bZG2GxElB2pw+Tmby5Orm+6FOT54E6c9
2ml6twxDO0i+SGE03XMEHEORiqeG9Wzs0GgmspB7Pr6Stm5YserKZKbPyg761XgopGtsUwQ2ofA3
npPeQKU4TG+aflOgkNw6XvaUBOJC2KfatUEb07cu9D0YCec4e3qA47cmdBNoSWj2WbHvgIjNnVvt
E1rSYazxzkWTDv3PVyF25XxPqCBXkgjYbJu2343MJSuya4YXo6AsVOC+qU1ThHoQRJvWcqk9Rem4
zU31wr/Kp8bi/6T8mROqJ7fxZG29HI1MTFEOtT5Q8SEHZD2a4AOsZBTvCfUZfK4bDW0govZWbXqm
FHtYrpjGSYJAHV61z3WOhcuiERjQ84dFlWzy0Z5CnZm03RnA9LL5FzELw0Wk+ZMW1cDLdCN6FI31
3bXpw89Q2tMuEydyxuzQ1pBzQafzpXfxWGViPb30lr41ZsrhdW3oXPcirHMROqWsObcmDMhqBHmV
xnUYuY5+0DXWLH3tqM+NM6OCsBcmORkCT1GQzXs8mpDYMwyp3ayxUh+BOFO3rE/GAn8bB9Gf10df
m9iFAwczgYpNxzdzXODn6NsPU5n7B/65cOZzXZ5d6l37doZlMmaQ4hdOegorkPLsDDRheXG/pRkA
Jv1Q02C0/eBC9cKHettehQGNPKvLd+UXFFBKe1DHGXTrjhv1D9PPpzNhI4S5Wl2568k7DSvXAKno
OGXIm2Cfeg36n5SHlXfOXaRkETRGO6er3t0EVUC7oDAz/sascUgAAkOsJRVBppMfndcN01fmoUl2
dSi771eE/NwRzZoPzkFxOTwrHT79JmFaGtaQE4m5/920Zff5Xq2P1rcpmUEGJlM0+yGFR3GIjKJk
RRsV5/WRvwxHVhz8v7dq4fnJZeMujD83fsPUJLnQ7YwF36aZdGUDL323yrg0No1eQ0BuZxru8xYe
1ZOhBemuHPnDaL45hlySIJjBN00EpnV5Y624vvVVc800Lhci5Xg2RUWYAK89zHl9HAgu3kRl5Idp
chpafIkakzVksKN1Xn8DwjzoC3vzG207EIaGBXtvfUgYGjD7JrJI/0dESVQI9u/XqgxYWg1Q+YYF
xofQwTwLPOYbCe0Paao/57+ou/jnuYtGPrmm47M6ZlyafUi6ujit/ytpjtVZLZt1uG5swjz4mC//
yv/rcCThJ36dTXx8s5+A9vgooQ05bOre/c7ipNs0dm66O1ezCRgpsyN0j4CmDifEoCjnygcMB0Ne
BQp9pvBqJHdsehR/++mPiNITHcDR0NoHQqGTU64VSejeOkmuWZf0T2UkHzKuA+eysPIN6OyfU0Eg
oGY1flh0nXaezVtTBORSzpq/8zKlhQijaSfE6fwc1TDO+WYVsDTiJ4+uWFS8JF7/pnTfOvRLmUB3
nOI8xkE4KmVeJmPeYuEPBu+lU3yHg95HL1lUr8Fqg/QoIcYYKfvhpFVuxlfHn+ANJYTSeFrDrIk6
Y0B4Q93nZ1Kf9CNhpEyrMGNdeGtOZMFoTjjTdQ61EZGWb5lhFsT2y+iEpZTZOajmP/yzvc2EaPVk
D6Uf+mbabhNaZObQBtdBzNaBorLENbZJWUJsHdVUN73A1NizjNqInGSmLo+rm5PSca4qEue78oDR
HmC4jgitr5IotEbwk3pD63jOPlD9q0tUpvYmIltj22hz/ZARnGEZlfYuuczuvVH5p7zFuxForJRn
Z25/j5k4eHN76BHLvHieqA58BcpjRB39vSoBkJWp9hNgudwQHN+jGBX5VdNZ9zRBD1w0ET9jaCxU
kjaVN9rf+1g8uVHi/S0E9TTuC2apubc8YvpSxmkNlXE61jCYf1GZh1Hcco3y9LY7Uix5pjWIx6Wr
MVpRLdlWcZOdTI2eplfY87GLAuCGtA62qDSt7ay1zY7p47aSQ3rQ66XeEVCRKqm0tqJzrwj9j1ot
+mdyAZ+stEq+R5B+cILTTDBfMqlXi3kl2emWOz83g/69bYyPcmjrS9RjmKTbTx+mKrA8pwE5QEO5
jTOcvyLNCsyt2cRFatdORX6pCzlcnKV6NyH1HSxVH4NeaW/6lO5EYFFSxbG3jbp8N8Zp/IZS8Jdo
/fnRVoAnLJ3A/KnXh53fFSgbnSrZ52r0vyvq1yrw0dY30XSh8BmDLiZOqaeDfLQmKtQlC6omGKyN
l3nGjRWAdVIyaQ4N3rOXxG5xvdMJ/6v0o+0E6R818YGhxGI9BVUuSUwp7GNAaOyTBSNr02qi/J3L
v8QKJPRIoZPMyg1eUBuT5J54GIbruWRCnc03Sgx/JrM9zZNoX4am9Z86gi2SEj3z1HNbyBPF5Wjt
f+f8slA82WT00kBw/8/48/B65rpzHa+b9fSvZ3/t+z9fYj3sztF6nY/MQjuRb0haqZZwV/l8WA0G
k+hlvD5a7zd9onPSOv7Xw6/jX6ev+9bN/9q3vs66bzLacmvpEtZdT3M+RBIMeHl9qHtMYSin/ncv
8GImBMvxXEOyuzOX4+v486mfWzHRBtQcbR9noj6vG7ncZgcbMEG4ju1m+u9YEwGzyB4q12TGz46h
83XwC2uDiCh+XvfJAl55k9rDYd23bnS86XoyRA+fuwo3u8dcxr6e1A5BcLJNZD5fTyqbWdHfYcH/
r30pdEDD6PXT1z5WnAQzu9atgue9S8DDHBwZAyfRaueqS1u/RqAuuPWN7U/lG+8FQuQXU9cg+Eai
2LmlcJ+qCXi5F08hMaDV9wTFxSG1ZHakMYJrGXfikBtbwwz6ba9yailR+ehWffNgp/nB5x57Ue7I
FGnO8hPOMTipQlxK5TUHwl3eSpV7SzqkvtNYdnFZid3HoR1TZvj6YwZrmTCU4hIMzD1rFjdHVFSw
1QPDDSetID+umn8Kz4o3vNHBCwX9R+ig+nfy1sqtGNxyp8/GnXZzxxKzkxu3ykZgGnV5sFVFp0cn
kMkwMcox9YZ63+tvwO0QjLbZ4qagkpQXDnp4O7Y+UvnHarqGlTKCxi523ufBltsC79xznhBSIMfq
F7V8QmiXXSo2u2uQA/FaRusGo3C8b7B+b9fz131tZ74FTq8e1lGfVDMdpvGxbacAnVoL77jIhudS
RCU22GTYaWQTPq/7korJLuKo6zoK4EDDdi/+EkPznxPm0fGIw+jRoCyvsW4K859kcMTT+jKBJARR
B3ESfp3Qd3KZ3qv8tO6D95g8tFp0DSCHVBM5g7h378ZcAFtS2bT3/HgpT3DZXvfFTvJUlHRQ111O
1c8XkVe/1+v6uisZ5mmjS8M8rMN0aqrniar45yuU2V4zESqtmtdV5Ioc9J7K1DumDddXIlv+K7r9
PKUhNtU2om9f+//3eZT4S+SQlrlfX+/rxN5IXka6caxsSOcmwal6JDLQPlnjkp9TQ5pY962bvtKr
x3bZxKkG6sOc5iXzCWvO/xz4OtnIZu8oTf3+tWt9BDmsevza56fFXx2EYliqJAh91aSPlUnLWIzJ
fx597XO1FhGBCs7rGRodps/TyrjOj5qJGAaQ40Cd2o6W9Jb2LaYQtIuYM+zXoUFM5541Cb5rz2kI
p48Wkc9SK1xOTgZRHFMhEFUvw0F08jRCGCeYyGTtJdw3K8jRtwF0+RzaNNWPZoNyvx06920s1XAk
AL7erifnY5MdWyWnbWzjle9b1ztHikmJm1Gd0zVDEJKWu69eX7IEC8T7OnIKI3tZ+gTrKPEj95W0
blKS2uJp3VV1MbOJQs4P6xDFlL3JRud7Tc7D1hwJ5XUSYm21LtF2ThD4rwZTo6NeMqlbhxVRL+Sv
MclZT7a4XNxxMFzWgxGKjtdvJh/rfjNMFt8rKe/68qJZy3S3DYLyYT2xDmDkRFMHTjJy83DdB7wz
2omGFKqA9X2QyB4TDbe4cb2xrfcm34QO+9nGAe2oTRvLNeejlzd7ElZztJ9xcihJC3mNhycpVbEP
tDrb58OSezm4LxQJHJq/RrerUGW9aVlPdSrXv5EFyt19Kos3xxgn5vlc5QLPzZmLW95lTrA7e8uw
10aaLUH0Xudd/oZEuHoKOvuwjmo5qFfPOnF1THbuXB88VEFnzzQD7FuZcRzLSLw1I5WsvKYlhY3G
PBpl7G0EPYGlyudtepQuuyS3uz1lrKU25jOdL16mzio3tlnEx8DcuosL1dV79bRuzPxo2drNKtW3
ztSSfezX041fmhiOaqRenbN20SxskSnN403sSqyGJhmCpGZVP9uyv0dRrb+mMUmTKG5CZQfRS0Fd
K6uZq+tazfszGaiLls36SCxzDLeyH+Myzj93GWOUnDWrf06b/Ld0fevYWBZWcUB94cQU91LUxQdz
7+a3b4trPxbGX0V+QxY0DoulG2zKkAk5yM6hbZFLOOSym6RPxYv+WpQqjH3DebPT5pQg5P1tFATD
afc8cMhscquLMvRyXxnUaUstLXcIWCRN7+Qbk7760PsYGUQbiDDC2XW3+wowXeImv5X4qcezewga
Y1Hnl/520qkRlmS2gzzxKdrqKGNh5wIQGMrXoUsXd2EuzusQisAjrRfjAee9e4+6iT5UN9R4Nazx
nih78ZelzR5VcHpsajJCHK08Wn1WbtLcVUeKfmpnL7ZyVubWM1N/fvxMD5IGxRYR1C7VaPTT1AIy
ZbYJxRs3tM2nQWuf45krkMWldh9HZvU4pCWqL82Qb8CZm5sqyieH1dpbP/vGU9uY+/UY0afBpQPI
Eo7un46L85stvOCFXGQQ9abz1jvW9DJrUbgeGwmCo9asw4vnTJ28xee6p3K/jOAxzM+lWe7WEaRW
+dwE2V5E0iEfvdaeqO8f1mNd4OhPHln4nyNp10/tMJ9sPdOJtTCPWZ3P12LZtPoA46E1Kdcwkl3T
73tfc8kyMt3raBoea96pCKnokBmw7rSWI6nDPWaaikthKveqDwZHo6mdd3YCQuNzvB5aNzQw7abq
r+vg86WKunFoqlaUUUHrHoe+oCzZiApSqaMEhiGSw9ZhtfwAmgAuz15kz3QtkBMxHFuTs2dfn0+d
mF4/h+sRQ8n+nDjZtcj7D7tKq1NBxeva9/V/NiRgejuZufXmfx0Y9GB8NPlVvs5tLc+wwmY06hAB
OdEiy6skLcWg0UwJDAA9cLMyf9yLHjOlkevxjW8SJgG3n6eHBHnVum89z59kfFuHMOruOO6oMizP
/9o/1w3xRcrVyGWMFVO5CMjxFAkcp2zKtC0RGGOxHHJJE3nZl9hcPQkCipFzuO1r4ZRvMqrFdR0F
wRQt0sqSxS4HhzbVDtrgpiyky+5Vd0vz0ZXeNxQjLaIXzqiRpbI4flkHQtFjKlQ2P6xDo0XKgRkv
P6xDOZXpKRoClMPLM4nxLG7zkHz+4HWX60ybROXx8zpyioES60AmyjpMhnTcufZSiF6eLlxHnvFi
uOE6zE3PuSssuOto/f3a2DzmbqHu6+9eLDqv0Um103pGvQiLJtOQu3UohT7z0Szrz1cL3IIYpJQg
qOVHra+WRP09l5R4aSzTWnOMUge73qizS7OAQvJUc622q+aou3SGYtfI37yRa3Qax95PBMQXxSOB
w+RuNc78D3WL94lK6HfZYRehKS9eSnLdQqAcVdizXrmi4MiPsnKjc2vNgnBzLTnShyyPFSGeN7NI
33Pi2f4AgyGhXYzvni//lEXlhpWdjWcDhOTNT1HfUPtJ/pxoxDdU8FkYGLGfXvOxTFHixPGFFukh
HedXdy6tkDhO5Bsydx/buavmsKgNPt58U/u8uK0bzXXzG9VQC0HVT4+Ex02f4UD3ByBrFDR7BFdI
z/HQ6WRsdrhYgna8IJafT6qpf8km18DiFNOr09V87Ma7ESnz3Z3F73L2SdHPHvtJRnvhir91V2S3
JE3Irc09bY9NX3+XTmowaW33hm+6b8I90BLLv1nzPOwtbQEXavkl1oLfTNf1s62Sv3ZS/epGYdPe
qb2jgWKULpu/SyVBY6NKcxKYMD8Ewsp+DDSJ8snxkSLVNCs9vthZPQZbU9BeqhECPFfVgYp8SstP
7Ke2TF/ylnRiugTGt3qOg6MT0PlE+J7vakE8pu0hVhrQwjdNHz04P3xc39ehNJ6hqJwxotchXah4
r1dUxBziLim8jNR7debmyrNu4/jDbJkkPVWt6x+noiP+cESgrDbUGbWjodFXw9NU7/HOm8SDRNb5
N1IP/ZpTAduSr+RuS7cMLdIqT9weidh04+914auX2eSmzS7z5tG4R9ztCSqmbDR7FA9jkP6eSjDp
40B27jzLf2ZsMLI1gx9xFzcbpxftE81b4+BAjTzHTklVPpH+Ni516x3l5y8gSfIfmxRMekF/k64D
MOUtHLVKEg4xtF2oE1IHeSUenvXKSO41KpV1tG5qpzX2GOcpji1nrJtImihdxuASYVZ5JkbFQPaX
HtFG7FJ3YMJj2PrLRGt1h+vS3a1DhyDFa5EGj+uoR134MliYsUe3f1h3WbgPDl7i1tvGz4yX/8fY
ey1Jiizhuk+EGVrcps6sLC1a3GA9091orXn68+E5a9G7zppt+wYjgoCsgiCIcP+F1xstKE8AREtJ
qjTDQvCtTZOLnLB8fc4GX2bmLtGp0PxF7bPsXicfSKsZlc9SKjIt2Keunx+kOLKyIV/dXqTk6Vr3
GikpCAGnn251+uRp597LbZC8XE02TEoOvBrZk5wQuMq0T6pEBY1AC2bV8VOnk31YrqYsm3Eg8KdA
GjhLC0Ldw8UvUIFaLxm46QXx1eT2N2fRUGwjb3qdYsIdk6Xpr43voC1Xh5c0C/nSFW38225tdKWZ
O704of2SDj9LbzbeiGluJ8MaX/hOGG/lWP4dJghNyDFCtOoWcUrvBGLUfLO1FjxXj2u7tM0NPbhU
eDJs5eigkulRm8jCXv6J730JGKaeMvwVmEFARYteZIM4SrHHrrXYJ/+t06co2wSVh3i3rUcvUzCC
8vI9tL/NYxpGxqtbdMZrMisM+mBazlKMFa87azPwEGmiDbbxygdscrLo1j5vSCOPqLSe7OX0KqgP
wN19BNHhtlVK57zIJokbRrtmGM9OEDsvLdroD2OsQDPXAaAVZgA7OpuJ8yxnEBEMn9GSY03jt/kW
1G+z5waNe4DN/1yv7n4XmeLvYfYDjNIn5QUunX5QtKa7FaWuNetdrfE9k5IaNMVxrgDY3Yq6z1lz
dvQBbjxK1WjMpPO6WN3ijBa8St00+xct58WQUt0q/am16oIW/Khsent6LAGH3N+qYEGeB+b/G8PJ
oyfH5TVv0c6yJxwBye2SKTaG4EU2nhoe1cKYH6Q0+m7zgEPEsdDTKNnOzRIFritnI0eLiK98aumE
zpokPqx1hpf88lSVj15fNs8aPsibX053sMZGfZEN/QgFj55s9Vrnm8N7HanjFUUf9aUP/Phaa/bX
tUHCOgXljaY5rnXujrD/eLto0w8IViAjtLVGe7rqUfzUjl72wDcwwxMru/SQIC5SwhzTVjey66Xh
i9aa7fmPOjnNaoq/6tYPdlqJPz2S0M6zbNyaKKEDIQCGOnWlqgDSJRdTD7sEjuprHfvlq5+UhNe8
ODpKXRblxCpjIOZhXpTbqfJx84ky/yyNTcP9HhSoFBsm8J9Stdt9yjC7D7qofq3n8qUlUHiP3mv9
WiSI3Jqh4m9V6KB4PQx3Tmf23AAOhsCndiRSQUppdv2qTnX82MTuWQ5KleYaGsH7xjtr01A+TOZ4
Z9dhz/McjPfGHMqLN9YdqKApyO7roNzn5V5Rh3LXNE6906xgBnjkNwdTMZz7PoGiEff40Wemurfs
6ktj+AV8+P7ql/291QcotofkpOAl/OV38cEKETxILFY6BTMADNer0xhh2OPmINjqs9oHMCeUEEy3
2uu7ljnItmH2kXvfm1jPNjMo4S1eIRBJfb7mku0DHwO73gSDrirDBcTEu1Y70THgg0CAWwWSDki5
7/U7dUZrrtUUg+QC7CRXOaaj/sG6i8EG9MKuNNSHrEvPk+Io16orocf2g3vOeghwhvEeN0PM8s9l
nQzaM+tD93XOLO0ykdEm3tESTDSKTZZPLZypjToaHZo0ROuhEzU7r+wxXZ75RrIYvlf7Zy1svKdF
hG+CxGBPlQnvMTCuZhOrB2VALriIPtB0fSMjtItarTwUduve9Zkx1QQC2F0304ACvG1Ud4iWfQFh
MZ59te0PJR6vG5Aa/kOf/+Qy4QW5FWOD7vOwdUyDzG2haNeMuWpmjeqzkXLlocrmOwvB2SAEJJIp
877AXXWAgHpqtKG+1J1f71XTHXaN4wTX1K3nndrqX4IR/wAQU90+wPOlUufy2QL+8Vzp5rsSR9UJ
27z2ikwiuBK+Kfu0cdprWRRESfQB/tbsb4Nq6q8ACU5djSBjWyfbvC6PXjZ659yYKhyeAETZvRlu
jAhuRN13J6taEIFBp+3NAR8sAMJ/IdX0g1EuO5lkybfcrX4LHK7bos5GBI9+YzcKcL2kbe80tugk
ANdCS4IVe2fwtTds2DbqX1WiT/DqzPpuAGhwVpaAh9E8y4xaW6bVTFHoRh15kDREmCXH4OwcDa36
rmc/elt5SFN4voijbNP4GfTy79k1qgv5N5UvYVKjuaZepqLSXkwYHibdnnSvXQ8J+Bun2hp5GF27
vAouwcgMI9N4f6ew2ELvxF/QG5beW2aErJweTQonep/wB9gbCTFUu6rrY2hPf7mLAdno4k9FKLAN
CYXewA4NBLe6t51z0Ic4QgSQaTR0ObWiXiIlXyAC5Nshjn42WYlJbGSe+Jb3CaAS5K3qAzf0d51i
ETMShif7gClHW1lPBEb0TQy6bIfl6CsGt3DM3MbgJTaKc1gzDsaKibtf32zLjphAnT+haape+8Vg
V8xzHXOySNVD7cg3oR74e7MDqRdqOisUxekYe61mHySJuwWUdYiK4KdC5gElhghFIUIZf/fWUH60
yJrz0T51uY/viQunSQ/Igagj9FSP6fF90ADkmZ9ZkbRb8p5VaWIDmWYblRhkGqshP+9YC4R6N0Eu
fhw9Auy13k1khYMXhFX4fLYVCCUfpegSZanrCPISMyKwWQRjAYyrcHjMluD1nAYH21vUZ6v+Z+D6
GQJlBvBGV8c4GI0pgIf+MZwd9PYhzG86DSpT+2uANBgB+903GFiGte0QdXY2Zt6qW4Smi71adCCU
OwUDFk1VEINELyYIfBILpfs6VdPLGNrNlVAjXordhCha1j7CXn4h0txsLPTkz96kgwLVfevs2O5F
8XvvoiS+e7EWnE4Vdz8a17uWEcOs2eAOqqZVdZpRWGq1EDfmwj1WXfcd7wMDTrAd7JUyme4HvIqu
DsHjYiEQB6n+mjruHfiHiVn2YgqnD99HVu1ENwLgSzgG6kbnb5oCEkUWVwQq2sAk61Zap8qtio2V
2O0R6HoBKM6zAN3wMThAZr44OUkpvUBzC+nY19LqXKI8hbZL4vhYTq157OvK+5p6b3CZOrX1/57t
egfnnW+pt0BklL8jo9/mVhZc9DEYt3qlNjtW6t6pB3h2tMCBgjshJaX4LN46CPeOVRD0UM0dM8B7
b7SGp3RAo8ihhJgMZsJm8JZnin23bqqhcG5Fm5n/2a6hiNWz9WD5zB29wQLH6GYAPSvPO/gY+G5D
D/U1jaFvy5J5o6sBr6JvGndzHZM2ZfbxM831fR4k00WdkW9CKOpZi4Nf1uIQBVXniomWdEZWZ3yI
l80inmPmo3ZVzbp9Hno8h9t4GbkpeWXQPtcRU92qTo9l4GB7lzo8RjBhZ6Vl/dH1KTMPK/pIUh2d
Q7N4sozRPox5xPp72fju/ex18NBaLd433XPqNMklZHlwSX0n2hkFBADY2NGdZZvPemDA3vBGehQm
YAOIK+J78X5Q6udZ9wmuEYOh/yNwpmUnwYDZS0YaqjCwRNNavK5AYP53o3Tki3q0TfF85VUNkdTy
S5AaY+a1hFnwa3CQPV8SAcqs73X/olQYbsGR6PaJB8c66EFjTcEwseL0OZfQyBVB6TMdtbhrzOlp
cRqH2uHbuxFVmi12lSN9jrxfb/KwzNQFaOaEKbySDunJWQNd5JnFHYiM0zDBSAGu9NCZ3bPS4v+U
m3Gy07sqn7eCmQsXAr8F/mzvDFMOp2B2H8ZU05gKdtmjR2ruEjfVxwzc6B2vDdCGxY9wiNJ3Nccl
xmt/uoVP55YogbOECupZZ6WT0qEcz9XuZTPxCQNg5Sk7X1qjAR4wqZStAtjTBykw1TmmtcsVill7
wx86P2dxyZA9ds6utmLgIaQUAMEV87ZAMS1yCpv3wt6aDHn3gwaltwYooHQAq5KG30NyxL+PCbCe
kjn8CJGCQ3z0gOtiuXOcEYL7gjcCoL3DZq+6oP+bKqhv1b9Z17R37ZAd67HmMwkqMHES/6gmkIRa
eJx1fXbCb0VeGl+QkEeRc3zRk8A6pYPyMhMEWOituLmbi/FA/F3tjFPsjSHZ+p0Xz945jKyHmFTa
NtWRVWrVHOE/A8S4feea+nTV0vhtVFmlhlWAjGIIZXgxaap8dG2Sht8DCvRxU4AIsro72CS8wXKV
9k04Ip1+d4OjvQLbdZHGViYWAibjtLbg6vO0b3ZFantPsACcR3V6m0HwPRmAEew8aA5VnHwpmRgg
X4mFYl+STJXinOoZc74yA6Cp4HLcuSHzJyMF/mLt8qAztlVZ9CfYEcVbZ9bNCZtPaytFPXEa8Ma1
tQkbpblnusz/03b2Ti+Dn5OtTMciTuc7hD+e+hmwt+nayWOAlMtj0Gg1mWGkMJ3eSfdWbVfHEhq4
EcDOUBIk5jL+vIWp4Q5IBTshScYCF955zPasoh8N4hyM4rsse+xCwGJ4Wr1hWtaeswUzUy64uhCE
xdl0HqMFN1obk3oGGBFOM0eWzaRHH4pi+Pv4v1VSL82z5bWrL2XAffVa6HQ4hKdsBejZ6CCntboK
dv5hUg0mhuFb3IAU8F/HJkgPAXReuzXgFg3jK0LlqBvieXfT1RCMkOCGMpMFgxs7KHkv2htyoPNT
SJLjX5PbBBdwWda8Z7LKXyK78kZbFVyyk+wmMxEkWFj8e0NdgPZ1Wx0FoVI5TgukkLkswKEeuHXQ
4PXgbxJFW+II1AZgsfZkVb45Sr5L1MB5nn6a/QCKeblxzXJF2VvxiTZe6/NeoIpSOc7ZlJ2kZeS0
3BlkEYN/zm+Xi0grLVSnje1k6U7+ygStaRKwCJ8trn7HoFGPojDieFtI7sMZDOff3fL8RjNyTjlq
1JIOlk0i9192cVUOSGlhfCfFLKuOYano+M8sf1MO7jPAdeMkPyl/hhc8hlE1IE7SV3uvLH/KeekY
wDFfHuPtCUul4KVyn6yLtZBG17qx1LsjUit4MgH6uGF/pTdAuyVDPU7puFf1+ofggWUzAKPuavh1
xFORHMmqwcaMqHJSxni32UvS+4bzCtXgew9zce81eN0j4wC1sU2aV3n2duI+DsR9DnNtMKxbQ4Te
HlN30lvFJXVY/rUhmm3rQwM7rAOhboKdPC55GrJXai5pXdmVXmCFuk9eudt4RZ9f8GP0QJ/J7rKB
iEDfUI6VxioKfcFkBogAzDllRTPv/9iVsx0cKUAiu0Z+ue3OaQ8ayo5O8ntj0xCjbnZxm3yZR/0i
d+52l6CWbgornXZyr+WuJG3B+r/VEF9ZINbyTOQM2ZO6W3eQsmyMFMeQpguBaCL6OHQv8uBvXVNu
zdob5EhN5HNTgWHfya2QP1Lva+5PGxT6lgg6s1yr+qtdbEOQu7zdXzN3+hnglXHAEN6i171qVd7C
tA0P+QzRudWnF30ZOuSzncW2c5yDGSQwrnsbFTonSrgNekJWkhf/vx/+42+QXWyvILvroX5reXt6
qMnkIE0MfSdDgHzfO+TGTzaArPElhct7u7k3OMUfb80foIrPd9AgjVdEsCbn5mCEuTbvYzf8rnSZ
ul/vMIPgRXdcKN3r4KL2Txkmlgf5W3q/ekxxRz6g0djP2yYLr+2gK8A8lnFoea3lTNn71zqvK2eE
A8JkJz2hj9MDUxiWLktH0EeknUw41mv3WRrY1UwDU98OSLCdpAePnTWcptxiWVLtc2fA+MhdwJX/
+rt2kZ79EKywlxvAFRZAytr35vje1RcAo1HY9SJvw/C2DMvSk6S41hVEf5YRydJnZ+871QBmJX1y
AoUxUtrLZn1b/+iit105PlfecPIacys94XYKtgJH5aNtSBDIWMiCvTmi0H1e3/C1L0udFIOlF6p9
f2gA6R1DJzrIMVM6u7RYz//cBaUsT032budI+bb76bgUP9Xdum1Z2fY/Qw+2ciT4U/McwJXbpMBj
ihSQW2+DcF4+HLoH0TTQWahO+gEfCvL0zAvkiQ+2jjGo85jP7bPD3ID14VUnYjGrxaaFOpEDShnq
7s5asKrzWD7ng9sdTHNmKtHo6k4NCmI3PQIzGxK8B2EWTPliF2nOQ70LovLRyao/Hrz8qvSD2+u0
lqVy7SZrX5EmxZC2px77QemMsqmX4Vr29AT6khnDeZK7LxcpwDNOYFbodr0PrX4rbwmsdmpl94/a
wTW+5hYiSrJumXAN3kOq+2YLlyLkhnWxkp6Jg0MNiRd8w5jo71EP3B0Zk73cY9nIY4+X6QlCuayR
p/SvfNIvXmxkB3Ue7xKzRKDM604yyGiM2i2c3RL13F1YBLcvgNH+hJSfneWC8uRlj5G+XdgwdjT8
nAfvCXs594ZZ9hP71cfz7JBLj1gHA1VTnTPnrX+f3o7arp8g3q93scwcRtJk+cxkbmbtfAu6kJBK
4AV8BZdsMBP3kB+VJuTWoJwY6KKMmrW/6ZjJZAu8bnWcXOc8Acwhn3uEHolGcWRvMxzDbrOr2yoq
0oKCnJuu3QZhuNQPtZEYB7m+/F2+HY3nVn+cjbw9qKbxLE91fbSyl3fd37ExRZuxKFD6h0L+zwJt
HTgU+fZL+TaxY3la4kjD8gGM/17L7Bx2fpsP9wiymyegadVFWDtD1FUX+sLvMsyy2/OVJ7GOMeuD
4QP9C+/xjTl59c6CII0shmPgcFLwEriM4DsUAvclt0yejHTrQCX2aAEP9gt8Q/47mEuDdURfn+St
Qy/j/XoT1qOyJ03+75dirjbCXrqX90lmCvLHSPE2F1/LsnernCNsP5jQIswgE12ls08qHovSRH72
NuWSXRw2edVuu+S1/4HV3z6U8nf+Mcu4nVvm7hZYwJWEIPYYfOhl/kpyhNC1vCaL+fy8DSbzO1or
xJPDPjkVTRiqe2l+2/WXL2gEGKQL0ts8TnqqzOjWzVo3zRkpBw2lSA2Y2DIJk39n3dxQklL+Yy57
++vLeYSJcz8W6Lr17DfA0w82Wap5i15vQRLqL1f+ELO+6K6unuVmy6RO9tZ7v9aRCELzOoAAsjaW
X1+L67mytz7G9cB6vU/nRvl7h1AHYxhjpgycSLiBLZKyvHnc8YRl/HL89sfPpVZsImVQ/5hGyiO8
9bz5RwDR/izdNUJJF9D08gzCrkNyQ3rK/96Vs29DFaCc5uSW6e4zFSSAJLIu4T5xQoTgIUfXA+sa
UA7IZm0nxcH/e9Dq/Hz765eefCN7rO/MbT5z68xS6+l5R/7kv++d7N1aye7nspx0u+ofrT7/wOez
FI3ERmu/aTNSszKurLMHOfd/1a1N5Ohtni2760aex1qUPTnvX6/6x3JGWkvDTz/1v+o+XfXTLwXL
gI/RXN2FMPqWVxwPZ3IV1Xxbq8oLLxtCKZAzoRGxeF/CbOtmrZszPEGh39Gmag12b41kuJWLr03/
OCK7vhmAECIFf+vR8rKsb/ynl2p9gdYXTerW0+SMf637dNr/uvztdZ3zhdxfxKD9xp2LQxvT2mUu
LB+udXNbya7lP2IV/6v5p7rbemK57O0X5Dqf2tx+YUi8q6YMv9XOC7cyNMgaVPbWb7SMIWtR9tYJ
2dr4U92norTzewQD+r+1GkmEpLAh8vFykntneitd+LYrtVKeCWWzrM6q7KB7xes6vAOmgja+lpV5
oZFLWUZ+5kIBESUrs9xb6MgPrHbeyvBA9B9J1gZl4H/oardBw1aJIcjoUpQzJEzE33byJGWzDrdS
lK7gyKJ/bbN2g7XuUxdaLzMGTUrIwoXpNaizuescPZ23sv5NABgQLkrGt6AdosPtjZebsm5uw+pa
ltv1r0U5sL66UgwIpPwzfEv50xWkbs4SsBNawmu0Dva3ifXtuDyf9cwGrxIWb9nZIjBiLBGSP1aO
azM5VzYyMViLsvepnQyia90f/7gc+XTK4FXKfjbuQQU+1VApcA2QFkTKDQ0kx/LhKnHEa19l6PKz
JMtOcmfKpM+z06w6myZzrJM84fWJ3t79P4KZf0wV1qayJw8/KnoierdGtyBX7iB6YsQRMik6WtnD
7JWkY1Bz0aYHeUVvcUrpAeOsx81XeZH/iWrVarDHOpvUSUNyMM+zc4JEMCxxSGuyqRuylZu17FuB
gv5ZaG3KRXfYmS0MyBiQ18iHpWvB0dT9O+FsWyQAIhXtGrmr8lzqDCqTXhVvZQzPRPjk+vKA5xbR
nfYWz/x0++Wm/vGIbkvX212XNYvs3l7ziOTk7JnTXu6y/Oy6kT9gLcqN/VR3W9XJkc9kzrWlHF7/
JT0M9a2Ntd4GG0Os4oLc/+iKeDwaCAHudRizFKGeIUBanPGZ5KilkzszHGR6lqOeB8xTTxK8m+rg
NdKyo7ZcQ03q7L4M6nYjreYuG0/KXJo7tc8A6Q1DsWkiXnXZeJlrbm0PgKcGpuiaJu5BjUIr3yMZ
hOEyK/s9UUlQw5NzbvSgeYSTRa4Z0ViI55mDe1GsXlN/fFsQ7S8BpJQX+Df1DtW4EVUOilKXIXiU
JaQn6hEViNiu0pfYc1AWNLv7KUYLwQG2cNDJ7R89y5+f0qr5G77jqTe18mPMTVy1Uv97XjIlr/GB
v/iBClI8a956b7Z+eETryez6AQkHrUUdZxg2QVPXX+oZTC9L8vJdV1N7i6IO8KoI2S61WGwBTELJ
c25V6Dep6q5CIhhlqBIcN0aM1cO4HCGUhJnAgKNAmGjHprDLh3lKqgfZk01WFA66Z3mOsDBBeKuI
g11ZIT/kT8M3k+TZsVUXKb9MrQzsSFDi2C0B4I3rs3KLixjVaxXCp+FjJKqiYLhrswJMkNcOrIeb
wr2A1CC95hFsb1H9mvopehqWDUSX6MlXk+/IaipnqSozTLrRXUSVq0D4zLDI1jjBU4Ma9pNKJvQp
VTRtO41jwAqCA7HtAa1Kbe5ljqUoHrKbaRi6By3pvMd52dQZsD2bvgW7mhbrgVDP0q1WOriiDWRn
zAmzuXHU0YXxf01JND/cSqA5UP516HPr+VVkeY+ozETbKmw36J4ae0ezzN00NTkab4DpC0MzL7YD
1BlYq7bTbT1pN1jBI4OBA3jpheW1gmp3bZbNWqR/HpOCGOqAtJENN63UL/lspsZWMw3tIptiCv5T
WfSVsp08WO5emBJsRtTgrfcBjLr22H9LhvyrQSodXDh0f94tEz4zyETQCkWFSkw//yLd+SXME/3b
1CSgFRDEeQvGDNg1OliPs0Yu2ZoS665y8/6i93F7StO4eOARaFD+W/WlGRU6V5aa96rRv9WoBt27
UfI42FUD9VWpX+KexJGD2ONeinKAVOg78uv5vh43PcYdm2lpHmsppnwxWK7lPDLYVDkKtFvGjN0f
J1v5dyedzTu5VN2Y2oPjhSfIYTh1ZsiiHfjgVLv1L2iD5HcYzsnturUxt49N1+5zFVmbrY/Fch9k
rxgVzgTti4a1sm3eQbRoXuCe9w+Ejs9Swmi3fcG0DjJUNiLWtLSQOscoP5+UuG+qix4XroEAtaH9
ELFYdhUYdFf00/prPRBWLlPUTuSAg5LFGRnMBDQbt0I3lfaI2Ka2laLcnixVl0+VAyZsuT/2OAJ0
qZaJXny0x9+3fydNcv9oFzWcs+X+ITgNIi+bPPzp6TPjYKKcIruyqYIZhvtalt42tkhI/lEph+VI
B7ljNzwCnAGBF6BzTaz+B/qhDEp6/bWug/DU20OAxntYfS/LgxyPh7A+pDqqTdWsOASsFRe3cOKB
5yaIgmu3bIYE3RPX8I9/HOj7FDuZj8C34z0UhviuHDM8DJeN7EmdySq7gBSAolqsRQ1+g//SUE65
tV7P7kbMAf9fTkndAXyFqh0/X6btCkRun8eHUiUauP3010lr+ZGpKPXmmrYLj4K0o2m1MGBRpLyP
lk2OwMS9FCffR7Ew8gfI62pMcH05XKool2/WRrKHg94dH76OPDInxy5RlbCsPDwxJkW5OB8WUHyU
peTop1OlKD/cojp6chACv50qv/bHGZlu7rsSgMbnA8tfNZUxZMfnubC/ptiTglya3fSunar0zh0j
ACcayptdRp5RJVuxT4pQe1XLcLi6ev1XHmrq62AX6qse1g8dA+wDuWmYLogO8vXrDfS/nLrV72yg
JR9uxqVI5pT3KWoGH1GlfIGPHDzKQbMM7v0itp/kGEjhfQqh7iVfWo71RzJo5pvmR8W7lpylCd+c
7FVtGuiXD2GdTtc+0NL7cdkg7qcPGzOp2bWbecOYDRpvKUobiKYkcnz3l5oMuJe6xC5hLqUfmVej
o60Z7VaKRt8MJwPX1F1pWijib2yr618wvUK6yBr1fQSh8qPpsUVQ4esdF37lB1Cwcmdnvnkascx8
Ku3xDQhN980qf8xu436xFLe9ZGWEdJKtd9+aGSCF6lj5EyI6aOmG/e/AsdtvQLb03RzjIm43/psG
+AwN23YA78leHLb7GWtY+ML/qYIW+c/BT3W65YCKzeZrOXj1Hr+2EoU5p3jLFMu+NGk3obndF286
jOkXrN83clABxvYGAuMLTF71XqpsvyG/4A7lUYojahJnzZuSrRTr2DWfZrJ0UpIrdoN6r6L1psOI
vgumGVxCYYXGXY1WDLTo2keFzc7vCbrH3Q4sHrKeSMvuK39wLnKkb31vb2qDRb/D7WT2GXkQjIk+
erXqt3B8oosUnUi1gSlE/Z0UbYyI8IHU/asUZ2X64fLNf5DS1GdPjNf5kxGD7/HH4BRGg/KcZq16
H/nQiEMfu6ohr54A+uyRneifS699T+JWvQOsMDzresurEqMqXyXuVRpIPbqIh1Kpswepko2JylFk
Q2CoOx3D1QL32MwOnqV5DB3tKTefm6Y4uJ1bYVhY75ExL+/sySnuog6y3CIWXN4pKpumq1xkZtVp
F3u4aOl21DyGmoMV+GS9oRCWflOtytujm1mepAhHB0i9XnyU5ogkpdGDJViaaf3kb9D0A1WTj7gr
qy1A8Sr9Boo6O0LHdw46uY9vtmXc5a5ivZph5tyXiQXAYmnWTuqvCbTkmU+bds+0TsONiD132cxa
6m+J4DXgd/9TtzaRPUtpf1W9rh3/1/l6CwCms+PHepybh1GpgEsXLtJ3oLpMvkS/ctV/N8fB/mic
EX2gXC+uWWjYKBtXKYi4Yf7SV+6zNB2N9FpHhve1bnJ159axdZ+WHgYsdY1aCrqw79CR/lYQv9rH
xdYFNnRVS14qd4x/dBoAMctwm0fP7IKLYjvJMUpD9RVVlXojl3fmr2rpNX935I2AEZkxOoyTcSJm
W6K6W1rPno3mOK+7g7Cllm+SrC5QxkWj6loypl7tMtz1vh5fasTJ/zlwayOHy7UWHgngZ2T8d+oc
qPFOjofgHq9ytdhxqbQr6ISVY55vRTmse1oyHni1o1vLQNOfLTOxjqo9wN1eL2E55p0NvPzihJay
T7VCx5ZqcE4WeN8zXjfNVTNM52An2fQ04eOy61u1eedtVIH+uM535s7PaPMovxvvzR0SpqRjYR2e
X+22MP+Gk4hYpMk4T+/jpc0SB5JKMO/rqqofYr2tT6ZRDZfIbS3cff0SW4LOQR8LsCoDH8xMvUQW
y+/9b3EwvieRqfxSQFrefijLNaTiCuvnlA4/QkVxvmp2k6F2rM2voY02OFOU4BEKtXvMFlFxVfHT
uz6NrSPhgPTRhQoExrmxiJ8xkNn+HH5jAP4O+VD5qQf4IINOYobNJDwJXPNXhjKy3vVvwatlNO1L
34FZRqe4efNa1oRdX2mP4DY64Dk4LMG7cnYE13z/pOsGHlSjs0gaqGl2N2tddid7jlOTAkQC4b5L
kHXBv+ZFcwbvLU+9r9oUK/dm73ncA+R76zCtL1LsDJTncifuznrcI0ylMS87dyVQt6JxvfcAQvqm
GkL1vq9K/z2q52+6FegPUpoXBLijW4/S1NOcu0iz/CcphX1wbNMyfTEL3X/3Z3KJhdW8lobjvPvH
0c+cbzGfymM7qu3RaYfge6Ef66G2v5cgsrDMqerTEAzFV2zutr0VuS+sI6+YPBQPta8gnh9A3uj6
UNvc6pYDUUHGGWfdhckyHhE7mniJEF4zIuOX2B1aiKmFTtC9rw0aozZ2ld1ZhwFLwYdu2dAxpl2D
N/JOinKAhG3x0My4bWFZfQfYiV8Ougp0A4ajG2J3xYOxbGykeO9cxbjPnWp+IQrwtSuj6fsULUCP
Fj4HOlBI7qX613gepu9jHVnbcamPlvr/s72L5NLa3nd9rgM8bdsELoJv/7n+Wv9v1/8/28vv6tUA
c9sz92ZuxduBBftzOUz1s+6Y+tFe6pDLqJ/lQM7i91YnTRCKbJ7Lpe7TuXw5kbNSvGOs802UjbWw
Lb2qUQ/0jOyfOhX7aC83D2szOTjGnrepa/gGQfmoZK0FYRLO16jVQ7B3eNd3PTo2u2zUikfZjCbP
q+g/9I3WVHs9TNRrUEHEY5CSAgrt6rVdNlK0DQXS/a2cVbue5Rpaj/85KvVrUc6QOrTt7vIIQNta
dbvSWk4Z9ObRfSy5XT967D9QJPO+JfCZ6FRlfvZ8uKT66LxMdu/9MBCgI1roDY+W62I4mqC3UqRq
RPYVNjHE43NTKgdD9+YvKDIMx46riuDpB7Sss/xGmAHn66vWuscJ23vwO41E13JtzCsede7aO7gR
C9cBwzjoTTte9DpEs/u/Djs3cx0rLCDnsviSA7Lp0ereu4CsYKL3ztlMzRJxndZ/zpxEeUYgutvp
Jw8bsWSe0XQx0I5BhNwxN0xB4MXEY31Uqqw/svhDFt/4XZntdyRGhi9RjBN80rX9Y9T02kmN2+zs
j6n5EAY6nhhKOX+kYfob0GH2m5ND7OAvimmijoX17zN+Mkdj7IKHqmia52LZGCrTw7BALnFpYOgL
FakBsmG15YOWwotHMlndD17RPUh7aYbB0x7TyAkDNMRpksWTHcg8XrJ98hwg1rHHlzJ9QnQIgwgL
YzSjU8cDPmj1gxV0ybGCWnOfZJAqjNGcr44Lshh2vH3nZEN0LpAyvvPMyDoT9igu3jQPl6wax7Oi
RuVdZhQY+/h9dE0aH4mnwXGvSTnh9VoTJIm6xD/EbaviwKDWB9crRoiuiC4jANU/kZ8o92nsdM8+
ak/oBoMdZMQBDVT1/evcYfWDufP4FlnII3fmpu9CglJBob435KC34agaH6ProuWN7ukXvGf6zf/H
2Hks1wotW/aLiMAsXBfY3kg68uoQMkd47/n6GqBbV6devEZ1CNx2bEyuzJxjVtE0Xnx8qEBQ56lX
TWEECQt+HM8mBB9+On8kjbXx8SN7oXrdwLWJFq39HN3TS/odGfL8ISXaB4lf5OV6QKI8sNRt1vJw
9gex65d3sGL8O+gDK7F4GBlQGROQTlpMPgr6EtVOvNv0GjAEzIYTbNTxtk5MdaHxz0DX6outTx0o
ZK4ARkblPmsUQDLA+8ZrDK2FoHzc50KKHnzJNq+mgpp2NYIPRY/kTveHfZ8O04swGDspSvBgFVwp
ypQXYAPk8SWiAXATlEO/X1+lxsmh1gblmJvK4JFLLI4ogmKGqktnsG5jyOG3zs8qMQFEXHdZ5/5Z
aSxb1pX/c8vv7mO28gn5gN/3WddVlYUOjQKem+EYeNXLFivHVuqeOgwsj6MvZ+ArOCQZvG3ylgNK
j2URop29mdoCn8tlURUToiWhF4d10U9rxUGdGDuYPCCSM0wGBctEzUP8nkoxlafRTiocLJhbJ7/7
rHPrOpzG2btRaVEacrqx/j9eNwOMKhGo/z/vvS7+89EmPgIHIiHnn3W/L1k/f4zK+ZilL80Uhg/c
c32niE39oPpoK/pcu5dt099pQyi5c87fbNpFfGtUxX5dWl8kNPu+7TL7ouvSHnTRfLW7Bklhm7fP
/WhWjjaYwXsbSA8IiuwvoSjb3OJ2AAfcDZRcjdgBKG+Xxd8kM26gg8QfVVTHPHaa9mWxu3cTvSsv
5LlPMhD3C0KB6pIrVbgFZzo7iZCry++GdSsB1n/2E1jyFK3pyt0TLTI4Ny/vsL5k3fF3sTdG0zGH
mprlfz/kf7y1NCbohVT/KaVHFWDm8iG/b7AupoO8p/gVHz1rkMxzNwYYEGEdiuOL1IdISFTzVkBy
vE2N5e6rFHQYiND6WYfSF0ul1NqbpAoupoxxSSyD+v9ZXNbh1D1comWyrqMFU9ngi0YVZNn6u2Hd
b11X1XK2FQOuAOtia2j5JgIL43XxRHq/qj8ihAt2IdevSjAhf+vL6cksGbTXU+Pf53Pee7SK9Xdq
F0PDNMfsxtKAqsRA3C6T3g/7gq5aCI4RPfvYVh301IYJstzFB1OOrnkqV9uMse6tDGuXjAHZ61Sv
JRLrRfbItwtdct7Wc2JAQNFnId7wFH3xm9T4LHX/KJPIDCDhoGtK6oRQ+rEoWwN8H0kGChrd9zjZ
Zz/Pi0+tid8lQZaauyUN9HQN6XqPG5YAtaCD9MzmbHj066GBac4AYt06mmF5CjOkgOvWHAvPs9/P
jbNujdMww/MSpty6dWqN9FpL4i1Z3omKR36T1tX9ui0WFjknQEvE5NFN2crSNcZJiPlAn6ObdW6d
yFnwOqtydfhdtc7hhhp6MT4+P6/63SqbmbmLKUQ56zqzCcFNWg26U+Cg7u9+v58jD9mlEYVx9GeV
fecYVyqUSPdjYpeUiHyKJ0qqnGyrU04yOio065GyS2dQMeuGdTJaUINcadmnlqSp2v6+RvGlz3Iu
Idv9923+2UU3YzRk65v/vluPTYfbm1Pp/bzvutlPYz7inz1nQ5Jc7LCEpxk2QrDl7aWhRiKIgvWf
F64bfj5y/YJhJvtbW4inn3Xa+g1+P3yyE05B3+zkQxO23v/6m373/s/7Kl9ZALfh5zssR2Gd++fL
Ll/u5zutW34+tCuzmxiwK1Lxnd5a8qlYdlt38EVNmmedXbesk2k9/OussDrQDcOHTUXoInXDlmgD
O7WxuTRJVLk1BhZBhNQsaPJ3vWgmGHr0NPbywQj9eWfa3V/acicvBawoR5+9mmAdKQz8KGz4YPbQ
HcK0/aoz394SM50sEKZRpUaeYkwLytb+NCQssuPOkWpu5IBmBTh8yybH2OBuZdXJE+PMPSK8R9H0
ttNz2cH1mB5qv6K5uHtUgpE3Q+YHETu59nJzNmP0lxVdTyR0NinZrUKo72ExnCWqnlOBJeIEgqFc
Cn6FRNEhQe+7R0fMMNVOTpGk3NVtIt3KMUPeEj+j28o/CWIR7OWWVcPYI5NKk8vPOgUTF2cuhuzw
+6qATJ6X1SCX8E2VbtcNaNDe2xnFVdX2SDnn+6a6b1Ix3A4EQq1Zw0LPGZIPMy0jwMtivkjwKJWY
rOCQg+1B1ZmQHdrRGZGaCpt+Qz299sqIA9gymVL/rh7Q8WfFyQwGna5/JgXZYheN2bhVC1hj67oc
AsNuxmWNhOn/XdfNBBIgTdVdhYteYen+TbZMwFHYpVndtga4prSFizMSw9zOyyRKtXJvTebkrIvc
QbTbGBoFgqHmZ9Xv+sYQz5Heasd1lSVVKlyyccYutCk267p1oqm+SpkIZuO6yz8bIOZpU/Pzwetq
XS2o705Fflg/eF3nh4Nj2K3mtVNNxXr5kuvGKJHzk24AIFxW6aTVr6YpeUMQxndFuSkQBN+2ihLd
UTP/HqPKPwyKdgFEnp5HzKpu14k1w/oHa6Vvf9elU59j4gaZP5GlWELS6Gt4XnfHRE/0W5L9+s9r
u8jYzIWP+1HYNm6eWwza/BSPoVkvrd3PMg5J1bYuUuHS58v2sNTV0xI8x411M9tEB/1cUSuqOnFr
24l0o0enYFnQovg/k1GvXzuylsdJpMuwEL0P7n80ZvzuNyZQjtKZW+/6RqZcGHhXRLcY3nXXspi8
nzNqLqOAXuPWgYrc3BR1FtwJkmR3alzcl34wntbd1gkhmepgC1Tu18V1XwXKuqdXdI6vr1rXoahI
kSQkF8Zwo2vLgX2b5pp9C5d7Pmpa9xb4NZSQZb1qZj1OUrHjxxbK/3U3CJgHKvfhZd2DyO9WjhTt
FM2cf8UUtXspsI1bxKLmLQ5i1UYJLbwMxtm8XTcoLXBPuaQ4sy6uGwCmiGuVEjDivCFBjg1bSsma
5vYR99+k18+/+4bkTjEza8xdqlbx1promABnGd6VqCE87FmSjWZCRnPNtvK3mq1BDoffcgfqOboT
bYM2VEvIH4zkQy0txVRo8TJZJ8QuM25ZuHmq80i0UQbY4UlyjQUWpD4f8PB/5pZF+HrPeYuXH94a
Nv13i7WKjzn0cZ3Drjmjfn1sF5VQt7QwrnPrZFgbJZcJg1oaJ9eVoGu7na1S8R5jgC/F9BD+NF4t
fd4yYXf9IqszaZaWUewifPidECMjdViXs1X10IvsWSzCo25R0tTLV8CbCOWRseqP9AqwGzRIkgJw
d4/rRK3accbgqF74G/+dVVP7M0pUGBhNDvZx3dz3MwrRdTYGOwPyP4kpcwDOp2gHZe/niFkTFiQJ
nJHYMighrkfxZzOwl9OSldnBPsHuAIUZ8gWxkSZNQmLX/Z068eVDi0iLajdi/+Xpyn2Ar+Ox6PoX
k8N6irAD27aKeAsnYW/Gpas24W0K+8QdJ9usv/f3aK9z6z9ADSvciIBjJeGSdpI71auTQOxbjNqO
hlaUB4NBQlLFtSPJ3W4QxmPKr9b1EYU+og6Zf5hTQKmJyS2A9LOke3GNiHkRpeVLx7W5/FnrXAa0
YVOBBeG52yvHBrJFUBkUurQSEl+Sjud/DgwSZY6bYTcgFE3FlaTMJ99Pwq0K9U+RhdJG08/FUI/H
JjSGn4kmovHoq8uRy6a3TFGrI5Lf6mjnFdDxdTa37F7ZrLOr9eo6t04S06/odrKhYSy988Vix1Jq
FQIdgo7/9cQqbTM/RBkggEUjuvzMdbL+4N/FLtMgyyj4ZvqLhmleehTXw1GsmtN1tp1JeOWZOXm/
/8x6nv4urnO2MmBvhYCXm3cBJ5CJtrT9/U70ToS7TuinZOm9X8+DdRItiwMlju0cNed1VenrmDsE
FtHIamvQr44GhtTz//ZF8SdVmhr3US1HA7aoxn5mzU4dDgmQL0TyHNOFD1EJbAzWyboYR1CIlUj6
rgkphxPGkK0zN2aPK4oUjyfTKjwNm662GCcnyLDWDfGn9mSrYhSjyv6O3M+XnY4PSrmAdYlH8I0t
MJxDSj9ROt+oWY9uNLlkRRU6MMoolM5leDbohbkEfudSb2+cYcqumcIjIrcr3bOhrJ7kqnW5ZZSU
0MksllV3ADewDG1n+Q71vbqfBxyEDAtPWvO5rdt8KyjC0MXe9XixNME2ajGixAlc6jPqI7QJejxw
uWnEN0JVDHdSJmnjSy22ML26hf0Pnm5+1ER6yMuS/B2WRFEjXquhwrNwSrfgl6KNjtCvaLtzGNSy
w8MRZXJYFF6DICPszoBf6SeJKelKMqXXICapgpbKBcoWbYdq8YhuNbpwSVFQnHbnUh3wN7YarwRR
0VjkGvvxuzE5MFZvY5XC6+fePgdTErsRBlt+HstwTbEojRTS1b0M+FbD/3zCNLPqv2MfRbZMJ5U7
zrq182HdSGW7b9WQgwCHLhIGR1qEaMWbQdAXMzzZ1pK6xAiSeKz5Mnl0L/cWRYEdYxqHPNlp0oQQ
WKLfvxukHRHF7FJ/fCN4DjfWhH6/lIwENhFtOtZM7CnQ5ljg0Wjf5IcHuT3tE+tuBIG0p+Ipn2mm
xT3DwoFBzvmjS1S6aOa7AGCwFVgyXludgDmF6imUvlsfb5l6vCxnkBob7SUN5786G9284UFZMciW
TP9aqN1nlUFHUrlEXWXoMWuaBuqNoYljjhwLj4TouUgaHHANdGIouL2UdIImEIXPiZy6RrsgRWAt
O6PaPvs8Lzworw6+zPiDZpRwLD7LqOwIJsTcu3TlTBC99EtXSdssaPy7CeL6XFkfZYqrXiAH71Mv
bVuLgeCg9N4SAPaGFp7oldvqdvglwWF1ihFvYmWcX+yKhAUJSEX6a2KRCNdIiw6aQibPjuU7iAuW
q02p54f9w6RYW4xwaR8JacWShEy1lRGSlHwmldJt52rsvClMy61kPYVSnjt6nPmbOs3Jz/T5Vjek
4jyHvOHQkhmMFOUmGOMWNOV06OR3Rv6ha09mv+nq+ybBqrXGr4t8/sawy1el7cGzAEiyNEyP2/6J
jlwN2FEcurh4Zg7RoOLO8FcdG8NUp53GzInNcK8LSXZ6kF1GLJ4AiVWCJkkwXynxUSV7eYz7igUx
VFa6vaIFOtum58Du3/2gqoE6FV/x/DKrCfC1NPykOTfzGvURC8XHnn5Jqi7QUoeTDTJ1qW20Y2d5
5NrGqTNJmdEEbPjqN+kbECbGazzo12KkaJ/aZ6GyW6YMF00m+ueeHm96XIfbsjn7c4eBbD7tsOc1
cJfNw/30gXM2+eqHJO/elA5DebmdbkVM5N/NC663IBGINTqFPsEdOgcy2dEzDNgw4Jxw66IDCBa/
9xwkpy4xBZY06VCOBFmhUCq33XHsZS81SfhjKXDSym2d6f4d3obthtJO7I6V+WiMmaflHTcCCQxt
mr7gcZ96ik3Bu6nbyGma7Jl+UUSOLWPoMYnwS6J706gxEl58YumMHjeNlD4B878DnWY5zXNvQKCr
ogTd/XCwIvWrkJKvLFI/m0rDLLCGzC8zhiLDvcuHbtpaGcWCSKGX3UrpIwqn4EUhCzpmwP6GqbiX
4+paLYmqfFoKsX+1xsR6YeALh7TKNr1w4N7Vm1EyFrlzedOHsRMVBtmSpVG3CsZDofBQyOgRMoD3
wXrhrmkEbqwc6iy6MWnEcMq0uGZJ8Z1p5qGqjPcmYuA1itvQSjNPyOmeRhXyQX6LX8vgo6u3hmOL
m1kAqtqr6EDfdFoMkWfoE8+QcKNXpXZyJD0fPV+TPi3IRqHf04geaRuBqZTamsZuGusHbN4oQ2di
RxZgp89kMsP8MR/lrcDVe2uFBv3D9KxEOqeZVLzYchEfezcIrYUh9qfXQmjj6dM0t6kHf+YhrOfP
YjSe1WK66w1XzYxqawTjZQbNmRiQ5xr8JxXDuBRgrK2igTNYqFTURHNIfJ82bWM3RJJnRXjdv05R
+WYH6YNRdufRoKdRHp7CNt039OAkI+dE3DZbkGygafpzCDiQhjbAaHWqe0nJCFyqPa3m+oQqr6f7
qikGkrgTzDj40EAD8K4I9LepHd/wps4cM5UeGwuQTRupr02WfA7g9LRqfEVf9pe2Xfpitd3cR4dO
ZA8TMnI3lYs/ZQe8PILD1Cd0VHM87gUmYruCMgA9fxq5o2beUYAEptYcgq67w9MID0GL/PjQmn8b
0YCm4AmLxzZW77kA+QtA2ZHEgOWlnINtSs9qm98loHkcZR70jbDt3WjYh9esAdAHbehQjHoLbz+h
WX6iPSLERxM39hOmGMUV3TAtfCbYdJUrsvTJ7JAVbvVPOWvPiTy8dHwphn7PEU0YkD7TJ7uWTtz5
7mkuK52uMzn0wVXBmb7Q1V0bD/ux8LfNvhnybcNh4SbByJ/a4ehQ24uI/wdQwGZ5jchS7Vv81OQG
Y7HRPicFrM9OS6in5Nsh4uodLP9vmmKhnNCflo/1s9G1Z9VubzsrdfFzuCvb4E3PGDciIcO6YUhf
TTT18EmL3qU0g8uDwPpz5tygIgA2PidsqJWBiGbcWJpMg3G3E4wzDjaj5SK7Yj1aEwdEMrkqLpfu
2WhJKs+pNTpweG7SeGycyoQIKAsajrQseCiM9G/ZjrWTtengVXaHYySiwzqUD71s/zE1gsgphJyd
B/1Ja4iyy85/61quu7lTtwYwb7PpLxrZO8gpiQfizpBSqqGVD0qU3imQu88wCGl0CkihaeQO617j
IJscRixPZm7oSuZ1qmkj+Lcsp4+HzMvumwxGVJ9I8lbVYDY0dfQHA/jWh23PA45I8s7+kseuOyuA
yBiN6XvLbx8kMYHdtLs30UIan6SIvpfurW7sbdCDFG0iPIrtxPZSUgQ1BY6UxngvlyUuHoKwSsRu
FZAR6GQ5I2Od7LO5tw6YTD6bEfAenuBdX34pLbHxNHB5FvB14ugspAKHuQGGYszpUkV/FG4/Huok
uprw75mj6hxExTcmo6EjlI6ykvboNxZGJfmHArnOmmtUEgqOYH5k4c+ZX7qgOhkEi0GbX3uboiH+
IqCuLgiInoi1nyyKFq4eLF4R6vg56YwAEqsfr5bNo8aYvMTqFodBnuYGBlJxA0e1ek7UiqtjcI16
lm/0PhsJxtPEERYxmJHStxFE3z357PakFwshSx/hvY3Do14MG0XVRwIrTDMiE7aD0d1Kw1geIim5
1QICcjxpc1XPdxqZqaqaBwLasN8h0tYaI/NICD0aYfAB3wp2akLPXqhUXAGcNNI3Sb/3qEgOvqGN
OAO3VCuvWQnGDMS9cFK6bfezHtReAxHTHmI3nvVL3dn0pnZ/demI1fI5wpg1JwkN8JHeu6TcIGW8
jXshtnJevQJZOHb5DPG5WBDNb5XAuHq0FcT6RfhYCpNIiB4oiySBU8kBcWcRgZmkBT23djQt6VhD
moMbG4h7jAlViP4edyAg+2HCs91Qt0KbHlTZOFcxV2DIEU4EphJUJf/qpt97aQtxONuEirGLjPFt
Ho90zjymdKQ6+IJUm0zhOGElfkWJQdvIzHjdQKvUTksKXn+WIPMtvW0u9JAXtTlJytbA8Mixdele
FGLbA7hdblKFAwcVKdREA/Vuocvh/pFwY5O0E+jA1z7UPlRDmra+2gNLRkIK0ZDhaZqCtyMi1G3O
/kJCO0Bggm1iiH6FGL+NQhhJifatGW3uGCPpfh1qEvdNUog6eEFVvossWYUqZ3oJLqeOZHOWmLr6
TsLlLx7K5alPqFqrFO4nrIoSVfkDsC/zaJVBQKkpnpwU+vKCTUSO2FNVCvtWshM6XFplHPem0lvE
AXHpgpproKe0L7FSgaNuT1LE2VbUwmnS8jFOc+RIxhEwpjcXxM9Da+PqS5LCMdJwN+A4DrVzvhq0
sJfia1LszzKbY49GtpLTtLsz8+HVbIZPSKL7eZpcQ1XeijHSoSUPIHoRX/hjrcMnGXKXOohcivs+
Me+6xkKWEWeX3uoooFQyhWz7NdZbHO0z7cFv/3RCBtUNQxQHMRx3ZNP3xjC/pLo4C8Xg0g1a/Jyo
Y9SyeVMy6uiLfPDCSL7FcORR7XHFtLt8G4TTn9DXe3oBzTsKKhi4xD7M5vnFsv9YhkSTiLqw+LJ2
dNs2JsAmwARfF3ixWngTFFtszp2+7qg3hDupzC95+gg2z6bY6e85J926DLXNGCuMxHqFXdUo30iq
obnWsQkAdpL0o3cBb3C7o+ckNzdDJb9IaUqppVN3/ghzb/Qxw0vBoFVm5wZ9+xlWtN7r2oH4oslT
AozBdHSiSkZfw42cHIikdajDKS5Vke0qRW/wMfghpLbk+vTm5pWmuJYVf01m+BJSp5ymLnOlHjZg
bKvTwZyeCxGlG1/dpYKCdI4OFQ1qsDHwgSlE95LkwZKhZuTvx/xrtlG7PBColdQKmVb86qRdjIh0
MpLHceTprePqvS0HQo7eaCkTNpSHQ0yibdOGofxV+nhkJGF5bYNwq2EksrWn8VQm6kcqIdgNY8jv
C2+oaj/pSHqkIF5sJXpUnIorfmNLJmNDm0tpGJprPm1tKMDTRLqdfq7K85MAOluBLLBCiZBS1Yob
tH+pTy4kir4KPz3LpgTUPC5xFvJ1Sk9Rsw8BbDg0LZlOXahfgwZ2Kn1UDDPHcUt5MxVpb84j+ROb
bh6t/CoKUKfwur/gzbwTUQ/bSg2vM8hhyL5J4uIGC4VgvqlDLFxvR56mXIoIDvN3WmJo/e6/8be8
+jYWyxH3KAWj86w3n2xlPE01MBI4c3jJa/VNX4v3nD8LJMpdlNjqTlosl8NyOqe6DPU9yrttFDFO
k4n9y3J44hqlDYSm+uV2aGzqYNrxOqrgXQD4NjxgK/SYKKrk4YC1e0JI6jtD5dM99GWPz5WlPZPb
fjCzjmiTxlR9puMM62qkE6c0sRmmcovyNQJerk2abMn1VjXtNa+yob5VCr1UGT0TJGz/FBw8Jx+0
OylNSBkK7aWnbqkEQ+/h/rPwVOzgHOriIZiNvZISoIsAUz7uTkQAkPYYw1oq7Naq02g0hiRMwurW
DoO78i83Xp/Kz4Cycgz7u1QwUjNq9DTxgC2KkF/CGqOGSS3wgxoeAJCmW3q4bmOzP1NWQOgnpVeR
Bq3HIPA8LOTWSbtX3oPceje75qmROTET/Qnvi3vVyD0R4FOIBTAUcIxkp2NTc7Ug66JDfN9o8kvX
6h+S2ZNXptOt0fCui2WSMTHPf3OONBQT/aHqrkkFB5wbAG1wC7xZefWXwaslBecZUiFI7XOiGjOJ
u+azrMZtZUpPKZbEjhlqgzsUBN6yTjeDz9lCFNPlhY1UXMiOLtJj4bcfuUBCEXYzUEran+ru3kzF
ScuMxlWljpgqp/1eBlA9xpLkicWft7OVDVJwrOjj4jPMwj3gimMdhVs50b9CqyZPVVMFxEkVK8Vo
p07lNTEwFK2r9FD2WKZ2crmhK/w9URraRVUcuvVoEycUnuOW/jc/Bxysb/gKpy68MaOcJuHhnEsK
fCdDCR1Ej/6g/fFbJBS+/z3n0oOKldBoFOGDlLzBTMz1WXWlQKYba1CvE+wxT2uVT7NrD6od3RcD
lXUUgF+tvxzsMH2blP45ydFV47YA/argN0fDdUqGSxHTnucH74QQ7xirho5Z9Fu9nN66ctHlyTzI
pcymI3AuYI+rdNsRmy+ZynFHFS/0tInUrBypGMCrZBPCN1vHkSJp8nOWYqdU6H8yaxBU0KXXORjO
cgVC2s4vKrdwYVq7tigsNxuA3OXtJhqilyithftd6eWnrqUfflnSa6kWdxm0xtbMuLkYNW5Legse
7zTnw8bHP54uJ7TaSnlCZ3SvSj3N6Sh/UVnspwEsYYg3aBzLJPW6vOdspOd8FponU1OFwRWgBckH
V3bbeYxxSoyS7RyYJxSU74ao3tJ5vunhfFFWMy5cIc9GAq1N6jw7L+jBtIKdWseuOXQ0HEu4RcXz
FfHSEWrtvKt0baODN+D5o+BHmbqWytXVz3K/x9MBij5t4KPVAVnnR5Wa/Wc0Sd6Y5FMcjYiOszi/
aOlTJxIPA9XbOmxfwp4S+HIKzhMWUzSWyNvA4ERBP3GdU39HRvzFN9srmdsbH1A+owR0aGmlbHAh
OqUiu29D9TUbDcFALySsRU9l2VCeRMuDMY/u11aBQCYpQ/K43DMau8dU+6Vs409Gvw+oQNsD2Hw8
lWffQ/fyopfnuvRfCQ/oxwgJUXwS9WeJQk6tYLbSTXqysTJ1T5cRab140ggZqgB/SOlcmKV0Zaz5
PGbkdufO3OKXnXuFbgyM6Ud7m82gaGaRJvu8vuSFRIGAN9hYifTJuNeZ0EKIyLf24yyhm8xAVmKS
FYxWcOyjgUEj5ARq+5Jbxjq2xZO+m5pMOUopFawKJQKVCJOBmhXKyDOU3TTZ1QF5XOTUEx5Mo6Jl
f6SpARpvJs1uXfxZB4Y+5rpsUt8zkXAA4i9VnlUtZuNmVuBlsLg/jS+WiIBxY2BhmOPkVvZ0KEwk
6Yic3gzyyIqg/9TUOmnP79nOCoFqJ3wyfUDsGdo8zWnd7Hoi9HrgGdbXJCCj9h5/4feuTRdlF0+f
WRoOQuntnel/m3h2ulOqvNNHxrOmod0tlkWAz3H6KnUAVQuN0N4YlL9+bnHREGFnvv+hxaJzSRFZ
HtgAYWtAnOWc32RwW7KqYzQsIVsonUKTHj7f/Axt9bNvaN+euAn7nX+AxAwgnYxVa6vPdgL0W9+W
k3Splo+LlgqMZtA+NUC+t60n+HlgD3OcJebc7af4PMvGn6y8KWPRO3E63OcB1efUsg51KUhpmjeJ
iprctL7qUQfiH1S3k57exUvpwJYy0oZjfRJyMLhNrXFF2LjAoyo74o+Re1VQjdTwW4/geuCy1g55
LzDU0Rm97bUgFMAm6OyQDYgEilnCRE00E0JjUG9ivbyp4/5lzBajxTHud76WfQ/R3FxaSBsB6W1Z
Z6SsBTYP2EmjPqBpGzuUX6LJvNjBt9po1GRr/NAsBpxlZOXcHuP7bHjytQi6kMUYLQy0wEFi7Ywt
LIexGF3Ljhk7m/rgUFPdxZGsPCc2d2vYsYxuSbGMGf5QSnQSHdkXoxdXxtgPhpw9N5mVbqRaRDRa
BC8wRpCwW+oONZPs0ujBbXBpOjSxHSJzSJKqc5e056ZXEaur/MfqUm2dJYwh9STZYWTKq9STRi1s
K1vG+4ySPxtIVfo9xRUQKkjcqbgP7cgYTsJ3ycpTy00MQ0HR1D8oKUBAWQP50hclbVUkrPTyK4kr
2C/5sE8n8sxKqtsHVRzarO2cKaAw1cwkn0wzee9I8vG0KSQnp+mhSYvwEMT9EkCrrzoSF4dsZQDu
ZKxv5SyjsKLqH8VSevLfKjIsrpJIxK7tuSFnSZtsfQyQBnYEI3e+wVmZFyQ7OxndSX/t0de59KiU
GzvXoaRPlD2MxbGmq8j4RXM3UC/jhIGMkOzqEEoF4Z0z1kl3V+GZ7jXYGy1A/hN5+UugV27akbcZ
IWooA2lNYqnyEPcVxA+eCGElfLfqIvnSDvI2I6Z0JhPldDTjWC7kG7sU2k7IXbWFEHmYq9h0jCTf
hCqGLXPAwyEIRHMayLcnFg3ucTI+GTlNpnL7SNWM/z+faf0hI+tHTXxMC9LqjFvh1MYG1iv9FhYD
FIkqj86tSf20qknal9ooIYqFB5na2WZuNR7GQ/MComeT60v8WSCNm/uDnnAnTaPiKTdmbW+qBd3M
opiOollqQjXtNNhv0MNnJjVxbYqfONqNjQg5LaRBIMBuSARyoTHMMvSnLK0z11Ry3wW5ktPLieq1
jF0s23IAUMsleZOOfEQycQlraa27QojFT6E66yJ+bg2Ora+0xj6OEhqYuOyR+TzVBr+40vlI9ERk
YgKD2xolGcPqn3Vbp7E4yc6gPsdTUNzJpFA4o3LH51/ZhEkD7rupGe7x2Uo5bTEa6ak6E2WZ1Ho2
hlUWbhz0e8HAHXvhDIvVTuQ7isUajJit3V+KEPMWtLLvsiGwe1f9TR9Pz9qA6rI3+8fGR+tJG1C9
yzGi4Rbd3ozRzE7St8AliLRO8FFqRueZVncMqKGSOLRVwCjBRNrcKL/gN3OIpvi2lzsJ82kLBUxv
YbuRI0yoSvppVTJ0KmYjHQ6bOWey7oNb40JC9V9exNRyuxlz9QCopJgJK3TOOVEqX2Ogv8vqdz/O
X6BnMLcAFK5Xt3NjyJBxfPLQ/jvwLV4tVGMrpygoKBlCr2kQmZD3kIb+OlBjNnDxicN+04TSq10L
a9MpNYZrUVJcqPyZm3S2cMcT1HQoe7myQqTDOAdxLxEr49odYB/hwsRIPB7bh1jzp6Phy9Q2GPqI
nJYcMyjGrQQLnj7k+1ZK5W1t3cK4IDCUp6d+VPZzI5MVHuvHtqciYgytqwZ5446DrRAopjPfPriE
TfuaGpTItG+1j24tRvsMgnkq9v1IqxHDgW6kAB3+H77OY0luZVvPr3LjjIUQvFHoalDeu3YkJ4gm
uwnvPZ5eH7K4WXvzSGeCQBpkOVQic63fOBJr9k0Jb/zs4UciZZhZY+606Crpo8zar5qHr1fsHqMG
bKXefHQ2Af08JAQPuvK5JiiA35uD7m9qEvzQXlqX7WGIesMSgs67NLHXfGvY9xbWBUkYXiU9Rz3f
GLjlxjybZUBRFkrLns+aNPGrPP2Ute573cqsWMxuozD3rCfR7S6Lv4PdwL0S9VPyveyMVau88YlC
7io/JPxixGsfCVzAhotICjeJjKFz6WqXonLCXVZxb2vFwuNLng25AzyQJLhSOMbSr7vulNtLDfTs
wu513Daa92HIzjxhQ1bB2kzPoc+VWQoOJF8N4UTYrdl3YNoGQH7MP0JIVmwVwidVdty5XxB69TMj
4IzASexlzTk1YeZKP4i1d98kb0P2VUbaST+1FWm2sU9/WNakzaKzNSorgHUtv4oij2vPGatzMB0M
om8JSNqdqDLjAisjIg95ZPJpq8mCxu03CfBHMLkqcynG6rbkoOJftsMiL5iH3Vx5Dpsg5D6Q3yrk
JRaKqlpzT9vYpmks9NF58wJfh+VGTDurkm5Zumxkkg4eRDgr+6zYFn313Fr5uFZDLVi2ZXzqgYyR
OyY7p5VxsebPg7Gx3UToCPfkasnEsYRjjoWlj0wF0eGlVlbNqc3tW5zyhaZjPEtypTzVTp3j4b2y
eejbOZosNekNVMfOpTsQ5CfMWPv9965RUBG3SMuHjfKqmSAL8+pbXqDkAqOLpVCydErrnJARW+Sj
Xs1ZtC5dqIMtKVY0cyajje4zLIeFa7Y19oW7qGz6FcLfIBfdkzN6R89kr8K2bBWpuT/vpIh4jNLt
FPwHWOT0n0y5iEdZ9kXRymvRRIRhTO81Hsh/6jyXPBSkS2n42eMfHLqacgoMrV3UaeKtpBhnhEKx
f1oGGM2kfu3r1p3pyCDPrUGeW9XA/KyNH3pvb0oNm+zwp2Vyg45J/KPo4dbKVs3aT8LEKB28fafl
L2UEmKLm5lKrZ3gce6cE4eO5/tINSlQ8GnVmOfqPiXHCQhx1kspRtbmrWgcV5HVM/mXZeubWAfKz
g6j4okw2414ukW3P+AIs/aOKIVvCI8oIvq5610bUJoyfHZM8tWrhUYQWyM7MhnOrkT0wdPerfwGB
wqwyd7tx2ahA99vyODRRvAaWsR1a94xdCNQXYhGR0gPVsRjTG4a3JDU+y7E/6npzZpWKbLG/j1x6
cHdKAIKqVaQ33N3T6ow8ytkMfZ3lbJUQOdE2hVFvlR4f9KR/koZROTZggVRwwKss2CQlS9za0T7V
SGtmqVm9SVk9EueKeBjwvakwMwtAT6Xt72tyacTc3lW9rg8KZrGhbw8rqa6dRTVmc0f3uVuCa4wy
w9xjrs/KNbJKWzCTPMojWYXfn3+LTezE3F7DcVr69IzmPdKj73Xpj9z96ror+F30APNC/NZX5lh9
8zSCkGE40elDMmgaHk9qZntzHYkyIgxkbA2+5rZsVwCfmGF3YR2+8PvfrO9lXjoLj3gBYVqC/pUj
z6SObZXhffZVf6tU6zOP6zd7qJ7IQrhzNZTQybcwznJQlCpctgO6MqF3yKNKuAabOpBsLA/sWZOM
BVt+mayz5Wp7hNK+K25nz4sUnNiUzUpr6Pns1OIFtjvbtjcRf9gN2rC2+AelXrZOmLhdU/qiNcFP
xM1SIs9Fv85kYG3Q3/3yM7WqN3ymiEan2bnQV4rLk5M5HXVlZ5PoLerH6Xc1ssGm98vGDoDUyXqO
LwO803yyn5EGAHau8mGpnyQ07aU/OsceSNoiVZBGAHodFDKYXsff9caozMLAP+aZhGullhxM2GpR
WiTrejDkJbA5g9VFN29Sc610vYfaWF5gwVLcVAZGYY2/f6TvSjalHoxO3B19iNdOUTPDr4c8/PSz
YhKdqrdaKvG5ceXUTaI4LG/ZhE0eaEP3qoy+syeyMe8rvMdtI1CWvZU++3l50RqMIJCp5m0Eiy4B
62oTLYfvbRzNiK1QQbp8HgwyxlVadEBT7wr8G9G/Pidj1ZPE6DF3Ajm1LmopX3b5uR5lZZ8m7apL
JW9RRCzK8mqTpQrrVmLCQRrw6/Xp0vbHY5AwAbl+kS7lvN55NsbtnoztAogjxZGqpRNL0JXbL3Ff
Lsu2YglQexdJYdHfpdmHR0KvCDGjdDwpWEiD+m7WxVmX603ixMOyVljvxnVkEg/SIAvFKLK43aX2
tO+5vvc0Zk18Ai3SYT8dMA6ZbkBzb51PPFLeCX7phf1KBmXdYwMHp2WvsSn1PZYRvaeeIayc/U4+
B10D2kPZ5l6crBTCA2ZiXnrVmaA8LEfzAiPFAaxrXqpvVR88g7BkOYoOlVG3EDVS85SO2pOrhTed
OWVlW806Kse1kys7lyc5ZNF5k5Egw5pyGYZEI3HsDINypha9tgBGScn2WOzk4GKqhKg5XO4g89dD
q6ysumZVQrDRwbNglkvxQe/LDzdsP6KKXEU4zpTiFhdNw58Gyp+bfVF98yPojc+mzdDrVxeaHOdr
xO/Jlw0IKxTs2k3/OyFZEvZ5WhI8k85aNj77hvUaWv1GVrVt4bNUlWr1gPwOdA8djE7DA9Go7GZ2
+Kno0rKQcx4YSEO0jr4yCp6wcve9TJENjL7rmo4PW7QlqHs1LSJxcZ29ja6zKIdRX/u18uLgw1oU
zle/mRDxgX+QOoAUAO1wgUj6g5Hge5qpBLgT+0VGxa1xszOCRy3Iq/apaInF1B5k2MwyjxDHMLRz
81sCkWHmjMMhbZxFMBq4KNGFjMlBQyeFNKu9MuzyphnJe1nhVSbJFlr7ANLk9tnRCS9rDrQCw37q
aoUFm7FgyiUDjUYCMFz9JcKgE7oJ8mKGVr6ncrOQQKkWuIb2gXo2FQvPUHQDQ2LuTe5upkceeYG3
MY2Mme6ncNOh+riFcS206mSUvT0n18i2G9O6mVRol7gxq2UKpqezQT729V5tyAZ7pFNK6QdKDlg9
EluddSUKkuBSVYuftiNfHscK+1JrSwieuTFQcp5r47pRmtdEJgSGKtLESF9LELsrx2RRwkKxg60y
pQHRkwqQnZC9geAAq1+3+lbYyqop9UNjWeih5DhDRszZCFpYGQHNpj52uV4flSxojgQgRtJ6nbQB
PtLNKinvt0ml57dQl6Ib2+rpXFRkFfxHdIp4bJouWpCu7ynz0pCr9a9mOkp9u8TWsDiLKuAA5CEM
/etjkLDzQuZxu18aY5XfiMMUN+BiT7mMeIeo0rB3PRWOvLl3mHrFGJiueLf+4jEQgXRY+p0qbUU/
wNb9tS+wr59GFQe4JRsfQiVpa96ZqKvMqp6DsDOQcfmrLg7suYKoz1n0QLtrAO0SEtA2ou6s9+2v
A3u7q62n3e6Pep21AVI6HQmtv/orhYmKhX4gT6qeHtUx1monD4SRGFTUx9mA9ZRvXNiLrHK1cC8h
np7PhQtwKsu7eieKppNFkwfcuAz6sHl2Si/eqwWxxNTrGp4ctX3FA2EeQ7+p56nVHzuZyVdcOpRO
NfcA621FMYydcA2xQV/cB/bc7oBXIUGz6WXLGNW5SLl3FS9lO/kbWRf9KF6pC7BsHF3bIyBB964p
kg3baWkuigHM02PnqC9JIfE+ZPmsFUr1JMZRuJJQRlkcxEBGCqivSB13JVrr0JgPYHph1cTZVRyM
uChXUclfC6ks3583ZobWRZdUc9EMojm78oLBpsSDmVl86pMEow/qiqTWY5yoGnr2A+maIIW6qmst
OBNi91dZ18cXUvATciDPr0jUWYvMC9pbhKTmokJV4WkoC3Puwr55Zu1Vzr3OjF9rom/874zuzR/R
s7Niw/qS9kY6i6Um+6aX+SemstAly/TNbsPkR5+n0AZD7SMdAbLHdvaz7llRJORUyHBk81bOmThG
+eL2rGhm5YFoFZDcBBUa3QyBH2BNzHKnpfeYrX1yIZ8kIvZaPRYfcWldLRD+34Mu/Gqnfvkusydg
9VY5X1Vyt7MojIdVkHtYozhKccVMHl3N2GIKmgyXRZ0X5VAqR4nFT1sUV9GgeIrFJOHmS1EUDWVA
cCj0YonlDkPd++VevzSBmC1EsZ4GyCzVXra9jaLe79fA6zkDPk0ezeiKzJ+PpSWvJE1BhXjqI8Z3
yAmu+8Jo729VNKSV26zTipyW6CLG7yUZnH/rk+/PCvBsMNI3YxthF0kK9IxbULJpCiPEEjT3j/zN
pGUt9eETIgbBvFSM+lsSSyfVyDuPHPF1tF3/Z5EY7wC8nbfOVG0skGtos50VE1Vxir2UZtreUjt7
xea15f+fqOTFtfZL57ZfjAwpF99Ywh7gBxqj8Zpaufm1N9Vs7nndeHOUIFs5ZoLcTlK1O9D99hrX
ZveMrWm10IpIfgVRGCKY5F8KObqlo6qetDxBaEEzO1IT5AKbyC9O3DgkirwsOkVsndYaWgvHKNLj
dVOgkhKnJLiSqBuOkaHVay0FVZDqJP8bXUmOSjOoa5RtvKPiqOaaP4p1iCKIABkTLv+yXQroZJ1D
7d9oRuhfWY2wpFMs84cX79CVMD9q9uGzqvaGm+gaGKNEVOavrn1b/dFVg+Z8k/H4Xre1wezbRE+g
p8ID3mfrzkXbFLVlwhmijoDnui3yzl922IUu8lIm6+d210StcFYO3XGpBmN3FQfsZa25hpzEShSV
qZ/SwsT1tNxY50xtGHeHxLJR9fG2alD09+v8kKCyrbrljiT4x4ibH0JVRPrB+l/q3EH2Bp4Su0F7
k+GiAsaygwwML+GqoSq8ALTTL0Vdl9nuldU9GH0UN8kJ0U/UWZ226AbkmUSp893khETZRpTEQPDT
nE2Iex5wZsYQB0M3XIyb+Q896sBzlqRyTXXb/O5H/mOhIm13FlW5Y6dIupWbrMRCvY/jeiGrHegK
Aij1Sgp1fjvsIP0lbET4mNIYEctSq7PFYwEgwFRJbDKa38tVUSLARxz33lMUEc4n1DQdHkOIhszw
6rNJSh3NaRsZmK46K+4gb0TgPpVi3gQ35v+n0jNMeSMphPjFhaKjOIgGeKikg6eLxzEHPh455tab
NqCFX2qnlvjP2UsKYC2oBn4jaliR5DGyi5ojVGGM8HGyhoSjZqWfqZo518CDeOMUxNNFfWI5T8h9
yE/OtNwtCmgxkt/QP832WY4qlDHgNu0OabEU9Y3Pjqhr8jeyOBbiRD32qiGpy8TAclbxO2lfWdxN
M3FaDziXpn2LlLkh7UVVGUa0ivL9VNQ+2lsH4lqcSD//qBfFP+oM1Va2SREtO5sYKr5Xw95Xh18H
Wa6uQcNnHXXw4olvGV+UEPKBnEf5N5J2H4aem++Slb7WilJvdVPT17YS+ksn0VD9QAP+Vc8U0mcw
PFLVZj71FHSZyjh4w/ESU2MmTFAZ0rLShr2NypY7hNoCVDjzX9qfhqJIPoccUc+mUr94RiWDIM1s
duydtOveNqrSIisqk7qfyZ3mbdwkZWtdQ+2y1eQ9d5Sv+JNLNwSzs32qIjMYWCOAhL5ZFUkev7Uy
SbRBipWVBIXrm+nOGSBZNm9t6eU7pSjjlQxBbJs1XvJqD8OWYGT6rnRaBuvJdfeJ34Y3V/d+ipcb
VZtfsOizs5Ul7cn1yDL00wXT+wBBSU4rBBuYmp6+Rk7ye4gk6VEctLRvjoXeAK81bCQOJHbpBQDJ
o6YGej8TfeByTqfAtOHA6ftfxd9DiO5Jnr8lSZxtHkPHGrBgXWrrZVNADej7cYtui3MSpTSCgGa1
yN6LYliCYgGeuu3s6mSREKy3FREQ0GFyMM8KqXwbWvKqYaoXX62RvHXQx9V7FidvwDy6H1g0HxvW
o59Va0LJSj0c7LNxltnQBGYSG/kpHO148FuSHoSM7ekT3T6BJ17DU57E5TKrQGFOVfJZgLX0WhQf
DVEsJfggg7NsCXefg1epxUZcQ5D6YJt+4ayqHIhv15vV1teanSiJg+hiTP1EsZjYRXrnES+rrWvQ
y9I2teF1JbDU2aW3iCiokK8WwdQs+pSSK8/jmJhoaRj04bH6gy29tLtfoirxvFQ943zvzO90UnCW
MErDukIYYpDfr3G/vnOTkjuL16iAFOz7vO5W8xoc9s2LkvTmTluOQC7B6vyus6umXkSEwIDuIAkH
c0W9lLJtHwo1LA9wWd7YExvPMrQq9MbMS15ZSMqG4MktbsSDaDRQtV+AA8k3cg5OsG61fJ1a4F3j
WvNeAjezlnmLOIIa9vCooHdintNCdesT83mMQdk4mSd9rsivuZ9py5JUK2vjOWGsJQDZ6NAbmr/I
wxgCEUiBJ6KZy56xLpqhGU9j6RI4tVR2mJDs2Jsj6q7pdTgTrZZGpnOoLfdAeh6B0SCIT3lllicL
xBop9DL4XljJrkxD47XUcgtOhYccyJgEb7lEAGHqYP3zSnKpFUF12/8OXuR+pcmMNc+HSr2QWyLi
bhXxcxfDUELAM7iGrotulFJnpEhia90NproPeUYAh0kaMtphdmB+q9dDIlsnne9naUWRds1i7O8C
WbKe+0myCD3eWVHo9rpq3HGYJZMHQ2MNypFUZ0zgEtWtqSoFwX/Mp8O9X13qGd4W0q8rREs9DDgk
d7qLBSHkdnLcSxCJzc3UGv8pN9GsCBB6W4qiONBBt8zmxsp+YgEhPPToIOrooOiEA4mAdFvXaXSc
aVtvb6Zxeez8LllGSVy/qkH4Q/zUivYzMDr/I+ReJZg+YHQxXWMjVbTXp2tii5hCGerV66hN6YPO
/dTT+zWpEysz1U5+XVOY4FKiON1DqXL2Sj04e1Ke5Lc6lYREEabeKuLZUOKGTVMqmv48ZRGsLaQm
WMV9kTSYFOjw+HDVnVV8elSe8VEfPEQYZoZsc0ynisehjgMMgEG9Po8QaZdNj+N6FfTaIUvVaBkY
ofQGSf7ccRd+GEF70atOe4O3kJIWr/6tq5s0Z7F01f3+kjvBr65/jKqPMh7rWRERRnxXy1R7kd0y
f/bavxWC9l1pTfXeojh/a/nzmtzJu3VVuoBQxqLFWbySe56xMP5JiMr6UpxGCoIAwXTInRCFSfss
o9u1L6NpvyZOUzRoJTxV/1kryijDl7tRI2TtDNIuNbw9lBF9HZMq3pGVl3aiHuI7wVNRqSS9jS7y
1Jukn5PORK/GVBpjIzpUolacikNhG+TKrCac5Shn/OovWgbF+9Y4pb8fmOcvHn+NTdwTmFOSIr24
qZJexBmr0NeaZOruUd+7nrKxNRL34tJ/9gVt+qtvjXbvDI2DBtlh2zuKg4HQJ/dRoi+tIkG7pG7g
fovTR59qIN3xZx/RbMoGYi0txjIBMEPvWUL8fZ+mtUx8ejpVJRBf4kwcKo9nF/Akf/aoa1V7KI6P
cmSO0SpM0DETF0NxRKnpj3EIV5KkqSqT6comR/a3MVg4WfN06GXwNTlcLeT6Wie4IGSQXjzZTy9F
PFhwxF1t4Qxq8veGTd0i4PeozTXNWpBp1RbiQnFAWjm9VJty6ikqqg58mMmSYw1PI8Fp5m0k3XjE
DKGYiSJUpmxdaSgtiaKqQxmV4GoeRDEwgwUPSPU5d1T1EiX6s6juArRbax0PuXBIh7dKIdXLFsLa
ilbJkM84aY5XjLL1pyod70M7sd7su7DJ0VPiIjIewxJdIfaj09tSYtQEM0PSTh2+Sm+qizPJv79b
fXq3LMP8FZmk/u3xbsWQEe82qRBoLmDpr4USesLjYlVnHrjoSSz9ro4+6ak/ikXlw0RzgNCIVtEw
9jEzuyjHcvo1VuJ0I0pDUuyZKqH4xMrSCVnrQgsMggvabv2iIp697CtrAMrkJ3MXoYJTxlII6yTX
IP1QIp8let8vtDQf7HRhT74ewcWQquAC3sxja9FdI/wvDgjI7xupt99klZcfnB7WkeNcijZ6qabq
1IFnU0ak0+smst/6WgvnBOKDg2itzRBPjCF69RTQ07WOxU7fSfZbCWlslZZhvxJXqWpHOLIJw5Mj
xc7rGB7ES9pSKx9QeiUDOL2UG4YkcstUWoviEA1fR3xn0bCq8ufKc5fiJZ2a3Jgy4nzdtLH6qsMa
iwL7WMcaGQ9ZhlyMkdURp2zr2BUGuZdQMV1wofrTMMQ6ckO/m3sJDMPjknEcByZRJPYNHq2aAevE
b588v2mfMFoidBgDDnU9ikjeYCDTDe+PHkrjvnShFh9Ff1xPqrXWQrQUxXIacMriTmOJa7oyMeZo
ijhrRzPWdTOU5z6Fb88CAKh9KfFvlRHJbDTT+/Cvjd9mH3g4JeAEvclrQIdtO9Y2RP8ufDHM6ruj
SelH5KrAX8zii6YaxbJGmfBANNI85qNS4IHkWN9CqViIroVNnk/tZPs2xnjDDXLAk8Qou9uYO+1M
vJ4JSTFuzeLdzYEqSkXPYkyKjH0FqXKZBab9BnDgKLrWofq1tWU4iKqp8KaI6IjPkLldMbfYR/31
GSL2UPfPkCWsqcRnKGENvQRp8R34brtyi0hfxXI0bgAHJAsVYY8XUWzLKF2ovqy+6HX1q3V0PO1v
RTlSiw1Jo2QF25k8iSaFrzI+6Qt5kMsTYPhuWyhRtUE2GR1RKYgXFrp5X4ahfQMCrf+0q30VS+Nn
XTBNIEIeQijn6tFxy1NFPDNrEFzotPS9Swp/jV5Wgvxd3OUHInNYRk1nfxQbRJ6xGdbrOfsAehdF
N8COwAbarRPzFCva0u2l4EDayJ7HxF2Xor6wVbBAEJ3Tg2Zky6zusIzwGq7QnADjF6e37wN0W83S
cdVSJns9y5IPug4WdCoVoQeKJyuHe2Nb+sqyLFsUCaYG0UW0Oq2a7UkgoKIfkqBCCWwVl55x1Ilv
Hs3pIIp+3Jn7EXNJURL1ooeSkD8i6WOhTJ2GUN+na7sMjyPfSFY+rjdzIcAO0/UlR+j/KfAATFYK
OAshhG6N1Yvp2NET6XT/Xp/H1rxR1OobahuwzdsP1MZ5hgF/uXq57m48pIPWth+nT1FHkqOW5PZD
6+Q5AtDNu4xq0wIZR+WEdCoOaE0crPpCql5LWXnxyqhDUgejrCF13owQD5VQsaJDkxcdHiDagGr/
4F3YY0DGTr0rtPLuoKm1eTWmg66CWzSy6xAG5qQo1hyBYO7h/4G1LPWo3Kojy4pH/6aqgpVcs2UT
deKy1geFPwRNshZF0SAH5Sey9cbu0c0CSWVVWXKGvGle48KtznYrzR8dUJZhaRYOPx7DVJpVrOsR
Up+4SDQ0TdAvoth3oVwwkKhT6rTH7DpItqLYZq65SoMcNISMN47jGW82W7p95wACEMVqGPwlSjXy
RhStKHupSXddIFO5TzDUV1XdGG/54EFgc25KH+pHUhdI8HvyT2BY8josc7Y0ok4cgiCtDnCuoC3T
Vx4zbeWOZb6t2/QrWGCo546rLhTZDm/dkBoXXf3eEFuAOINdxRYZMyivU2NWZtFN1gN5IZMdWoq6
e4Obf9UGVdmLElKKxsVJv4vuoiYwFHnLovXv44RxJoOKqKVlabUtRNK6+urBobqPweYCuHYxfoX8
Ys9Lh8x0SOpfmSagAL3Xp0fJde8lMVf1qFw82tp/lH5fJya53z3FdeScuie1I1c9TYC/e95fb2qb
BHf+H9c5vQf60eu2XjdER5iN0dGI3FuTDO0GOZbo+KgXZ/e6oidh1oFsoPujOi2Z6WeiXI3tj9gD
mI8/w9FNjOwozsShKgY0VdS4wUDsrwZXkYP+b2XdCjaZ7CW7sMOH8j7MY4S2koalEk7afdP44iDG
YlHQzv71X//z//zvH/3/8j6zSxYPXpb+F2zFS4aeVvXf/zKVf/1Xfq/efvz3vyzQjY7p6LaqyTIk
UkMxaf/xfgtSj97K/0jl2nfDPnd+yKFqmN96t4evMG292kVZ1PKLAa77ZYCAxrnYrBEXc/qzakYw
xYFefHWnJbM/LaOTaUENzezZIfS3i8RaO1XblgcM8FrRRRzspLDnaQnet5hJQeewUMEkIF55YaSf
ytHQ7odkVE46U+uO3DDfNWpJ+glUfr6WFK+ZPfqJBnJuGGhmAZLJeUBQ1Eg3RWp3RyNN+qM4036f
TT1QTklZxoE79dmaHF1V2dZBk13zACitqw9/KzmpvDV8Z1j952/ecP785i1dM03ddgzNtlTNtv/5
zQfGAI7PC6yPEhvXo6km2alr5PiEu8V0Dnu7Ir8x1RRLY8CZDNhGj3TIdPhVHZYOsoFF5R4lkpuL
RJcNBG/66uoEVomEAnW9axrASeXWh9X3Vzlvyh9FXDa4z/ivBXD9c0A2/FVWX+Oobl40SFO3CCy3
qLWbOjwqLhRDUYwVkiq9JiGeP11jwD1YenFVQt5vjFewFvF8tNJ4L1rTLPrb+H3+t/ElTd52TQnR
0lVwPXXdGrGOqj0Sff7PX7Sj/dsXbSoy97ml2wqUL13/5xfd2KnNgtVLP4mIdOjF8P2Jb9hLHL5U
AykLiH2o5Ynv+NHcZciiVmm6u/fzqwamMDqiO18fywNhHfiwETdcYg4NpplTZWtP+GFx6rr6dGqp
v3rlhvnZFqy7Ci93tmhWacvWrsf3up4NFfHwEYOYlZyozbZJdPvZcJWLaE/Y5RAxV3OYnK55KpE3
nletPb67VfTcE2N+Zg74Y8AY+MFNdjSAhvM+Rrd0NPpLa1n+oenyoyghEjhcftW3F3yeUeBr89Sd
tRrKj8BctIWrP7pwaa2n90tVSS8XI+uTTRaC8vCRDkHCPuhvsls8D72iYPDWEkuy6+mzeNIXy1oO
jSF/lVH/3wAWMu9FcwhOKRzWJ83GJCjIjATDVK7+f406XV5qaCH851tDMdR/3Bso7JiKzQRoyopm
mNA0/pj+rERKEdFCXiPn95onQ2Xu5TZIgbgECsf7uekaxh70tTwHHgZKXTTdO4im+6E0MNztoIqX
lY/pYJLGSzFhkjou1nbtA5qc5lIXa9t1JmEELqZZs4XQLVpDXIOvjtOvZKvMTj40jpM4a6rmpbSa
YPuozxGIvvfo/moU/dEB+3WRKDpsQcKxumVqygIuCvB6gwPVJuMXovPJ1gcYv9C8cvjidCNPIbn3
T5HT3btJo9Uekx4FZTd15ENXhfLKNZBXsKeiqBMHIL8I+tiJcq8TxUdn0SDq7p2nfo/iY2R7GvmP
QdW+PbC7ts9OX5+sSjVRCyPzLEXdm16yodMhOxwwQnJQvJ1WZFKYfKm08hSgl/PeNCyLtqlXezeX
mRSw3oSLNMAod6q8U6cPrVVGsqmGUl2KouimOhCJc6UlBueiycNdnVza0E4uA2YtF7gyL23eyzun
ySx7ppl5v9ESnmKiizjUU2ffzF6aLpN3j/pHXzEmIVQGkIzsPl6IGDDKSX45N8c4umnRoCz6Cp+P
3DHCmzioSfBtTPRhL0ou0uIXN/oiCuIa30KFGjxFNXvU/TFOn0by8j//gQzV+Lc/kKbCanQUhUeY
aZh/TK4R2PfE9bP8G+TfhId+6h+Fdw/BeRJTueMsjMpI8Qf8bffzR7Mo1rnxtQIatkd9lfCCc0Z2
pL2JQsTjcaEiZrkWRalvSBu4/Y35ws3nAL8/i8zyDm1pG5tBATHqInXdYSYI0lZDWnnRlYO5KcLm
LWAFwE4dZZGa6QukGHALoOjam50SNRF1ppI553CQlAOT2VqUxkFvZjFpC6RZ2ry6DRj46ECfHf0K
fncp3hTTdgqF3/SXBGjaJzdr/GsXgrTJvO5J9CgRtwazGGdbUSws0951BbeOKMKvm/iiQYcYyJge
MDZc1Jo9nMx8GE5jUeeYSvkyktgN8H7fBii9EE2VJH9zclvfDA7G8x4uZJtswIHC63vl5lsVwg9y
rJBAG+D4T2fhVIdSiHokgKEMeytSnB0S6spOjf2LgB8IIIJAHoh6KwxRywOvMKIgEfuhs7fNyLqM
0sRQ4l9UEedbtcQm1grOWHvWCubWT1G3iNHiF/mVWk2jre9gisnz138SB2R7r1FkVUdRevSAfOE/
iat+jyF6BB6CXhr/eHQA/5oXxWQHvdRn3/nxR7UoWi3K2157b3tMmWIaFW1u8/GYU8VZoR/byi7N
0/T/BnMaHTQLCLtD5cYMje4oK1my8uy4v7aWH/ClGuFr44MJxGsoey+S+kLI1f1p1t/bdDAJagMp
zcxR/ahq5VtqOulXD0T6PDV9bZerYbhQp/DboIbWMZxCdAG0q22qRFcbCZYRP2bqRENqP5k+uoSt
LBHCnkxl52mreuvH8rtP41UGU5C74GpDQP7x+yT2wntN+NfJ1FQr1lnyMRc25dg+SqxvEL8rO2Cm
BuR2UYk4Cm+iqN18BSYjuAahYexyGeyc39TomVbogCxw8XRIwBrVjdmnvIbDOZbsdcHi4vCY/wg8
m6v/S9l5LcetY237iljFHE7VOalbrewTlmXLzCSYw9V/DyGP5a2Zf6b+g80iQLClbTVBYK13PW80
MSd8TH0do0MXYystDnZ9lFDZMiGj8M32De48yD4tSK6W6dV7R0XPX1Z5+W2OQ8gRRatFy6aqAJpB
dLq1fZOJoHT0neJi4quz4j6ILKcsdT7I5uehKtVNb6Th7rOrtZN+Y4xVND1plEhtLCdYmaYa3pLz
g6PvGMbFVWIAP4DZN51jUqlTuHG3DktbXcjL5jwwGsL4qKrBrRKV8caNKM4zOgP/ubQClZ7lOSAJ
QpqULfLlQYC1qC3feS4d6wcY3fxdJJRpeegEqcYdt0pZDW+JEuFF1NY+LsAm4NquqO4LWHbkBYiC
UEJ/jwVFtFLbhJKz+aIRNQ6RPG8tL8ouLIOgxNtC7GRTUdP+YAUz1qRPGrGY+vQxneO0UynypbBq
o15jkJetIoxaDmEKgVw1bWgC8lR2ygNOQtDF5wOqbqu4ATr2e7jslE2mW3vjmgMZMj9EfT2YVbQP
o/iFdI939ilxPnfzGeFFUm+JGFfyQp8Uw9avsJDQsgnIuB8xrbjD+KLr6xKI1LPodP8QDKAqkdyh
cjfj6WnKVZUvrh5f5SFQHlsfWa/SRcm1gbd50Mbq2+d1o6KAtBeDvpR9ulp/d4shZqHg9LigpSMo
tT4Q3xuL2nQPZSFafhLcRBL7Bd+U7Md/GCECFUCsMF8McyyugQdnaQ7PylZsBX+15musNIyPawUA
j8/WfG2kdAVHzswHFdLGF0oPSDHMz1uZ1vlmcEC+y+eNvWFzzevu4Jv1moc0ux0bTXmyXJhY0AGo
pK27q6rluzQtlCf8EYdjaZCB7udRsehxyilDikznq2mMNjKshXZDDtS7kR+tF2l60Zr246fJH9n1
XbGpfJTDshlTQ7LBuj6+gXMHG2jSia04FPDnI3CrDjzYSkM4c5UHoFS3gygseIj12TLMiV082VrI
mI1OhTzLyo9OJG2QCfUywWM05hUGgGQVUXR9EUaXs2lR+jNUJdnz2f05NNTwdpQX0kwb5qGqM5fj
CxTx26igUGwIYc95kJffiUiisfHfncwFumg3iNLS2ahPa6fjIDTtAPxxaBcsEpVlUerjNyON9p49
dY9q4FT7LnD/6jcHIz5R/v+WBZlx5eWzUFPDe9CG0ntAV7jwol5cZQuC9otGauUkWzpWKIuuLQv8
axjaBVS8CWVKN7IZUTwGrcHRl/LT7LEa944+q6+pOFh3WhGvdJ1y2cmvLGAZo3WuHI1NJ8Vqbzx7
d52WBI/A9twtnDUD0l5RnkafgErR5CTOleinkxJ7ZApu7/0pINkUjiNKc7u7UlLdAvxlSJx0FK+y
2kh7hb9IFzanCeD65r+vJs3/sJh0VMdhl44kwwJE88+dOjXZeUC5Z/oNh8sbuytbSj2V+kpdbbIX
NSRUNDTNVfYJp9aY9NN2I5vywkRJ3Ze7BkXbjoXXKPcWYot8WriDl0GPbD9PTNvKMHAMdMTYyDko
12zqgzwQdCvXhaV+nxSlPuSBA5ACTFF9UOeDHCKbIMi5T55+3vzXPfJzhrF6/e//XJqpfl18O7yH
oI3bnmZSqvP136tGzYNAxehfdfBxKJU1lEPzekKbD/JMhCmv9UhtrhWlm7vPZN9HLtBtvXrjKIgb
ZIJQZg4z3UCq3DlsgYqAzaitnb+cdXqqf/QNf87+/8f1erVurGDaqLMGhJCBS+TEjg9yWyybgRkn
B7mHls0EqfJfTXn1c/DnvU0BevHL4M9mUFf8IKh3C3XQnKNbFMXZHYGmUuh7Lw9UuOF66BnGxiq9
8D6dvPxsg1oyMSJ7o+5XgRmQN2QPOh3WNpvI0DUT9gWGgWKvs8k73tT8tX/aCWC2LB3ivdCYkm0B
k4/a7PwlGJnylXDQNrKZD86DUjj5Xa5P5TVUDdJaRgauqgA0orTN6qMZT0AQen889XE3Phn5e5xN
+QtSrRzNmDt/s/lopcmiZeGq9V5eHU0sw8K8eqTyfGA7wW8gP0zNIqqi59/go2nOM1SX37VeXl7r
zrrNAhT2lhXDVQ5SbVkNjnXIUuFfonhEK5KU0RsPxyuSROPeUGNjZ4OWWtdWXH1znTelccK3Lzdi
C/v837//uv31+284tk2Q1NYtXdVN1/gyX0wGs6aC0v/JHlh2PJmaa67rMKaoJ0iXbdf6B8U2/EPY
lXcheJONbMn+JmsdvEvmq7IdU2xA0bswtn1vkgqCIX+TU8UESITiRvSCU70zOmu4lqUtLsBPFkCL
x6vsQp7frTsF9yDZlBdM3bu3q1Y/yi7H6btjjTO7bMnD4GsCQiJRFdT63irW/WBN9s/ZFEjkADoI
45lFJsh7FV2IRez7eQBsRzxlfIw6I9iVsYPwoAMKuDHxq6Wi2XFR8rJd+Hjk5aMcNcXGNKtD0II6
tXgtbeK5BAC14+8DdbUURKcAHD4vAN5DhD7f4cx3yMG5sN80w7fJgAkkRV3Qlgd1NtNs/pxV8ops
4x3tutAvHQpxvHgtByqDegsZ//IlDiCbn32QjiekDEfZU/A6On1GFBpsyw/g/EA8UHYDFdRVnvCT
+WYy959lq23OeN26j9BRsjvVCc9YRSpPehsOB5W8GEVzrfKkjW20ASayqnuNd1xJBvbKXB3f1fxB
cG227pWYQxn2BfmXuDzIvkx4m6LJxo0fi+6g+EoLsWPsDl6qu+Lmsy3PPse482jZZNt3G3rJSsdw
avuxiQsJXuxDXzx+Zk/kmRm2lNgWOMp+5FACr/5rnFWgegT3NLE80MyzRiZjYVesoIy5KQ9qg+42
N8VdgeR0P1ZW5Nw0HQ6lFdSDL8PiEiK9Ci6YleLkm4ekrsKzPED+Tm7d8SIbRAMpynDN8Klo9WmX
T31m3sgrTuSGS83UoArMt3p8mQ4uGQNmnPiKMAe9MwUfsiVsEDkBcUjZkocs9co1YKByZmPEV3kw
BcWYrQDel3ThKa/Gn7XfGY9g+l3ZkjmaWJn+aoX/atWYpT0mif/Xtc4v9CWh12wZCHvagyxR9/Ks
6Yfp40z2JVMPObJP0Tq0abl3LBfDiELz1ZXttBB/Ps7hEiWbDGov8MNO37klCvgha8HBQ/LelMro
37Z9Nq0UcpNX6InR0szD5jG3SOf5fRW/Dl30HrOf/GHlGl/nAW4OeBW8dCI2HTXALicJMuqkUnxe
SsV9s8P6F/xw9yX3CkxFhJY9FkTvlz7AlP8RzaPY658LCtcwXJXNI5MqkymX5wn3r2xgYvth3pe1
84h3lnojX729aBHpw57Yy/D1oIAnRSSU7uWrV17Novr3VVWDQy6vft4rrwLi3gFbFHf/6f7PG0K9
CdCGVPp4yEscPvIGdFfmmMEp1iAIyDO7xTSbzXCnU/o7B7Hc2KOcUo/qBfvl/lEgql7gq9Y/mmza
23ZcKop+Ns1IPE9uNO0Hp1AhPtEkUqiu3ABugmzagUPStmzK09RoxbNlFQsqlKn2shBtB01obw23
LjdWp9uPkOiuciM4NhOy/Saq7/H8sLZ1AGooaGLnETbGNVLsZhtYobkFWLdX6yJ/tRTsN8i+aifT
wH0I5J218gq7e0JE9ySj3H+GZnX+eyiQKO1jqAsytuiFsrQa3TmZ1AtMSywhoB8W7QHaAou9FvOm
k67H2cloevdNz6arzUP5BjLt3QkH+5VSt/bGy/zp2Se7tBC23T2Ch4SO5OntfRrDuypbghSqAmQL
/xPznOdIkXqnCm9R6qqboTWbo92bzlZXBm/vuWjJDaXAObbv1YNb4nc82rgLeVERbdpBOLdQEhXU
IuN0gTEfrIqib695XKTUw7rNQ13p7OX1vH9i4jLAXwzaS+SAO69Fr1B4NL3wf1L9YAFwosTCebd6
PHrbItwHJG22Zc//Tof0+jwWY3mXi/INHpKGP6+pAh7Uyj31EbPYsb+R/dnQOJsKm+/1QBHHaxhY
W0Bi4UPfngcebgQVY7xFnDPdYYQLSqjukh9mCVysTLBcKykhbe1WUBqQBmsd8eQBKCLK2cDKVpj3
Bs9Jbz/13tS+K0m8blv4bnYR69uRPQ184aS9ZoVvrI1W7Q5OPCZMiIGgajwU99i+Ml2CUnqzymmt
CWQnQN0hzlP+jgJScT4Osgk4iArjygqX8oLmaEgK5amaxZzKQR+n3nw7tav5IYn++hg52I0a/G7U
It3piofxYk+G0p+Zqy3eWOA+3OwBD1zweYqZvxvhaz+F04+cFzM5yVy908sp31L+5m5NJdAvCgjb
maFdvtVBhbCNe3LX/dXqavEoMjNZt3z1DpYh+pOi5c4SSNdAOLpSeS3GGdUpw72sUZSkJWNepcj+
qp3uP7s+++tJu5etj/LGNKo/PuP/2Sc/RP6EoUtfMoPSBDtyraWjGsFD25X1bZO5F12JwwfZZVvN
vk608YxRZvjgelW2tLCp2MiLseVmezMmGSCbcL6Ix9kb01HjelFTkA+J4tZIp+ZsN0oDHBXrS8DM
5N46bE80AK7dHNUiuxyjVvbqc4mh5L3eBn8Na8eOyknv2UiccSsI0+F5S7JZL10y0Nb4+yCbWTLy
90PWsCR8ZFx8rcBMINqrlk+8UnbBVftmqF7zu2+yedB9eNJA87iBVYY4/I8Fuv5PjYPpmpaLtATh
iMXDqSEm+uf7pER0MRVxjo1SE5KMWTPXin0/uRubuNtdOYstJoxTPLf53Zqvfbbma3JkM7/Wh3+M
/Pf75Ei09cbjn5/w574oUapNX+XTDZ4EpFP8tie94h3VurNOg2uPt7JHHsZUjBsFAdTNlwu1nbIL
kIFi183UJQXulOpa/gmYWXzlAQd/Xflb2ZIHs4aoyURRLTQrRLDVNW4L88MdqSnHw8p2XGypW+/s
jJG/j4z4Lspj7yy75JkSka5pgwl0+J8LRLeqNVAr6me9ekUFoo4bKQtWVNJiSV04NrlObt2HVJYd
WD8k+F/obxVx3odIc98nEGWPlQY9fYTes9f8xLoFfhgu9TSod6LoPazCgh1hDOsKi1fcJyLfJJld
PNt5Hx+tltigbFJsrjNrQUuuhlw8j5MeLZSZSCXaWyXNkaoiuF4SDbN5zHurwOQF6/XavE1rBXYE
uqNVl2l9sRmn6bulQxEcEwryiEy7j63QrwbJ1h9ZRwoFVGN1b8Ny3SJp5uX67yOIX8LXANeyqXqh
rSf8iw+2nmUn9sBihStH9sS77KcsxdH117Zp6wtly4659R28uXRTWERvUuvSp4W2j4mUgKesrRcV
fFk4WNkPTaESS47gt1f37UhVmGOTvqoFYJcwS1iCCzG+EFJHJFyxV9ZFFL2MxiJS3P7gy2WKH7bB
MRqH46AGJUZaZFEapZ7dtGKYm2Ov/wo085Ywc/JWgc7HbNHzn10IawsWpcnD2EXa0ud/5pJGXrPO
PaU7WWE2bodG1fdj1IUHf7CKbeFSC0q4MV3HVRDd8Rdrl51BQnkMMrteswafTkY5TstCL4xdoCrj
C5ZdC0cMHjFzvzoNaLHxlqPf9LFBMsKBYfPENZTg0v4MU5MSbNM8gyEf5dMa3BLksCTBlCvxfvFq
T55N/gk1Y6peg7RPV6ntIiSJS9THWuIvgrTV36Cwp4Fq/4hU3AEnDGLPduDp+7qpIn5ZvXxOcAjK
7MT+kaXpe6701YNTluJ/LX2tf6qE5qnK0wxT1winqZapmV+mqmZINAdrpvFRtTKParEn12iZeHP4
RVbnQTZMk/I1i2JxYytNe+5g4d8NuvYs+5MpgZiD+4WoMEoQQ7KTGxHZjGrr76a8ahfNoYzEnTe5
6dHXon4dVgPAFRRpi4Fox6uRTdQYC1g9nrsTllP+qm3xHciU+6y4GoUavZbtSP78appaPShqTfKm
Ba0eOvm1Nj39vpr7QxR5gBeN8VuHzQsYoF4l9C539NSKqOse1O1C7vfl9p8E13CKYLft7NQxG6o5
VAhalhFvnLRjZWlBAjhhQ179DqY7vbb0Gr/DvDxHkheqQ3+UbT8o+mMwWC1ZCcjnXy7IIbawuUUO
bOChrTJ3QEZrX6DC13dVblZ3LUhNVEf2RYm7+i6EOnYsMIhZClVXT67TgEhT582Qqgp8caLhZxNR
I0vJ6S/HLa+x7yovGTUgiySutMvkzNWLYMNJX/7rdoo7f9/Ov9zH7bYVmL8qeCSTMQZnmNn91omG
/Ax0lEqZwM5fqiqCKeXY2Uap6vwldOzX1scQPSqn6N7Dx1x2j17ubtOkDlfypnxk92fqlX/EfK95
joqtafjZi0cZ/IEscQWbluagjPfKJM5SCZ5X/q0TW+VDABn50GugDGV/kAdnX6vLBwPrvdwDrQah
am02DUtwVvLHeuz/Pnz2gTDsV2ZRGTdyyOcF2WxdTHgFeYll3tcIv/UsvfNAxaxYbqi8KGfntzjD
EaoEHpywLNxnKBcOBg/o1ojb9hRW8DPUoIPnE2MbNGbxcIX66y+Em9ePMKb9G8Rd7YsawsLNoFp/
1/05BywK0Cr1esRnDqoSSnYrwP/GGP2bNgnwI8J27QAbvPnRBtG90U15/AuDDparc/5sqMkL+G1y
p86two3AR9rJnbxGRufjmjFLhv9ckzm5f7/PS6pw2fW5vgoElbg4RgChKdC4mXOd7qyf3Rci7IBx
zkW8eIJRLJ2Kxr/hG9neY++9Yxkf/HI4Cf0ieiUWAtFPGZLb1EuNvWpQxpHFunPvVmSxZ/zOO05n
PP3IP7VShaObK1dXo9IKenK0HwLfvQ1K1pulno6vRRkcIi9tTrWaGBuHSN4Ngc/gF8SELIeGgv3q
a0Fy+dlpE7Es3XY6G44Yt5Ohi53hU56aKClQxxj5fxrW2sGotOikwthfIfpKno0+BYnC74TKBfSJ
GX4fE0djZziGWE8OzDQlNdRB1Rl3TpjgEIRl1ZvTf2PJDIcWq/P+FA3UJ6FLEP1hzk/2eThASOEC
iqDfZ6Y2DjeNRfm7Olr2peub10p4w0vnjuPayU1ijbOipNHMJQxi72FMe4jMbhEt1MaMXtoCE0yD
r8dWNr2porI+6K9YKjWwPZJ7fR7lFUa6zRpqcuQogndEPpXwR2717S35BP4pBEjxT5HUBFSdTHNE
LP+P2Ar6/xKnof4su4B2ADzCjIlcgYEny2DtyQV5G1PUzAwqdB6K8doHSufsG3hr/bcmEHcx344A
5NwK6EsR3mB9cxiNLnhrJq3Fzj0yH9Xp9mNhgKsqE/WTj2PLs2i0adtmORzRuel5wNQVXB8OH1f5
3+rzwL797+t0+9/efbZhECDWLdfRPFV3vsTRNUCz9miXygOVi9j0+NjJj+XUndU+S/Z1X80+6mHx
4BcsS0w9c34KdIFBw0P8OXa00K6OoHJKi+EUK0L6C9MbURj25/BMdX9/dKrABv4YO3+0ha/GTe03
+gKPRieFCYgdTpqmh4aI7zt1B/uhLZJvTd2ZC4gE+YUCE31bsO/Y4hZE4aU7h0Gx3PiWjfEhYFEu
b8K2KSEKik5jQjchCwSElUUPwKFu9Dk7H/ag3ZKe5O88g8hrf1qYmn29Nt+HysX5HzpUJHNfAm8z
BMSwePXYBv+Z6hcZHeEb30RO6DwYpHaXSTsm4jm1gC6HU7JBKFYfqCebBA48nFYt6chmPnxcyc3R
W8jOPq3JRE6juwgyCyWpPZ2kzkXKYeTZF03Ml2bfW9hJTA0uwQ1P085sZ5Nj8mn3EPNYdLpde9CU
0jnClATFbWvmY5ThpTPvgt4zge1GYf2UN2VKxE0OvlIQP3/fVCcBj2XoGo9OKljqp2cd0u/Ptu9X
rl7zlJRBsaA6JX+PsKJw4B+94AYG6sBQrStVldaqSCL71IDI204iUXeJmoQnC7nA2pyAn3ih+RT6
BNRSRDZHQnTY3M9BGCWb+occuSDvyn58B1wdNyZfEPR46D06gK74LK3wjv59E4Hw6OMmtq3ln5tG
qRSosCSqKJz9uAkYcnWct00fP8nXlf5B9W1SJAiANp0J9h4sYRg9TU3wXbNc7dgbSbyfROyx2CXK
WPusZethCLYyBllSgXJjlaP3EYPMIoQoCJMeBe6pvYp+U1E0jOC6X3Xajd8ophrWFfGUrWvFztxd
GnFxCczkBQMA/xZpf7Wra/05bwb/VnbJg2x6Wbom8B4fv/Sbta4v2qyvVvl4TVoYNFLQTgakOsqz
z4PsS4JObJP8yAzlduzb1PsclzXsO33rqM2pXcdGT6u7uY2VuK0/yqtjq1rHyrsPqqHe6VliPCeT
tyZJZ9+rgxPeVWF/n+oDSTC4aluNumSqx3VjpbRDtC5ElW974u9L+dRq7phvvdFtP5ryamaDzdHG
jSWaX9a8NRt8FX09Mi66aCqxdirRf1794qcxOsqxxo/6JBe4obaOHLU8fax5dRczUqLzerckOM1y
Bu+0VY/1HJmSEHV1P35jlxksxzoMjyIOs3triv/uxwXsOORWdj+Pt9rMezX1Yzoa7ilr1PwxacOV
KX+jKBM7lv7usjc6dWtPFn+ALAQw1DSU8yZh8ag0+MPNY8e8FbuM+PCiT/T2fhxCsRGuEa9lotBP
MoNCcxNvV/7JnvP4IlRtnEsvHj5EMGi9jOVk4FLK2tjZZ36r4ATfsL2Mm/LFapJLMMc6u1jsbeDQ
r30CIwxMSHQu/cjfgaWtN1Hgmdc0T4GCo1X52eAnmdS/cl+1XvPiSjAYg4U/J+CGvvT8fYkaoRwY
zl9j8rJxXrGKeZIpB7Qvc46IilOZVMhrUkZ6hEOWvNpVO6SX45uL99nIXt3nz7mgqrG5TTHXObaU
kK9SXOZe26yighwvq6yAk+FpFMunLJIQAtoUeVKH9Jg13YMcgQE0G9YofWwEaHUKSKKdhjPYtZ2D
b3KEAyZfWN14EsxpS8zA63M1H3rV7pdqmGlLVwtBcyV2TKdjG3h3OPFjNkS3hp6WF/nyKWhxg7jI
r/F87bMFfeav1p/78Fzq/sfLx1Odf3//z3IbMj8aiTrNc+Yqib/SPoalUEitDuPD5O0rRevbXZSh
SfI8s1uCNbAPsjBCngWtzwbI1NNoGde+gpas89dt7luI3ftyqRGbOJRw1Mmeqw+Jk+DfwVS1AUsS
r20/Jyo8i4mlyDiegvqM/S5GLILiInWqDzYz6xOlPE+5m+hn2VIDTDry+CGJiNpodu7vmbfxrcgd
63WkDtxBKHcnvFq5TaZumGlh+u3oKYDFk+EubLr6LQvbnxY899eKyBrahW58jgFjYyCaXpIx6G+L
2BJQYdzitvIcfxtrfb2r2J3izaVQq1J294OuTsc0wpF90rv7scz1RYxb69r2yCoI3nU/PbsG/YPa
KNFijHn95m3EAuGamRnsMzOgkkvzqu8aT3uuC+fZHE0ctUw739ilaO9CW5xSpLyvaQbUeBYYqk0f
Lsa+CC9OXN71ShjvhiGyD35OLYo88PpEoQiAlXVmwCu0KKLuV6/zviVDE5XeS0i9+aox1OoAv6w5
kxLjVdpG4wr8VbmuEt88V8xOFGCV7hofWZIPrheCA20T5+r6gESRwX3XEMwARZ29TBws01hcrAvV
fcaWpHtz3ai4KfuqXsVTG29sqooXzAD9s2cD66jMsPsRWOOmCso+vGmNhy43vV9Wp9yxk942ZOeX
o0PFwpjoi6bRAOpmobsBGOUdChDqW9tV9tCH85UG/mZKcd9UUVdDBcY4oEMXty78lh143px1gX6v
RnT41ib9xSXZ+k7KiZiN4y2A8mNPDEd+D0MAKbcV3jIgw02s6ELMLKeOsoX0OARhfCcPZQm+W0mQ
8M1diaJUWEjADZL8od6ZsUW9eBlccSntXDwgvH3QKi89U36mPhaK9lQEmnOrx6I+jVZ1oRAAST8W
HGzh3mO1zY9qFFwxYxp3gZNF5k0VFeZRIQDtrSac3V97m6ixaNVqLZvKaJ9dwfbQ1rv+trWbAd/c
PH81lXj2Xm3Dg+61J2SaLvrnf9XhhB5nZWj8TEQYbChc/V2fI2tsEoKYhGvmIbLthfU3xcFlo/PH
RzIj+blM40dWJ/XtCC5rwfJJ22Pc0z2pLjM10vBsQ5DkJ+/d/i5zO+M0DM7WSs0QEqRdEdAzkaDP
F3Hs7e+6wXH2YkreyDEyotescedFCUo72Y50B5PmGtMtPAe6lSCy/MQypl0hvee1NjdtwwbI6mkt
FT2TWEeeGBd9UysFqTgjP3ycOibOND4rLnfRz71JwAvK1ZVFCDuxD719Xo+Xcoyts5s1G3afK9Mz
fhY9BmJq3Lz1ptVdpiYTswFAta6i16niOYzZ6YxtXP/qzXtggP1jnYTesfQnjFNwC1kOCZ7CbcyU
Himtv1X7KLsRPM4XjJ7FJZ/PHFO7ZEz6B9klL3ZFnW166HwL2UTclN0qWvVG0eWhmCllVaJ2u77G
9VU2nSiYiLwl32Mltx+iduyvGVYF6dwShYp8M+jgUqqDgukZB9Rkv8/SxOg2XWh//+z6HPY51jNE
SWqDn/7nTgcTSVS8v0DSuvuhrOOd2/regfhlto1MLTj1UVRvwspIbkkl4mkkjPI8uZUD51CFOtMH
F48387bIiuyQu1OzD3n8t21UuEejGPFkHbFrHcoG0jq6jyumEMCUzV59EOkd8H1UB+6UAaqN421n
VtUuDrzmDCwAjwEvrV51Pz+pJU86dma7Vsvrb3GFvS5KvexikHbdIqRSt51ok0WJVc5KI4q602w+
rbeU+ZUBjMPFm+M7pcwrXa3sd1dk9xpriEVNUPHSG8qqx9rwl0lRWchc+Bp0/IZ9mBQXjCjbbTU2
ty6P0ibR3X4zWGhlVMcltmCH+rNq1W+6ncW/cvuESpNALg/zxSb3/OqEcPTLTquvE9zUdQng/ehi
NefF5AT9QKkvVBi1i7wmE1Bi3IbTRfquwiy98XLWJDY47DXlhcVhmgzrBIxKW4Zer72YoGiJgbgk
Kj2NKXtdq+BKotCawFiq5Z4wpYNcvH+ntoKJkqw9O+LavsvqNj4YEYBwN+vG28ybty+W9RZrIqAs
oxm3Wti0GztgiaRF412LSveHh0wO+5lsvI4ZIJE0BSFb5V37THiCBAkjonnh7JZFdqf3eAm1Q71V
nSDdOROYUW2CHMffMtmMamOfPROwSNSXAQgyyotHPYJEL5DjD5HnP1imWV8c6F2JiG96AyZ7OVNV
hyY9RVOpb8ggNysp7sIDpljafVTupPSrjWdxBnW0t/Jq3ULWcSzzQVW7nHLVgpApBmRW1aULw+z6
XdtqwWpytfyVQox3si7DpfQo7SiM8Gc0z7kWvr6iUwS2L8RhYWDZuy7qxs3QJfk10HuPeGVb/7A9
PIpAhL7jMv1eqpHzWKrmBLE4eXVH/F2L3PAu2XwYNdhaeswXFbsOXYFCC4B3qhyxCv3Ku8iBnmcD
EI1N7+azTyiYflQWE8v8KXJYag32xf347I8PS21tE6Bq6PrpGdZquHILkVMqTgCQmkHWz52RHr3Y
++YkhneKDPbXYX0/GUa00Cf9ONXewcwqf+94Llw+ClQW0xhqSE+aYeultY7lYTqexXyItvmY5Ws2
x9FWsFNYUrmvP9v4SBjVMPwiPzehVGahwm67UlK8rhuvWPXEvpku02DCOZOJ2lSsu4F5ZKuOSrxM
S1t7tOPA2foJ/qd85XletfQFzUy6nNyaBZeKK/Pkox7JDMtZx7YxLHsrweVCHZ1jUbZtd0NK7t6C
driVfZ8HrXb/NaR2deJq4IQpwKmxMqvrZ7fua7xezeipq4pi2WWWcUm8kC0qWgj03JvYmCgRoCAB
fU8abHu97DFhbk59ZbAFJEJ1n5FnuikBX+5kn5YZ9k03gTGmguuCi5PzTi5qiRlh4wfuNTBYJUe6
+l1VlJES82LamwoLQfDtzO7jHJoolZ6FYPICtCp97dUQwTpyoFm47BIAD/eo0rtDOxn2IhncamWj
obfCiIRkkGGjKYZ8F005z4NQFWyUJswtQs+/jk5/DezgRG10ACU8VgiwJO0GanxxRzyNkmQFYKai
NQqVGKyaKKmtHjEeik8DcQ1CIU31mIjCvfUS84HvD1jMkWoeymXdNkjOTkuwZ8w/qmhlPVjJLm5Z
diSAZVGt7IthGNw24ods2GGorgqnT2YE5XRJAp9KKq0ZqEwwpstHn2rZGz110V7MQ+QFdgvm2VKO
skf04LRVCxffRmmRSXhOeWzb9PdZaohkVXTkXeFP1DO4njEfp8xEfK9StVunvAlPlYVlKE48kL41
zz/JA18Db9dSaYU1xHSyKpsXQBbfYU2DL2XBtCiRp9o04PzFv8zOmpmnsq9xi72egGsqYldflCaV
XW1qk4Ufks2k4spVlICLTN+4qONoLQysHu5CfuvN6IzpVmFrWerBRDXaOIcQzihYl52lmrymUW56
QqcWJzZfO4r6TmH3czQKEq0tOBLPJXArosT5P9rOazlyY9naT4QIeHPbluymJzUczQ1iNJLgvcfT
nw/Z3ASHW9pHO87/31SgMrMKTdPdqMyVa50av+FZbLmC+anJL0aZy9A6d1R5p0PfRe2etCklipJO
yEFJf/WTMPlmKST5kWRov/B5r23b2A+ewaJEezOu/Xtb5Z8iSr5zuKIA36EYo3cWXy3LVAZkCkDV
Wh7ZAfracOmjY59yiKGHVH8wmqfIbGhsVO2UFnN+wbEXIzCnenV67duIDeezBqN8OZMPMBMrRahE
MR5lqEJaAnna6g6oKr7Z6rajw2jUq+sxrc1L3KChCzaSioJ72DuUcOvDv6qZJ2RU5o3nT8WLFtrN
09Ag3TpmxYvp9HsvUZXH5UHd7xrt1QCxekOCwL9MrTJDEm0a4kOmlzEEm/2o7MsiREZQTVNqscUP
lPKKc5xDz8h7LeLEbI6PFkxASNun89HyfPec1MqXMIa+Z6BD0uzq5gU9mvqlAI1UGrA3lYFSv3jG
AEnaNHV8wjJ1qQMftZ7UjN/6d6gkDbe0bvl3eWz/rs1z/BpkcX0dqYglVV6QoC5NucccmuhKvHRE
oFwVmiXoFby+Yu3IuCjPqmuqT3x/AGPBPDo9fYshPA82B82zo8wABnvLuLKMBhY0X7XpmEqaqwwA
044+cPuXjFTCFUh8dUdeHy+6Scey4OtdSRyLFEtYH01gontZq3t9cCy1sttf1naAzvi2J8+3BPOE
1yAmCTJevElP7s+Eg+wyBabFFxa0jgcJzoeU+uaIzLEEqwHipjVKUcfL2nFEUZmC9lGCjb7Vkahx
/Ys3tRuUMe2surqsjQYKbz0lIfkRkhkZNiqsyRFJtyvL8fr7PpicA8IX5Y2bnEGfRC9Ks+01dXhR
NKd/yerxC11U3m1h5uNV1dO8qRjjcI+68jU0qh69Q0pkX2yt9h0liPLuYuohK7gzKTb7aqmj7M6J
GaB5eIJac7iXPfIaojbOz9HRzcdt5uQDj3iRA9tunJ6DgMZvut5+5CSnvpdlqG9AeVj3mW/FV9Ho
ntp2zh46K/mlU5PglX5kiHpMDcE7mJJe6wS9JHLt00G8gAfQ/ahS7yTewqyfs6boH4LINb5035sq
C670EJqockCCDn7OGurmClW2mCInVNbzdPJKOJERPHb+dYlyx3QyoSnVtx8CPlyamYb+3UT6ILCe
fJowv9j8eBRkgfGOXvDF4L/t0U+Lk8wUazDvYyQSZBbPeXGH4voPmdX80LRvRyhFj1Cuz3XVnd2R
Gp3sGrczNFsgU3axrRj3k6++DaZy7ShDcL+aeeAvT6kf/CJBqx1uTW0fTlSKPzmKIFYReKNbYA2W
EPIRnHVs92Z4v53fc2C0ak37hX74QzS006/ubPu7uQXUPGm5eqvqpLvATu/cmDNyONUhYmQ0wctQ
LUwgcgWpucvbO+c73IEFRGza+1VaZBBP9zSUfHJIsHiHTgk+eGn2CShhDw1ZCXKvl12bBj2xBprz
uKOpmATLNOdIFUVvA3yK+SldBrlaHWvc6vgU9w9C1u1nAPEJAkPceF0n0zVmvdM/CPm01br2b1/l
395tfQVryKftG+Rt3l7+395p3WYN+bTNGvLf/T7+dpv/fCdZJr8PrZ+qQxdGT2JaX8Y6/dtb/G3I
6vj0K//vt1p/jE9b/dUr/RTyV3f7ZPt/+Er/dqv//Eqhd6h5OjSKLQQhPNpFy9tQhv8w/+CiFMUq
VNXfVl3mnYkgi+xymV8WfFj2l3cQo2z1cZVY/zJ+vesao1J3nver5+NO/9f7c5jh6D2YMU/n6x0v
u17us973o/X/et/LHT/+JHL3lh4IqxrQS3//7a+v6pNtnX5+oX+7RBwfXvq6hXjS5aafbOL4B7Z/
EPLfbwWmvoOLF8kDM56au24MnX0NIh4BVqYokEMZYOYNyB2mYLRQNqlcf6e4TaEf0wbpxKb2eKJc
3BI4TgGYOMArkMi29Ukv2tHciTtAMd5MvVswv3TQiamfvfRceTwFlnqpH/UJdm+TohI629WWMgPQ
S5LTZ4uE63kY4azfoC9IPRyR4rdLa5wTZStWGXTnbeFquqxe1vmoXCrbukm/+xEa5CjAWds8y5Ij
NSnyUWpWPIHKvDKrvL2DbCl/Usi+3Fhe+yA+iap45yJuVY872sLzJwnTYX7dhCRbThKCUAePSDmP
puwqAWlZgOEyY22zbvQP744+zYNj6T5J1L+4szfBvKT7vwW5QQZuIVycQWKBA1vIFmXu6E4ICZ33
5l4d5nuIbSqEFCMh6MNdlslaGSTOe9/FqhJk5Eyad7WSjhajjqkCyKUMZAmdmNYZXOtwCUpc9xb0
5XT8sAbk6b/CP1jhWkzd7Wiow0Zpwpyzpmnf9Yjp3clV2qSbvkeJ5pOdB6Jox/Mp/0OfFoxteNMn
AWwN/9pDImQoOd7CAmX3x9UmV2Hq9Fe0Qf7xyS6blI17rsvZPolTTE46HDJ1WkidBwvMJHVCaxmM
GvZ7u/YudnGKXa7WAXidfZbpLAR4culSTPHr+G2tLGvMyN9FRo3OdJaNByAASJPEs+5t4NdrHpDZ
JkmCrIXCfy0QatJ29niIvaJ9GAK1fai10jk5vfsiptUO/dYLlNAuZw1CZciAIx9sM+i307JSbJd7
yE6rUe7jOsF0uY841HL+CqNzg7IKbbpyBSnU41u/7qfWXUj4vHJz8V2upWdXunfDdgLt0O68KroN
qeGe1NYwUpj8q6w5KZWCIPzGV9T6p+sWiXJ1K+F+W/fjudUgggyaHnWb2HjrnU6UznPJbtBGvQ5G
2YwHi2y+mD6EfO68Fn8Qu7Rjfwg1FH+Q5dKIDX3BJvK76BvZuxKQMY3STera53ABRSBtqH7LCtiB
hooWh/eI0NY0lJSHbKtffwL9JBng84MYnTksbuh/tUiA7Ip3bBCcRmfEnKgcLRlA3ilPEVXUs+T1
ZHAg0Lqy07a/kOaVM3o9HCnSp5Zq2CUOqMWwh/WkgTqubB4XhoJD1NbxLrRiaExBCubAQdBcHnyv
fiyHqX4Um7bYOpq6w21DjvYgc3F/2mdU43sUZoLr3m6Gm57e5xtvWGiUZR77oXF2dUR7izHfXRwk
n8ADjE73W2i0EYV7vd+qSlDu1h26PH7b65MNOXXj7Ot3n8y2GilHRUdZePlqkK+LD98rl28buonm
LTkE7cM3jET+h2+ky5fM4EfqNgD0tKXDz9n6ChXTDIExyFYL1KjrhPIKQ/p+NQG3bzbrXNz9kFxW
fLLLlBN0fwT5/7UZOhdJK5PzruLRxJyZkXK7DrnfvE3NoN10wERuxCn2y9qebpxtMNfzfl1GVt3f
9WWlbaFTgqcV5WYkhUCn73TTiCJAwBrCcU7zqzHBMnpqc2e4yeOcg2nUVNfxnFbXiZG66tNgkTtQ
kWTZSky9BCbSqjAtwj0dVTfykHdickNEJHkYHaAHaTQ123oQHW/m0Zmv+JrT7mlm1e/lKoNYXZ8R
8l3tugVCLtMtuIsI9VRAtRttLK2jw8umxQ/jOpDW4ycB9b2LFG+pDCzuyETRWXu/m9ia5ZZjoVCS
4W7rCwhrWMP7Bh3Hn19YmKcV6BhzSwerfj2nUQXHR44KX5dBVKkgLKnDRR122fCbiybCtqap/8F/
j40MZ/4UOzhfa26TVuGdHWiUALoGcrTUa0gn5cGVAV/TcHFXdkRGEqTDm62gsaoYq/QgKy6LZR/E
GknqVSFKHsteNTxm2k52tMfwSkI+L1n2prU2OssK8SIft0t1xxltVMYW9cAG7Vb+dPbvdkifiJZU
30M7htfDatL7qk6a06iHCG7T5/IisULX8nOs2s8WZRqgD4qOLIuj8ZUkPQON3is0wyRMl4YCFa35
i1e6DcTruAAdxCtri4465BsNr88+W5M6+QaBMp3mYZMMfAV+ap2Kt4KC5OLNivIc1SaApkY7xkA8
IGtGqRGiEjp4lqvVsdrCxQuCQzvaMd0KEifD0DpvDno3fp+p8M3DQBF1XSC3+LST3GKC7WQjDgle
750uLwr0VXNbAWsyHBPp2gk4XmSP8a/0QXntpP4a8AugWBiZewD42q+VpQGyKqfnqRjoz1MSSM36
AMrgXHUofqr+bZDO6pMW8Q+7LJdd8zavr0fyvf9sVx9Vbm1UFMfZ8vB4bQ2uddT8ns5s8FmInCv9
TaRHwSvaA9dBRba/deP5paiK7bgQo9E/V9zpiLNsgiWKpkWenW20dcXrIarBj8KW4pUt6cobbsQb
meqHLfMpp1DMHm5b/E5JIaXC4BUg6J3uSVWS9rpzQ/uQkbD/oszRnXwPrxEpwM/rMnKsQ9hYKGaY
sFMhsjpb1VGek2fkn8+mk28/PSvTVMkT+KyqxtmK37xvNvFETf3BM418/Wwuj+oUfK6MokGLGq4F
I4WRPTWbE9r0ynD3PqUoGtzKMOfONc3R5a2teGDVRre4ajQ3epLBA+BRJmDxZAa3hY6YY3s2erNJ
4FnOxmPWDT0fsiyYef8/Oaisbdso0o4FVHTJdmrVU9l2zq2ETLo/3NnufFwX6KhCXfEJSle9LPDV
wtq2VhVdYi73nZP7sijCyyYG9I734UThU16FAwz/yqt8ayOxMoCaTndgm4aDuWw/Ky7s22YSPCvp
To3hdi26ZnieglrfRoMVXoltBHF7AyrqdwTihmcxVYUJVVCm3jqLaQCdjqy2zVPkMi059D0Z1lfx
SbiJXNzWy2jZaVXfPE2Z/yvcIcPZQ9D4PPkjKHS5lIGPd0Vpz2vA5yh0PN+WSoxM/aINqo3MoTqL
9ro195c915isiCd/u66Wfa16etvssoXMy8x5UYc6OH4KsRuVb9TA+yW0ahOaZM88ub0SgR2cVS5l
WOfil0hxO1BlvUXK3F4jLy4JpSAxbbUAnhEJkj3kar2lDY2dsf3Lu0kkZ9QQ1kGQiarejPcOBIM7
JDWTvUx7L8TWG+M9NOvOZoCD4vDJ4Q8p+kNxev3ZXoynsMy0c53Xqb2RTUb3WZ/K4S7QgxZwUuYc
PE6Wj7aa1Ru/nodrmcqQdC76HX18I7MK9dvHzhp3eRKG98Uy88wgeKQxc11SwcJx2yEs509o/Gy9
roVlwMu+a7R/R1s4XmbeIjpkf7J8ufFohsOhiTJwSlUNNXw7PNaOGj7TCACu0n+WwYjtFgSR5Z/S
xeY2AFXnGc5/8VKt7+7zQD9Vpve2QO+BMCDoy5scE61o2d6Ze2hjl+Vgb/ObvnD+XONpDQTeZTeP
ElD11bQN+nC6kunclh1gNDvaylRxU+MpL79kSfp2N1TcKtKXtnNtpG0C6qYwSNq4i1oGXKLoWaPq
s4NivbgVW4SG8shR/l9z89qgUe5WDP6ySKJkKoMR2TE4miLYfXKsUzS0zENoIRxdfzE0t7wdJyN4
pKuYYhOs/FsL4OOuHZr5QBU+fPbdKHxUI3eDAl32b15Za3beRmJTww2eZT3N/Z/XS0QIOe0lYr3D
+/3Fue4BKBguX0DonhXRHxDC4ZXUCUT/Ns07t67S7unMCCASsIYfdRsHp3jBWG8kurMjZzuFxvgg
Qwtr6m3pN3u9bqeH3KbJI4t9pHuWnxCK6V/9xqpvLjOXMlqjWOMmkV/Hu1deXfYX3pSU2Ie13bIW
TeHwOUes8IpadUCHU0rrTVLWJ+CCcEsBgH0aw20aLQX/xVKosXeyx/xPcV2CFr3utHKj/bomGIp0
M/XB2z7igFz1/+M+673H//31dP2sbtGEr/ZVaqHE2ejHHm2W69Y3eN5K+964mSq24dErNW5S24hP
Iy3A+eIQ0yDeS4yEVzTl7LXWo5dkWSKRsrdMlXFWgQgEED61STXtxSjuyx0lfKQJaU/zFSLsbpS8
fUqXEzifTWka01U3t3vVrCJzS1LDPEVVZgHd5jO/DfjKu5G5J5/v4ieXM7n7smrbq7fnGn+Mrsny
KXe8QYJ7t0tdVCFbJHbeberisKOazpxav9hzmHfMy2VWzF973SqvZb2skgUa/z47/lOgRVnWi2Po
M/fG1icFUcmRfg6EysBKVDfzu27Zp6k4xDbBao18I621/3usbJxGwXfHhhGttp9LxVC2cmUCWrlc
5YutTBXrWa7+QZzruAqoYJKZbrr/xI0lUx0Yr5JHAGbfObPEXod98IFHKwVakKJ5mSBQd6s5QflK
r/HGNDMwzqNpAGCOn43FjKxrgkgvKVGZWhWt93AkKQCY5+JV10jCkwWCcHQJ5on+ssfMM81D7ITP
Ac1KrwwJb1uT5xgULmyExtVjUTpPjW/X1x+mNIdc9wGEJkel8S7eALKyx9g2rRvRK0GJ9dGajO4s
Eib+IlLSRAos2FWk7xzRMBljO7lB6feyQFbJ4BrpZanMZP1oJfHeAUqzK90qJdfZTcdCi4zHkkar
fVeSJzMtC0HjxeYrKNeVhd1cQsQxsQEa0F5+KvXpjy6wtBOpYeMRUtOTGofqrda1LkrhrxO9Yo/t
4pq6VrnV7PGqNRwv2vIROp0SRf/zEmnSrAU63Sy2cs/1xaQBXN8xsJgSDPtZ7GnrtdsKiY/jZav1
xYhbXmDspJcXsm5XvGpe4lznsR5AmMCJ0VjOk26k9FdA/enbUjjSb1ajNs3gbuW8KOFgvomEtP4S
s26xOlbbus28bDPzPkWuePxCCu2VhkrlpS0m61h0ZnnVZnX6osxwlgF8/PFzwBgheFEHpGWECmhS
6ZMxIPISMkA1tI2dXWUfp+YylWDxSvA6Fe+ntYUNPL0FY70dFr22LAEPNPruV/Ctmn8KNOjSaeKB
5asu0W8TsTZyu8atRDcjUuS1MZyL9s+0sMxTCMXTmU5S/lSVUkKwowwFKliL1TUoKpESEu+0hMiV
DHVDk9TF83luR61xsvsfpQetfStxsp3MSSJ1tEKjljUF0LUHSZ/RBs1gzFqoXI0VCfuZ75FtbyGH
9WeamtkZNHBJ6jPKsnMDImqLDjCinMuixk29fdR1Ec9WuaOYt1Wp0rU+THQALlJSyxTWqOneC/0u
3DqIAYvXUvv6cYaq/JYGvFdOncXXLovnjVZE/mvXAUfS+mJ69avI2iCol7/6TupuiiLwUFFoUMG1
6NntDDqaKBt4J80xkHxb+rTNOPYvU02oHqCh+TBdvRL8T9emaRBtnYEjebt0fxod8BijRgo8ijzn
1l7YTiifgWKfqBmeh6Dai20Ecjmjvbu4lyVZXyAmuexg0tC19zS93ru1Ul5Bn+LuE9p2f9WT+EtD
i8Gj2lf6PXqZ6Ubsedabu0wFRu4toF7an3k00776c9We+AU0KJVkya90tzWbJvD8O7CA81OptI9i
D/SsOqS+aZEY4yZR0x46EzhRC8/ma/TNCOPx92EOkCvgY+2xL9v5CvWT6ko1s+CJ4yAYeju3f4++
6S38JxIJvdn0aMfQwrw9WcM3SedTPoU7KCxSeqBSskb10sMnRloN0v00OektaDznPq9QuFQCi2+z
96sgJ1Uqtuj9avVeruKxuO1yyLGiwH4MeXq95n/RuJOBJnbzzop99WinRrGIVX90yHSK/ceyzNxr
iV0j4HknE2aBOe3T4Alyv/xZq9N476vA/ouGxrFYKcut1Tvpj3aMt7M5jd+CuI73c4206xrRLCWS
/xghPFFpHG2zKJy+mYFCw0cO1eYRdpuMd5Gihvf+cgJpQs/ZWWhhbe2wDcnEyuHEWY4h4vcD+huU
yDp7cIZ2yFLjEK+XurxpEJiflLKmKWQ503xYtuxNDXg8N/VtGyXZD70n4WtUXvk0AUy8HlxFP4xz
qXwhg3WJMGj62WQTxEN2TEtUTn1YW/jWkZ/7TulZO8Os2z7BozjdwX1+ZeS87K1aTMUB7bphJ7Ey
GGr6HQo7xCGX5VUXzfRUorDIofSBw+W2n2vKkn5m7trJGb+2DXm4wiA7Mjft9Iuj5ztpgYYeleMw
cio76XJ2dUfbuLaNPB+CgWmo9cpz5E/THtb9wqZTBlpcGUJbVU+KtQxgzTM+RbgEW2vqtBR0v2V8
NlIpWDwSvvS0/91lHkyQvNAOS99rNY2P0fJ5DdmXRQ0ntTjW07iQ/zH7bX5oymCCwJVhBnd7npEb
Td3JuRKTYcAiDn/lTyF5bIzndArNzQwLx25du8bJVZA0x/h9q09hiXuveFqGujqUK3q8azNr17Z2
/mCVKQdNM4mPtY5CcaNHnDTVlMb5Tp2vLbP+bSgz76D36owUAfqAyZg1j2JrvX7ersKBf2tTl7V0
+NGausbIXmndDNsO/badFB5XguhL2fJDHTNEvejgD8MvUrW8uC/c0f9+fSlvmoZBk7Bs2RWdfeiL
7hc32kF+ubH0Mb0dpr4P94lCqyfCg5+nydJljFpqdoM231Fm76Ht8jkmH2bvdtlRZmKXiPd4sZuh
3ty/x8stJdT7ZlcQMJULa7UMRenb+6av581qk6uFP/NWLzxobCXGcuElpF//bV3rDjQFSeSQVMHt
OCTOvqgWYeH3mHXHFuK1I9Wo31E+sE9VZd1dfh8yhfWKtmh+AetPRJXtEiYmN3f4PH9fepmK55ON
jO93P6irjaYP6r5p+WQTdoGyMX4HUN/fB0CLwbAiqLiQlTdBlaG+DE+oRMkiJ+hhX1i8/76obZLb
t1KJFmnj3jNz2t3KZEJDKiimTVLaI0qozAPkcQ79RClRbMpi+xhI1/WeT6tFPBWPuMkJa1QWyb+B
vTYgHor/MKm8XSv5ZDzIMLe9s3MGpORXW017HSVENdhkuWpyLO6D3bAIh8lAthq+1Zqcdz76MDgu
wmGhnRh39fhNAj6Yu147QGebbcW27kFODtxT4ziXPcRh55p3qwc8ai636t7vBwooPcyziV7mzw6e
OX5Qeu2v180rj7dBaXb883n6FQxKUMIstGqQGtaPhl7QZ+2Y900OyVq1DEuAmCRAhtj5aJLQZSFg
Zeuy8Oe91u1/3msq2q9eFGsnVw83jm01TzLEWmEeA83v3nRt2gJSJH32zOtukbTp+8x76LNwyVGh
JTMEg3n0VaIvcxJX1OJz7S3aoR3noeAo8zl6vZ+sUJf9xTaZo/cwsr/MulJ7jbLwdUwi53EceNyr
EiO8lqm07nizc6YLrbmVHp4s9pDC1s4ykaAQZnp6Gc2XyGzfGn2I9o9JD2qqtmgG23ZI5+20hneO
rJC1dCC/3WrdarmVQxL3VsK0tggf/Zo+v2UPlc6rm4HbZN5S2VL9HD3wEJAFOP2HMOtRzU2ns5hk
KGF1OjpzokPmSBiZR5AWMXGq1U3nRHGqUzWasVMdtKK3r+QokchXnFzKAIejv2s1TdvIMUVsciyR
q9W2rvhkkw1Mqn4b1S26fUgDKJAhaME+kIbRLOpc12qKEsNCJ0a76xthWDHVe8vSocjsERc8KPRP
HuqlQDonZXagzSA5VEs1dfVOgf5j1EDQUNKLtvQpOftPMHmZirek5HjxrjB5gdNTpQ0vaz85Llst
3mTmPxltQ7JbdBGhafRlLmHq8jUY/d1es774nf4NQab8Xpxdq28gydNfqgxl1kkPj2IOM4T4jIE+
3FGP7C9joTbXuVomO/FaQaPsAy+mjrbcwHeqtxtcthydTzegmPjhBpHbuAeoTEG90ubS3lhhsmVK
2kWmmQWgb9L0bZr0J2XK3ZvOn6JdY0XRbxWNHLMO/ylCcOZh0AsbUosi+WVU6kcJAEDpQHYRGPfr
SuQBw98qjUOw55tf0zmzDoi78G9lwVqfjhn8MBH/dv0CdlkHseUIr0Bvmx9XuxfVw6ECKEmeC3Gw
T0tlqgiYcllLny56Ue8bT09xxD+T1QV1uekWfQoZ7KIjUSWXdQwEq12G1S22aQ7C3TyQCBLH5y0u
+5Q1hWKy0DtDr+2bdRi6vjn1JdCld3sAGunGGCHa2/3rkpbDfm4+xBRtNB6T1vtNlIfhStZva+Wi
UnwRHrYXNWixV9lRgsQiV6IIjVC0fsuzzWoOEJSE044i60+bfthvtf+0aYAgVp83ketsdTqnljOF
HEAs37WP45h8uxxRFrtcfTp/0Cj8FdEv8LRLBPgy/RDFI9niZbrGOstuVRh9u5yAxHs5z/TVsAPg
5J5jI6tI6eT1c5PSwKcqM80oWeXAI1w5L5NNZzqENX8iYef+ovH5SQ5P82/muK7PugEQEv0i45nf
+bAJlVb9XWnvRedrWWNV+tsaX1P8myaI6vOcFEiuD9N2ygpOxWS0v7V8Pm96SFzu66aHzkMNOH2F
2fytceB+gC9y2qYNXI7OMBU7KirxPdDj8dp2J+WoO03x6GpexcmHPizDg255IQ+bouFh7Bv966dF
WlsrsK2axWNbw3vgTrpzbQ7elKE6wQMk/UG1c0is3PiS1ONdOrnpj8RI6KTk6e0Jfs2aHlMiQkU1
vtRDfyf5s7+KeN/jbyNoYkOcnS7gndslv8BLkT0I0KHbq1S3vlhTU9MAFr4IoKIIVfs0wrF1gTlk
pQHUEzWMgzHCXtXBt3ssjbzfFmi9nwQJEefRZVNZ3+5k0wm0pGwqGAoaO53Lpp2GqHuMaAnQYh5T
VGd4CNQqv0HbgBMI4mSXKT30zaPwxmqYyJ3AsLKYxL6Y6ljNb2SL933EhKDn1okVjV8z9P02oEca
ryD5CG5mW0/um0VIrwvD/Ee3nNNbz/uG2LG/SzloXSKsVu03ISAdD6TdwW5iGqje86nQATT3RZlq
OJCRmyR/uhoteLCRuVQ4ushqijbVRofzYflCDuxdMc6k16Ysu89KuETrhe+tq+IRQNW/O2pb4Syx
OAIyapcVSe/xX7w4grg0b3QDHuLbkVRVVjRq8/yW3xkMJzuMFKhF727n95P6vU1eUQqFg6gP1W3k
TfOdBr7phgZ2KMLeAvI+2tepAp5Pid3j1HYHS22dsz35lrMjXZIccogUQRlp0cUdKbpzjvh5oB9C
rzKl9e461Wlil58MmPXeAP3/2o0wfax2uHH2ZpqEr38Rby92PfIKkI0NXGQF9B5pUvMuXXKSMlfd
oN5QNrYQtCN34ZXauDHtrEUytjJeGyovdUsSkuTAXVh35UZYNic3gdJKge9QpqZt/udFlWYCzsun
W5JUBfS3y6DAUwm8EP2Mdv6XbXHEyJShCDMAe1LRQYfduNTc6iZupukxXIZ8tPZNWcDuvsxkAPBv
Rg0PnYvFyzr1vqNWLDMoHeHjANmHJHJwXk3xWGfnoVd/FZMMducV166qt5eVTVSH13lt/YFET3eG
+xMZo25MesRBi24LEbpFjWkoybcvRvFIpFxdwmVuBtkfeaqq4GWS8YYjk7av5n7YCNZSG+i+4bkc
j8wlRq5kgCUN3oLkZjVD3xt3m7Lr3hbUDRLb1azeJ7qDlJHSeg6fyYrOb66r/f1UBe4uTozppelD
8qiW96irYLnCsYQ91NaUszjnQVVpqERoXbyua1VXiFb7W/G6fNXc2pPznc7i6cWCC/oZOYCirutu
W9TKfTXALSaRhUV3djXl6rXso9e8dRprmPbi1ZtuOGn0u8KGySsCxxE/xHp5km0lAiQkhH1K9SSz
KIeIkiNndSO7kbPqILGvJmi0bPRGTfTwLK3nGDaH+i8+zawUPCJoolAivRr4R742oNG9pSubj+Y6
KF8qyDE26oAyW8EvzSfhEyAX1OzUIB6vuiAHcLGkTjlOa9soCitY8ZhmehEaG9AMyS1fSvC1lCbN
Norp7OI21rapn/0UGDqIAPhVdlDzChVgi+qbspTg/NkagXsPW68f2zsxidNuILBRPXM4SIQ47A4i
J1kvtnUTzerA6GbdndjVRhmQpEEzi3597abuqvyqDP1Hf1ZMqL+E0irIdIisNDhSZz/+kfFdDrnK
4gkbj0u0YJKDjXbwRoxwNxMul5dQqCvzfddRlkKeeud5r2HRTvdrCmBSTNoC/Ei5ksSBOKLGHBHC
buodH7DGgzhSvaHmXWivEGSkJ6cocj74PP1oZp13V7boGmRWhKCCP89btXbi13Zwi40zZ/73yq3u
hoGE/Gacv5Uc+PitFi0dJH31R2JmX6whyb91Cn9a+penXzgPZDsgvs1j1xckBExLu3XDcb6aAqc7
Vao3oMqr/9udi9H8eGdrubMSlnflVJBnKdJvFO0/3rnvki9xmanbODd7pL/zAyRmsHHPpnI0i0n5
bgz8n3tdokOGXbt7KP69G3r++xN1dEQFh1h9SCA02zpNVX61mu51AW2z/k+ojah0zsl3RVPU16B3
kp3Om/4hSH3lSP92fIqSuLkd23jeW95cvDihD2F0aGq/IaTx9jI0XobiB8FvnUES8NPLmGbv315G
ZLrFTy+j5sHm1uA5eduNvJ+rAfkKihDZC1SwxaPR8rGyzExPZQDLlztTficmnraandcY3VGmsjyc
wSrJtDXGy3L6up1muyylMYAec0iRndmMdr0RWgjEa9kjRy2ACa31jJ6A9dwHSxIGEaSz2OogWFC/
C9cVJMfPIIyyR9t/W44kGPXEyCKbYHbqTdeab0OzXCXA322lB126zOyon8mtpAaJ08UDOQ+qPZp6
rcJSuRPBBlMju0AJZL6BDRZNPfWHmFEXRSpmiRKdGonK52m6KSv1kecWfxuVJXyY02DWN/3CoCKD
3vY9z8eQQUfQP16vDqQRiFbfo6ex3hetf4VcZ7c1yJ9dS/EuTeC+gmHChQwVnLV44bz2rqXwl+kz
crwu9LK27+8vwIF5CMON7w/usYi02tiJ+Lu2GNFUcI8i7C5i8XIlXh0Wt027eKsW7Ew3tKiuQxJ2
P4fGiy4stctsstUXobAV3zJbfUuk+h758zoEhi+RpVEbNJIBC/MHa9onLRxK8gh4eRoU4xiV6IQs
D4tSKpfhEm22Bl2+lObXwZuUaT+VPP0OoX0Vm4oBSCGavgHs2pWpl7xOUV3S6odduGmTyIPJokov
dndaGMZcf/q22Nd4TTf/4PFt4DOM3Mu4MLbL0CY63SJDF5Fuw7Z6gyUuc9oZsIOcFvM0C+8CjS+u
th3otFjKPJ7nB7vRyPSTVHec4mGep+b1U9TgxEtt8ZRygn9U+KN1hk3hwo0cc+fmIQXORZh1MJrx
sZr4k0pZo9c5s0l5bTQU5zE1VeMZlp29wvcNmilWd6OknNdEqUZPNR7n9JAmokXHBtmXHGh62JzF
26bWaYK24ikIQlP2EHOPtOhNmLGHbGmQBwOPlGSbLCwSFKy68Lmcqgr6HYBKlRGFzwXE/ZC1uNt5
hH12Wxk9moa+7xwq037zJhyrZamY/mr9EiFOhwa7/f+wdmVLcurK9ouIADG/1jxXD+7BfiFsbxsx
DwIk+Pq7lLS72t4+98SNuC8ESqVEuV2FpMyVa7nQpAnbZet3tf6niJnA3K+c5oR/ipg5y02Xtyfq
nXRmnHqRHYezzpvfeunXRE3us49j/+ZMvzW81bKTPJaJr5alFxqfjHj8192o2JtNvt/94Wek0HJX
olVbUWb2kasApDv6SwscxMNYq/HRHTr7WPdjDlVDfDlb0H3bOL18sNOXOfrlL1NwgU5DJT1zXXs+
AkQgMTlOgrPjyDpvBUl4e0G2W8ffmoglsGZB427ddjl5q45DIfuPDkvPn2PFXXWBDYkvw+JXuhRV
/gn1qz4Qj79MdAdet3AJTvl8XZFeJhnrVIA2xQtAgfa7d8IBds+9bzezPcbJ7QmFX709wXeB3dKs
ceGSxTxf04ibs2cUj7Es9oYBlk1UL6WLplDppoPKJ7TkArbvJrO5mDpVa/AiPJo9IAY604uVVjyI
EBRvtttAt1V7UEchnL2FGrJ5EMqL+5WAuNloTdEFcqTdwsjD+nNXIx3psoIfi2ioX6BHNtvbESpF
ECRy1k3WNp9r7FUtq6oe7DICW1ExAmms7YMejgqo+Da8geTqY+z1zxC5qFbQ3ssepYlwC92RTWrb
qG109//jZ1QIL5QmqMuV4tYytCfQ7es3mrudhrF7dRgfj6MJzDJZs7ywlkrijVJzG/oV634CCXYI
ER4DBHmbVqTWloQuJt++uFZlPmSFyu4Swf4hM3kFSWBuS8cZX7WXGfpbuwAepjKcR+w1Uc3s4iWA
fLz7SLaK85VCkeO97UKfJIVQ88oH6npLHjTAGRHu1AKwj2TTAwYP7K1zHCBgcQIQX7YGazd/AVy6
3UdDy9Zch7582N3O/WivcCz6ov3/ZpdTDvXZJlpwxftLVspgk7GhWlclL55AY2jvoEsZLnnUFU+S
tyha9mN/YYRoplOEoITWOSJnywafz1DIC3VmdTo9ZCAhi7F1ktDZWhVxxT6xXib30u/kbsi8wEQY
zusONRbLfCGtONo79tZyhRj+oQ6jAt3VsWCqO8zukO2D3gxEqADGasDCMtXq4iRV/9KtPOXIF9MQ
HQSnVA41EzTjutcMkwZkYHUTqqQ1xBVQykLNQkHBLHblIzLT4X3Qe2cy468LhqIYIPc6azFlABW0
AkIwO+r1rfFL5IzdJstxvrstt4iO5OMiQYQEWgAflmFabW+Lb6TWuqj3gwP1cVJgQecEmZd5raaB
DDHoBGRIJwfs7jhDWnIz6Cxb0avuIZmiTdfz+Eqm3gygd8zbf6iPTLdBN9vvgzo1NUerl/+Q//91
UNIDLQa2B3y0XgSIk/rqGqYxoB61kHbzbWzjo5Fit/lYRl31qcyin5bedTV+mywCbCbPoBO056b3
e5N6b86IWInzrSkzVJxZedysQmMfObqyWNnBdIdWTHXGw19btl+WC5l7zQMgIWzpFpzdB8waN5CV
bk8gghsOUkAsJ/QDcUV82V4ZAEw8TQ2ENMaqab8FDd8LC3jbRQU4N0gKIBRa2N+gvMNfPeazZYZ0
2zzlYGjaR798m1JOACz10n2bEiXlpxjf3aQT8tWo2ABqRtyNqMFbQOdAvpYCz6Q7qW1/9avsCTSx
IQhLl6or+Ia0wSKEVc6eD4qLBsTJa2q2fQuhcChyklIYaYbVBfPP73aSFvMQwMBinKXYC56DErLB
C9w4EdafBaQ65puPXf+LjwnAz2GYEnsT93a/4pMf7ZMwHF99yFn3sqqfhVWl5xwM0QsFXY9Xckug
9LgHRzB0Nh1/UbMh3KUZi7YcxYorFCY760TW+L+u86lf2VUO3Q9qj53Tg1bEcdYKokLQBfWmtW36
W2CZ/oncMd4Tbz1AV92V7t7tNxPZJ9ea/YninkyuBowo2LGqxnuyk4k6/6v9j/nxHf/weX6fnz5n
SIiO97klczchqto2luFBLfz9MoDIdmT9tS8z8L43MkDqoky/tbYfZWtg2xH/aXuQjOgBs489pRB6
SX2owqR4S/97qpvlfbp5eApKX08VUAjXaghO5epvkaiXoRXkG7KRdkIP5tOLzM2FPTDwYmMptZ3Y
2iM1as64MRnkzsIVQX/2wTL/lDT22wKc1m9uM4xMu4Vd1Z/BGuI9Zb/cpk79a7bf3Wh4FcX4L/bw
7bcnHIyhwHTtahea9Hbj3ycice6B9pSoH8YXvTJPeQdmC/IUjt3tPM8OwJXIcCjR/u2UgOqQt+C6
JZ/RcL1FK4CmY8ixzD76CWBfdj88wVzN7rmMphNoI+7Im6ZVId5b9pwcMoU6KB+oFScyil0OHcxn
s0ZKIvKj+ExNUP1t26JLHg0o0j0Wo70adY1rltsMVU+iWlBzmix7BzJmc+7NFQcQRpXljnppSg7B
jTM19ZRjDk4+mrIEvU7ex93ZjSPQohghghV8yShuoi+iLQAThxzciWIpfVxP0MRL4g01rYzLIzOh
WTQ0vPwUI2/06ORzKIUc2gaUz7fhQjTmMvT7tdXZUCmM0/BeNShVY1ottJYDaCf8DkDjfgD7w789
ZNAdW4Wl/g8PIKcQFtcpj7/M4eP8vlKJDX147FkKtgYSByEVz3ZwnTTt/pAaGyLSn21zP0j1QbLf
tGCBdUvD2rqNg6wEA6spKoKbk09NpEzmJiFsCFPDpTubbpia90GE1iGvdxO1yPV9IEM5wonHKKVO
WXXt8+wI+UH/EdBg/9Fn7BllXO0ZJLE+JMubYI34tlpTZ+cb4XlEyKrTnWQqy/xS+TkDKy1GZ4mb
rlFS325oeGAKCyfR9ts8Wg+ClMYW8P7kjkxmMGBTBeLnLX0CNQT9kUMPeEG9NAdDDq402XBPJlkb
qCCSfrajjwB17ebgMs8EAOTXJwKzD1S/jAeydGYB1afpW5Qmw54CcAIEudup6es5gCcTu7tgob2n
TvqSIRsL0feU39MXjGcdyj5+Hy6Kul5xj4G+ucyCfYJ1ANjdYN+FTfHJZWn5qcA+yVaZusaNje+4
y5yly7jYUScQ0tPOBlHCkga8D8f7qgCJ6+ivA69KL7b9SKAJhkVoBUjvBPYd8N1nDZLKrVTJN9Dg
fvV66PuAaCTcFxxqjH6eW18wkPpp4FgbwcpNAZopV4aZsr2rIfiW0Yw7pMUtDb0Q98gLu4uobvNN
ANYCCRmk1z5LbLCd5shg6Mxip6VctB3IWvbB/rs/coZnFra836N0WQHCmgGpoCN/f8QAaz+pl3aC
hMat40OwsKVIoC/BqlkmeIcPQwUuDRndQ8UruvcsZFmwPQ63A2Rs78ERgJi/h9IvGYQn8mBRat2p
/us0um66zEPuafrwH5EvvXTpanbgVk9JvjQHTek2LTT79BOagSF420O9OxpQ9KZPdngveZDxi7s9
NVtmrjhYYZ8SnDywbfm3Gy0VgwsF7bDo/urW6NkIyPzups8x82xkp4cavSNuD6XZ+gGMykMmAZyA
MNm2m7LsCF2w/FhYhrMdgUK4clkBxl5ZwWMfIXTdMLf6zBL+OeGy/tGk0LvLfMUXtgIEuuXVjz5s
Po8GLz8XTZlCGifzH0eGH3Nt8PwKgYq3pzSW+vgUz0nSNfJgLeiPvzS2+cYaA6VpeQRmizhiPpih
DTnTyvzNRoM0BUcQW5DYCIN1jtjbI0RiqoOLlA2EeVznkWyxeO2kMzxIC8tB6EJ2uJ3AhXXzh/QV
II3CxC61tdr7+fIydBNESyvnzh2Vd7D1ZtUDdmNjZWOKNPYkrki2K6BdfzfO4vFktLVnunYOSgTB
P1VmnkywnNxufM+aLeGvm998qjQcn5Ou+UJ7ZNot00Z5HCA2LyJzT3YZBlduB8A+5NPnPobswC28
S2FgbXcYxM4dL95Q5cEon+sYShWQirBWCfKMkJxLp4sdCXNJDm74nHWNs+QlitVbEedLMZnxZkpc
52IAcTtfrJDxUyic9VBECG9RB7lIyC0tS/zINmQbUP+3Mt0khjBdL66DBF1I52ZqU5UCf7+mMhCA
FOMBm8bxFey5PiQqXePQ6yZjmyZU/ksNWpqjG0C9j2vtaKuY/GUvQOE/+UYJJqz6Rz3axhd9E2T1
240FftxMQBDEtZBdLK3cem6CrlvxXjhXaUFbIGuT4oCEARgdoilc1wyqCKkVlcu8BvlO7EwtvoG4
6wOgvQHkQdu0kPRLlWmt/7MPOdIlTcF2wrX3bTK648XXsuxCHLfsEx05h4pPd8yYTiRDlqVsvNN9
dMKkvpbh26IPp+99/9s48KGA5V45X1rIMixAfMQfuR0FmzEAxkaCxvDM0jBZ942wniuj/1pUKvrB
EvDgYVf3HXTP9kLpQQb7NQjgW3VGQU8KZk3DfJ6UmgdBVnUe1FYIaAFuYkRDdkwa11jmk0yXiDll
xzhSIGmnni5Kx7db6poyEwEUt5gOtkICrdRllZWBQvDEgvA6tMCSUxiBQcMoRPtgOGm9rGrBv4yF
vPouar0Wg/w6iKD7gZKpnzxwg2c/t8HDHCjnmvlmBt0nwQ/4y9bnbLTZWjiB/8hS8ZJE8XbS+SO6
yGoMga3hqBundm4jXZy56mBRBuqDz3s3D/h4oFZnQnG+G8NpS5CgSkGnfGgR0ZsRQho+BEqWv9uE
BwYKEqUmZ/JT72MJdUTzkd9/nA/cXvE5yLoT+DdQnmL6xuoWYRkc8xNY0oG50UGa0gEosHI9UJVp
dLS+0KAI2k7rm21Kw4tlfGlw7D4kQVjjlGwaCn/DeDU3lSy86yiLFJW7SYhwAYiTEn2hDjDZRQvb
Lfn2gzd2y6t2zIfzzdn1NbF3Vj9+cIOQe7JWbtGCC/wFBDHhWVS1ay86xAP2oR291IxFl1Hg3LIC
/H7j2SAfm11QczUt0iQy8HYZixXwRBA1uL2fFMtrkFmv6cXUkd0Ze+dS5l2xktqZeqIcGbiFKQAQ
TMXs/MfLj2YvmG2BbBFl6Zrt0NP0iDErUZdJtyYRH966yCit1AGqD9gMPYQ08D748cGq+Ioc3cRC
eZBd+/aeOXK2zTPYY71rIdPm8EVRF5CbsCznLsmmZucmXb4vbXe8ThCChEZc2nxWkHv0jdj4Echm
51XM/9L5hVrSoMJLm53MLTCPhP14tTHlPKgwvTO9EZyy2yFG5M2DIuDa7sJ0XDMo9C0KXang6UoF
utSqWSJoFZ5tR1rA1eijPbg2OOivUHoAQsY3P5yawFwi6gZ4c4R8Fu+DzSqRW+ijQd4Y6ZwrMMPq
WmSyOTMPCvWCFR7Ed8CjYibteKhC855anjbRHXhL8l3v6fIEPZQmoY7SiLONWQN+50dt+TZLmOfd
ivWIpCZWECXr0sFBU2UMhIS3RyG3hE8DBM2OZlNjuovSVFwESBXWQSCTNf2iKv2zMpPyEUpu7ESt
Ngq7c9n04P1DH13CxpRrD4iLdVqFbzZUrt5HlRHMv0VU1ZbnerKv5E8/RZDHi3XMZbO+TSQjcWdD
tvhM8yA4DPqN0U8RZAKlSq35r6ws+Slk6t+5A8S7RQTWerILz/WXVmuxYxuX6omlfNuNgfU5lxaU
rMt23JJbhhR6buFg304DO/ynaSdm1AtPgoaLpi0iWR5sggW2Rm/vUDUYrQt36jbEQkbNFLH1D02u
m0RZZrZNtL71RhJBCbP8GWNZeBqgKXQQGf6V1HQ4ouWVF6AQQfemruaI5DVwibpppsAeCk3TT02k
DJJzVnfZ3IxHaZ7j2vgxz4SMxyWNy6/UioXrXobOfPanaXrqStFdDeiIUR+3bH7X5uGF+hSQi3ft
aIMzAE8Eo0Zzjw3WLgLBylNiTAYwReOG+oqBWQ8eCANpXO/27ePYJUvqq6c4+eQVP2t887YyBda9
j8rhURZlBlqufDh6mtwJsGF7lzKnhpYO+KJmF1TTNLbr3lMrLXMGDGBibag5WKq6lFl4oRYNKrFB
XyBAMBypSVP6QX/vZ+mnUdOe5EObPRg6alvW3NligzFA7obXe4Xa/Qu5ICnDL9Cg2N8GdIUwtygE
AIJCT0KXvkjEPElcNMPeBnR5AYaJEKns2lukTQg0c+04xoIZLofIlghXTj9Fd3VeRXeolsx3CeSN
Fib5NAxldmXdX6iXLuQ8Hsow9u5mp6zFy6XFd2CeNwvBlGS6Wby7Dbo9q9SPsVJQ2IZZ6a5QcAUM
SRib7Ojij/O+FyhkArQ2tT+s/ioZ83XvIwhed+Y27fNh56Fa6DHm7j88nYrvpRkic+BXTwXo0v7m
kLX+UzhW9eyAhXfY1SMOXXqGHIelBx88MovEg6Z9acX12c8N+4WJzRQVyUvdqOaikhg4bW3uS8m3
GYDjGySj7JfboLcmduspIlnTVB3nlVGxEL+RhFco74M80odLHwHwxocRKr/oaPXaSneQefcvOPAk
tgpXZAkZwz4nq6ptlJdQw3OdELKuuVi7gqVPosBWMOni7p8KsSqDOc5PgTRW7Y/pZ7dDUCMHPhsn
7R7HQ2y/D1bdothOD48gdjMPnwKzfULKY1inOXb7rcZCeBofIVoHy6XfX6jlm2BTmLpMLK3RAr5D
9/aBfOuNY5TLN24FxJQe+j4+DFS5MUMwmCagsEYsAIXwg65RyW3QquAH8oi8fQCuKJwFBp+ZX3r5
ifojcLutmB1ORxqY64EdFbdM6lOTJ+PB12UVTReUF1ffUTP2IvxOo+FkTdDaBgsH+BmbSp7IjTwm
I662XQ+y2D3AR/0ycIsGGc/RmGsDojytFollyjtrCOoLsC8G0KxInXqyrvD9rLU46a8RdpyF9yAE
BId57nz3RSCOtDj1bRJeIIO27ThW+mXL4mEDJr12ddvq6QGezLsjmSRo+jZmYAMkjfCoSD31Jcrr
PYh3jB+Wa50gXDp9FmAWWPqo97+CN8vYub057FBeCtSmHuS7qFtMzWY/KV5dp8gpF9lY8nOuK06z
BPBoCUmgufVud4VbilUhi0Npg0vxRjIDWCh0fYzeB7uqWR6oI8fXa13lDnL8LIKSa2+O5wYMaS/9
z1pa/UvMVAyOXLCihU1ovwjwf21SS6oNOYG19W0M8xrnxfruxPlONmVy3zc2f2SFDWB8boK+qk2T
x1xU7QlvnM/UOXFen0FRfS6Vl5/sMctXUMaFwKJuhj1WwAXd0iUyUrzCdM+oMvT4EO7UQj3emoyD
+w2QuPzeGf3mkgM/uuiG0HzlrTJWVcPKPTUzZCygjimfMksfwYCzXXAww7xGaaOArTCDvc+D9Iiq
U2+J7dCiz4R4noqYn01jDEGgCxgAhGS7lVEF8aHSTe0mtJsZN/yMeCU00eIWyTCgsFagsuEHar67
WXo2gMXAjUaggqn9hsoOMGzV1dfQQ0xdR8xTs5VAWvXBRYVldUJFnLd690BKAiUAqZRLT3tEHSjl
yQOaRNXXuHmbgzwMKM6BiwgcyXghmQ8dkmnrqUENiKoa6wGl9NZDLsJNiyjllTyKJLWBOAjVAtEp
8Oz6qTct8LYZ9+Ts2CjMFmMLzBWG0ohWz4lwZLt2KjkVy9ozNmpwPzNoau0z0DEtOs0M405RfaQm
RGrsJ7cXb81YjckmQanySjXC29UlBMPorO7hX70TlUxWdJCnXmrSaf3m7HQyOiKoky4oq9U5HaiC
03LYJG1gAKRc9Afh2MHRBGprzo5lESi5FDKsNIDslDprR5VsR2CA5pluA/6cE5EiqBKuMo5tD8sB
dOPFkN2FGVY0Nfn3TVTCBAzBUbHgy800pB4kEZxCLuMu79OlzwuxSo0u28ztOp40Z3li7+e2FWHx
baryQlNUhZfdjarH+VAPBt5unj9HiS1I6tQhT45FLLMTdjtvlylIAfb5s82rGszr7ZHsNKKLQhs0
qiZRzdgXX4PNpyGCYLCPWko7MtiCbK7uwH9/tSwBilrfaEDoDmF0pFGBtONJ8Ti5o/tJCcBkxuTa
g3LuE1lsY9qDPqK/E9o02GazSOveP5JHiYzEqhVQQmuN1sOOCqWSogGHFA3lkJI9oBgrXFATJbHW
5b88ybeb/i4BxKVFFj7scxeV0lNTHDt9SZSNdj/yApihqTjSHXVXTq9ATmwr8Da+j4nJnfrJs55q
8Pn8eUv9Rjs0a0hpJVsnj7MV6YbvC10dVuN7smKtKc89APhnN8+zVW4y+6i86oeIsv5kyf7tEqdO
fyKbF4Bfz3XyI3VO2qMHWwPiaO8u1KNQQQdKZ/CqFcb9LU01DT4/mmPzWbxXljtIM5CJ0lR0MTpQ
VGovapErDZx4Nw+cM1q/5rpN//tcZH9/4m0u9uuJNDMrS/uIWmy8PvEyajJU3hKCN3hv4rjDntIO
r5VbL7YTH5vUi4Q4z1l7dlxDnhUT0R5L26FjKRA7ZJtvAwBU9qllHchGl9KrUc+sLygzAEnpC+9w
ggBvl/DHJwPw+yA1Xuquqb6VdvAS4IvwDVTQ8w3wpPPNb11mpPxnSGUcdHepR/6XKf7ffSABhiov
8Hev3d51T43ynAURPRQ855sWOrUzO4TtQ9mlrk330uGf/MyCT8nE7Je/DYoC1s7sEP8epNLafolt
JznJEsWXfWGoO7p0iZ9DK3N5s0wIxN15id6QZ1yLvpqazbKsra2V4IzqSWv8MDTvl0bUVNE85WCB
q8NUOiihn6BjendNxK1tFoEIlmwOMpSLtvNLUIOW9XpATf0+8kX+PBrTtmwYQK3abtpZeLPLuHqz
+2Bs2zfA1z27Fc6Q7/ab/+/2qkH9GmWv5sSXzl6B8hKazOOcLGtAW3vqw/bTLX+WD6zZDm6glrf8
mUQKE1HYJNjckmK9E3/OY0cdyTTb+bKKUFFGObfJiLITt+tPt0f3eOFsm4aPy9s0bTR8nJo6Riuf
p6aJTFA53/UeW04WKgSFNyEwmAOScslrz1sarShQB6Ciy9yDN9S4R13LU6Ft5NeyCAqKQJBsaYZ5
LE3wPosEuw8KmvSk7xdsT+eZbqbbnE2SbbHe+EfqBA7sIXXz/jSgjH+lCh87br2RmXceWPjq0UFq
VpsC8EzvqnwEVZdu0nbFLWPk2mSUHcnmBSA4ACj8Sp2zm57XQyp8c7OV7OdtWmMMPk5Lg0IDwaxU
igznKGyDaNoBjNbUSZfufdpI4Kgw1thVqc5w93WHnR3tZ4IYOAhq0n6Gml4wSBQiITVxa1Ivatnw
e8lOQYxTz4AK4m2kpq9hhyNR7JvDCYTi2ONR29dGuqNLEpWQiM3aLQ2NwLKOZUMPofZthqgCwb89
tA9/2OeZPzxkzMNk4Qel3CDEMeyVHz8yZzC/+BBiDSM3+V706bBsVRpcIAHcnUDjgXLCsQq/Ws2Z
HFyoEi8rH5zyjarrcwkdkRV1eFsbGlPfoOzcrLxGJueQx8WFT8AeILWVfPfYp6G2pq82itJX0LEt
9bY52iJFjNiDgHAn1tzxS2E6YpFkdnxXlp5zoQ4cAVBboTsMlNjNHbUB/uWIoY5CNQff4qBWdDUE
Sgn5QDbZuUDZjcP40CAyuLFjQ16jnLOr1Zr3Qm9qU6SSqCU7g28MMOZDERgij7HvswOiKnsqarkV
ulAT6s7uAeTncyf5k50uI1JLBzfxdn/a9bRghzYOldXtPvhrOz0gmwx+REHO3PnHcFTvIn9syvnj
3eptyA2QyPI41fn2Ni0Dpv6cBnLZGEKdPQ8JHQVM/nWIsFyj0Cx5EFkI2G8FxQbVhuXScqz6xRct
yvhkm38JAqAApCy/hxnIk0qv/9k75SrLCh/6oQ9IBqU4peRiWYd29BOpM8C48+ybSv5BjV7z5PT9
uOZ4NZ4as6yOFrKrmylwsKkE+cAiLoLuu83ipTHlxU9wcD/37ui8hIZCcB+R94tnmOYeqqjG1seZ
7D4tg2EpO9P6MjrDXnpW/tP0p0M/hs0XgDYh0AX2Q78XCy6H6dFkZbqNnCY7NL7Irk7A45UVDvIL
kPTbsc7yH+bIX/s8HZ8HqUacPq3yFFq9c8Ivu1r7g1+9+D3CgdrV7qZ94gf82LSJu6zjtAcFtiuO
SWBNj52wHsHT4X6BRjPUnCKnO0E/rH4ATds3suMfg6jM0MhzCdq6+1ZwAKmTYGWEKK4DAWZ8MYoy
OTcWx2Hftodvrbv20qT8DnANZLK0AxPeuEUNJV+nLCvvUPxS3lURCrwQcKgRr3eLOwvaa8GiLvCJ
p/xKJtRwGchMy9DmC2VUu9jo0o3UoA/8Vxv3LMiTBcLG8mDrdW/uiFAtMEXVHbW4F1XngvHzbVBe
YdUfeQISz/eJSiSMV/gxpRuDICLYUL9NTD4+t8SiCNrvRPY2aT7OOuvHY1csSldTvs3Eb/OVfOjy
oV2reDoKYF17KzhAwmbhemDxqHL7MmMWJkhjIDiQbgjjEJdMnFGg8UydZPK4dWb28OYvgHBHmix2
j0YbuEuio3Cq9rVKHOuBIWh2+ot9aMqP9pR1r24u3vwbAICWxF6B781rGKXsQcWoppojWWU0iDd+
VyRBTr4HblDCJFCpWgH+ha7twD0ROXf4w1RPAySZdh1KuDfdaFuvE168ce/zb1jCQJ8iMuM09u50
hUp1AKIMFCTrkcjpVk9KjxQVAkOxV88jycGNUARGI20gKq59CtFx/9dIeqbpA6JII10emK8C4CNy
wE4PtRfxuohb5wEI8XSD/4zwJLMEfMMQr97Zwq6RF+A21MJ7E3rUNuhVbZZ9h3TRZqz9KUZNIl+D
o8v6njqoLARiNn12J1OuQibZtZKxsR2moTt4TTeekGeH+LhfNQ8NXvMozxvKz9hGfIoygHsX/GHq
WzCG1X6tVUWcz8Iwy+XfPtvU2//6bHFtfvhsiWFAZFfXflHpFleiWAqbd4e5OEs3gZrvDlT2JZjx
gDoSsa9llskFIqugkKNwXdD6zdpOwBgwGz2kbdeB4sYCaewSp9bO3yiImS25ivBXJ6OoEqzRsXua
tIqX0peyN/2NiCF27tdqayu/PBiAhJyl16sz3dGlTyswlEWet7p1NE30LRFmtChaX23sNLb3gV/z
h2DUJW0jqH6BPDmhxLN+IY/RsRnym/YTqn/kEnrs8UHhVWLf0vofYvzzLTlNcKIUgJ8m7kYqjmM/
2OhGBHddP0ANSpSvGw0rFrboFlYHZOAAWNAnzwVE2smmV3KLTNCcunWNCNyAs0aSdN2l025DjFo+
Pfxvbgq//G0JKCJkrPz+qS2KLUq5kdfDL2/DXD5tC92Ueb1MoRvykpWNeciYB9lxYzI/m676MaZh
cIdEs7qCTRsV69rftkJvKXofmSs9bdGXW/IfU/9t2gpx491UoLId1Npg2N0EwIwtkV1M9nS0pWZt
pul+PvjqXlRsJB+aiGUm+7QxkYluUF0aEHA1TtxhYVmDuw7L0Dy5hHbFIjF4G5Rn3L09Eeo0x7hD
nCafWHdCkQnoJQoQVZ8g0BmxTVyjqLzyldxQP10MP/maejXbqpL1qGHBJSnj4VyJpkIpf+6CQSbw
1IKMSSXefGyv75e1EMj+am/q6P1Ygf8SSgtZjeQttNb7cy8jgAmhL7XsKkg0ygxofqTucYudV7cB
41u3CBCaVAsytrqH7gIgZfZV419v9tpioP6Ye3t7ZdUAGirsDFws40dBPzT8hPi5yxz85uiWB4+1
nadQOEPcnC7IUeUSId1f7Q78QiV4/cnyYSS1pyyxoFm+pLluYyAkhFC8vrDCt9eOyr38AnqwbmOC
C/xSW5F9NvsnS8O96EJmupu4tJdeOpbrBDsVH2eQKDhNcbEkl4xsY1i20O/hzvo2Q5uYTzidcND0
BX25MKBKdgj1he7izO1KMCl4MOI8F67J2k2tA/iu9nJ9B0rnYtyRD5kct/o1mqa8tcmHmlVVuM7y
1uNZfrWyPAhKthIJI1kmb5cU0cgW9fJo5ypoQDgU/5htOfWQu9v61WYojJ8UgfwQpMySBCo/HOTp
HdDsJ5wdP0Yz/whu0uDAjZ+MxHgGCto+MwP8gNLmI5Tix/TcjHkJ7qXeuEcRGls2HWeI8eTxAoyR
5T8qztYAKZbAfiQQrnEj/qNPm29V7HWv7Yi8veFx8wEbngDck8LE/2OV7bFoDWDBaVHN72drD4sr
fg9uib9FKsfTfGvYvXGwWuypyqxBJZHuoYsngcwaQYuncBrsEoaiPdBhfAbw8h5ine1jMNXhCcWC
7ZLsRg/yxarlzTWL7OkudBX2L3oAB1cAMkaVe3RQX/wpqCCnK83yKa6mdqHAyHeiyyiN4mTqy81G
zV72YunmbFNNAITLUpyFF1dPIVCwDyKIliZrOXAtq9Yr8ydXddUTIq+AN9b9AznGVX4BSiq4UqtN
239U2YzzJNCrA61qzvE71HNW+kCLF5HcUzOf3GkFLJCzpWYX1EgPIsC9oeaYRAKnsTZY2fqh4ApN
9shu2EvqRSbeODQV6C2oN/CG5Nx12KFSr6lYe0XI4J46sXVNFrU7mrvCMOwJbMtZi4KM9tBhc4BQ
UpFFZ3y3ojPdGbJ+BV+23DGrcqcFa6IBAfgRTPBWgYNhAWVmfUeXGKoAhyjB5db8m99tGI0gFxp2
a/7fp7o98o+p/vgEt2f84UcdvpD9frAeIw6RZQMqIdWCbm8XEH+4q8qu1QJCCfnx1uEnoKRvqv9h
7LyW40aydf0qHbo+mA1vTuyei0J5Q09R1A2CFCV47/H050MWWyWpNT1HoUAgDVBVIJDIXOs36V+H
iPKl2Z7PeCmKvV8/IGnISCoWKof/fJqg/P7FxKeIb3KuvHyqqDSrUs8Xpq7cTm3I2m3+EpdDRPHc
ReyKQ4oiesJ5s9xJWpjfNFhDGqSCjtms2Ck2xWiAApG8wh1V7b2uF3tRvJYwNTqN8xMANrqt11Ub
w5X4fqw4Io9Ayw2WerrUTzLc7SlhJBKfemkYkdfpzT6+yuyAmXkbdOYqLkLHPX/i9xMTpYK4jYZ3
Lz47aTNWyaUSLc+nEgcH7XNi9cH1+VRJqxSrIJTKcxdHcq40RIg2KEy0e7OV2/15z0q6973f1Iku
g61bCQ82x4lN9n3vUmfOp7mcVTRc6kpUQt1I54lH3s25KzoLbaoAJXVR9IzYuWtVLLT7WL0O5h4l
9mrboDE6VzSWuu3c5cRb0rKXT+eD+hanQEg8RL6AiGZtnV3bmnaFTEr5VkzGlWTKxZveWleBxU5G
je1F9dEKE7SZHNnbWdXwKADpAobuz1h0IgHn+kuV6CHq03K6hmW+kEcWBIkR3SCgp99GYWRdMSCt
RElspAk150Rr3rrRj8n0NSDyCqesXdv0UDGwUv9QJfq8ni/N5+b7Xhwp73Vir0t08zkIxmQh56n1
fG71N7Li3MdtG98ahhHfonttHutmOogqzCHi2wYg/rXHWIZr3uC7olvX3QaIMd2IXmLTVPU21vL+
JEpDGMW3VZY/5VaGksZ8ZlE11GhWmJLq7y51Xa5Vrh3J8UZ0EQ1Jm0K6yCHxiDpxzqDETtRv9Hh5
+VTfarVNPKBAfTmfryXqzlIG8FqKzReO8sk+6GZzKw4TPwlcRInNafHD2ZUSGd7o/BUuPyFmRdmj
/nV1qcq86mZwrOB4+Wat5YULBZlEOKlcMNG3NitvIUmm9cOvKlUPGKmKXJXoIjbOhAZIrdTK+VeJ
k1qdg+lemrbu5WPlJrO3Uglu/fJLu6qT9rLdf7pcOAKk6P63ye7y7YbMcK5z/1mc6/w3dIZijrqO
1+fiVOh7FDb6mUzT7ywVkwQpT4eXqG4e1CSNHyIsG/eWLIPQnevxs9OkvLmamIcD/rTrdYOU0c5O
C/2xRehOdJJNVXEbU65OoWZIS8nI00WLAd99Nygf+2bMTv1cMgtnWoMVQTm5dJT7yhyqGxvRq8aO
lXtR1SlIe/mpHx5E3dD5xTYNc9k9H2Co/v2grL22VVDiBKLHvLqLduLkaOLGe6IiykIUxQEON4tk
KsOtqOomQonJ0FUbcXLYJukx0rKvolF8XSlUDqRw/evzpzdaD9osNFfiZLYV91eyXlyJ/mLjRNFL
HlvKUZQGpocbz1I75ET4QZM0+LcgVZaiUVTlWGQu9Mob9qIYT4W2tUKCdaKL+Ao9zDh5uhcVkoXH
i1NO8lZ8AWQ95L3fDiwlWVP14ZMcat3tpFvtTTH1b17vOJ+wdh9XOAKOW3+gGLTSEtEtMJqR4xyL
KsWBDwb1J3QKdSRx0+ZQdCHQNfX2XN3hwNeWJXohxGjc9xU3EmrbM07vgs2PSX0cuqxY/ADU06Ia
M3FFu5P42oXvPYn8tS9nr23d5g8FSbZtW2PxQ5TWeZg7iNQ2c8BXvf4sEeR8jQwAkHGvf4u15LpJ
RvW5jZoRP1A1uzW1sNvYpTrsvdKMiVPEMqqB+vAQjzjjZhh0fpkPx6NU/xZyuJUSDOYW9daelnBr
JDKUhJlHHtoSyhZKDPksCYaPeFSg5Uz9pVs/s88TxyKNSEDt3M2Eey+6wY54P9s4d7ucLYy+eELo
AMvjEZlv6B3SIh3fUisAXeqoT9gOl4ASlXRbD038sez0o1UowSt8nsQtgEdftZYqn3JlJLWmjeHr
9yP7BDMKcWRu+sC2NU1eSlFEgsjPko9iL/PN+LzX/6bud/18WZEZN4vkhzybZGrjAWWw7Q9ZvXOO
zRjvJWMydyK9dm61yJKtDKmEZvI9Ryc6i7MkZb0V9UOULLKJxO5V0RXFxkR+4ElNi7OelZnYyirW
7GoHCglz3iQ/61kxl6Y+ahDQVh3p49zfJk4GSw2YgiEMxNWiV1czdt4NTAcd7DKI/0O5d6N24YWt
d3BibEeAysT5VToZJFyUfikayBPmVyEegtoymoYlGCrvcOnmjUawHv3EcgcdNmcPUOPQpl33EPRq
tkKlbFifixNCbLpZ8ZVUq3toe2VCwDU5ikax6S0EwyB13YqSONsQK+9n05X+/Wy+Jvnrrs0aIl62
Gi+EZhb2Q8feVqorUarlpN5GTlq5oig2BHkR5vTrK710AGzOPWoExFx9thIRdb85x7nHfMDP5/jd
p2gl3q9Fh/ZkMOrFvRQrB6HN4OFOuo3hWq2G+aHAoy+cY9H9dYlp973eTwcZ89cVg6N1CGo/cBt7
0o91nGsfZeTSz7J1bZbvUaEslj6ouU+im5eU+lGR/Y2t5h2kevNVPDF1jXFFSczitpHl5tD4nb2U
/Th8bdNTXmrO5y5GdnVqpnAvp0l2Px8o2qs4x0NHBS6khbG5ixPOY9aq+eYT8AmCpn8lW9q7ne4E
N7GtKJi5TqiMavmEiXL83tfAkaXFjjFbKiRPOxR60f7Q5eUg9jSWqn3W2oQL2Du3znta8GI0Ay7u
NjSheYMoZutvagC9G6PRScq2jEQN0wj0/a1p4zDO3JYWqfVZL+38xwiacVmbBF3F3zIJuugWZ7nZ
g+vGcGTjc4LWLmaK/Wd1GmS3jaMeLz2/3zZmJ21lMp3XPZRwl7zc9FwOw1FoaDsZ6p1h3n+WywQ7
SPgXUh+lDxnUe6jb7PlVgW0oQ/KDFLXvdZdWsZfJcr3qswplIJ2BEopGuhdf2TOT5GiW1cv5G88/
xSwQ+xI90qDd4lgQPTppccxzyXmIEHzaM6LMT2E/fp7rE5m3hRoE+t60kEr5uX4ikbHIlbrcMvwN
Jyb8w2kyzB5/aD3fxGoRLkp5wIRAtFhBOC2a0gg2eT/iaybhg2A7c1BrLl7qrDgZt2Dbqttu3tQI
65O9oE4URcOlLq+tel16aucKlJvAu7EGvrV009sJfNulXrKiaSODHV4kQqb14mzlaNUtubV6lbWM
Hr6kqNdZbEircN7zzfF9T9T9rhVgKfI5YCU3EXfP3iZ1sK4nq3isquxNI8r4Fpb1mkBc/1lJvXgJ
fmq8am2byJ6S1+sssUxXzSZp4dmpcrSFIoIIFIuyQUSOeY6/F1ViY81RZLFHmgIv12LCiBbw6jqy
WtjKM+FOgLhEHQIA+N9o5olATn7lzMNv1qrPKs5y20g3GJILaYh3uizxlihjPNC72tcx01GiN4+n
wlZN46VwgmipGEZ65cSyfQimvF4NbdbC9YYvjpvnm16n38a8ax7sIGw2npenOz81cEqbTyZ6TBqO
62FtvBDaj5aeNWVLS7bHLRKCAqMuNk6WlSvPMtSVKPaQ9+7M9w66ZmzMNAUuPjb3U+ZB7Y/DdEdO
A4IhDg+3OIO815XWSfKiXRaYq995Vngar9q5cZpT8VYWyEsgi710T3SNq9CHfrEU3P+Y1NWWXK/K
KwyXJ4QUq9uAYMy5ThRFA+j2Zqu5koUAQqd36iM08G6vq8WsTW0TPqywhrgUTQQUua7aKdJ8ENK2
6bjxrDCOVetHs678e8tokmM3xp4rFL3Nv+rbXEuOuTbbMxGBX6Hlm2BKWCx4bJVX9DZaMP9qcmO1
5ojWC3+IxAi7e9muEByah9oxeO/bBSgaa2ob3AUK4tWtRyKLteH0WZdx5hna8Qm7mPd6AcRAI/Nc
L/pPWeStfGmCY9A08Vbvw2BNkoO8nj0xLpIrR90GUkicJFslTptPokfQhPomwpxvwWQrdc/S840k
D5vfloXwPPkyWDKG7WxVE2m4wKxxPxOXtK1+LIpWIv79Tlz/Muz/1vrLsZfO3Xyq0pbazeRP+34k
6YoVenkYiACss0rR7jMgYdgcZ9Nb7l0XQ+991abym2bY9mObKKws/cE7ggKvzse0aSGtshGmknje
5FGvNpEU5MSe5jlQO094+nmTOJPmyvLLhTN94VUXiEns0hJzHx3mdW+mNQbFY/vOxL70w5OBuXmX
PupyLXOf9hXaNKm2TgzAxWFcFidI8NkK2FP5sbKUL4LaKJlfGLbit8sxcjgFS8kznluTP6ZgrYEw
LteXolMP5Rp75GCdWL5/NEaoV8bwJNDved5hTRd445Wt2/1RbVnIhKWnvNTxuYM23MuDsiBbUIIQ
4ZHImWESFtaLo7ChSeeiMRdFq9bB7RStrBXVR9H6u2NjMyBzkWYIqErZFdME5pUY0KrlYB/KVmaq
Odf3lYlgwNg8l62da9/a2LLv8KNdonDrp7eBPxMY2vCIUrehf8ngEC+R1dCvpQLXv1Gy4kc/yasV
TlLTCcpXsjeL2NxMRa7daFFhuJ1hBs+dmt2lSa5/g9gPvtFp34Lyr8OtoAW+0cUqQv68K9BHcAjF
OOnRaDoP9MDwUTz+ol7VM3NjFdXZfcgZ1fQGbvchyzBGuhgSpUXQbIw2QAx3wpDo0qAUOoYf0g0K
NihRFaD2Ca4sSiPsD6LYjPl7UVAPeTv82Dr+XBStkQw97D8em09gdMosXSJtezRqK9s58wQLNCKO
bHaZBidRFpu5i5dP2S6KrfCoMPkUegZR23/1jDy4MftBv5On+EqIIWhZr22AjUZr0WtMp6+w9Pwb
5rbnXqJaHTV6DQm95pnr93OhX3HuldWFuW7tWlsRoQQgPFTyU6ihDcdz7d1mQY0eN4P/CY4MOSiv
Cwi69NppAiqOOWKt3TV53bi5kg2fIkd76Rwr/qqWDYfPeSgjKVkqyfGb6WC0OviGjCGbzzPt12ij
9CNpkk4JT54ivSSSp58nlF2spMc8Cl7ENE0sEGxYrgtb6+K9mKw5OvcgZPhiJdS8hK5XO3jJSap4
VczKX6K+GVqoHXO93tvupauox6Yz4cXglAsEe6cNpJn0ycJePFPs4DX1oEFbaLFdRUnQX9kQqIEa
NMFrhDWAIaO9oVqht/n5yFgJp5ss1Z4yZjYnJJiyE7Pe7MQKJNoag/TR1sLwoEXh2lfT8j5Jou7G
jC0ALT3OoAMxF7fyZHkrWqXOaI6+b38+t8qj+VZD/jgwOWLVYuoSlpdEyERfsUG4bm30mXQtSmHp
mMsPf/zPv//3y/B//a/5DTBSP8/+yNr0Jg+zpv7zgyl/+KM4V+/e/vygO7ZmG4aOhoXhoD5imjbt
X17uSILTW/k/QYPeGG5E6r1e5/V9oy4xIEjfoszz4ab5JaFbR99qzqyqAJP+rolHaLhta72ROid9
nn3ppOV5Hev3QXyAsbKJxQyrN4xuC9TMSK7MKUg3ttCVwy5VXwRjGW7OLoNx2PxUhkd8FQCEuUwz
otiIlmRjUgxCUCYSGz/2fqwTncs0Wcrc43vsiUHPzhsjS4eTNm+GqKnWOYMeikx/tSZV+wkx/XRr
dDIzdiM1K/BIdnfuIo4VncUJcFOQF/986XX175feNHWTO8swyEGb+s+XHnm8XOpry7xv+nDckgT2
QU0p0yrVpfK5ikmazNOJfoIHXdp6dSN6mHCeoGrLwMR+36vKPGmfBvYP5+nlWWZDG1rMiqW9YdTB
cxJW6jLS4v5kYYl5KAt0MkZyUx8nRJ+5vObb3BX9aTDec1fZw2nET8ajeMyUarxug0jb67rKmAul
wfov96Wj/XpxdJmoL1dHBxpiGqbx88Xp7bi0gc5n9+dJulkY8PJz/SMZivwWR9nuFqr+oxgOwzqT
1mLIE8W5F3Ct7HYs8CpWA+eFGHC7Mo00QzWNgSnIaswaDKP5pLbVyZrniLwU77JIzp8MqcAyqOjp
Oub6obZuAimvbgDar0nYG/f5rKZfom2L3EHsHUQdkmHxpinQfxSt4oAqHNbGrMtP1AzX2irU4e1p
qUtwKtpNVoZqv5dBeRw8NDO0Pq7c2oNFGDT3eNcb97/01ZWb2lR3Ns4dv0zthcOc2hrOfm4U9nNT
58NO6gl6MP2Vj4oefq16J31o5g2RwqIyIgTAKKSh2S06qIf71CmyB7VVqrWkTPlKtIqj+z45H50j
3nt9jjfqhSqvVL2JfxCX7xprHpWVZi0aSlUO/ssdoTs/3RGGLNsK/w0csy1oyJY2P04/jFSMLOqI
lIx/b/CKwj5OHq56BXllwTMMy4+KU6svYhKmS91w9A1vuJIChymaVGEFGcUnYQF7dokV5rFne1ix
WzlFUSya2e0tBASI904ZYS4TlwdxkGgQxf9Ydz6ZL8fepq5tUDajZidbq5+Ug6zbykHs6UOslYss
HEFbkSiSt7od7S7Nf+tzrtCrdvNfxp6fh/35YiIAZeqyaTsqQnSO+fPFjINKVpJU9u6soR5JxabO
QoG/cKOGkgPoO1VWXeJkz7lsrMRcV/SoqgCWXq/3KNwiPEsasbDhHnfFtibPMI+z1Ty6/rCBZHTq
Wszb6CCq8fgg6KQEhNP8KXOrWEHeVZXTW8WJw4UItogGOZXeG8jOhEQJkHWX9DZzo6JAy8ZzklsT
nMs/XxXH+tstpumWbFiKiuSurGu/XBVmVLqfNYl5J2OXe9JmwwykTWIgbLPLrdBE9c0oWg7FbWhO
yfIH6eUcQwMhlyzq0M+DGGsjJS+klT1rBAc3mM2yriIJLe60dgUUMDeQ58AK2T8YM2Iw8jdWW1hP
l161CTrNkrFu7OfQUOFFiGKEkr8VxXau620YSsGo/a1O9CvmUNO589xP1I21zVRbl56rWd57YfmT
fs8wjK+I6kcodZnlTrSEJR5bXoUNl2j9obej1zUGubpzDFp1vgXGz9xOxTpS62mbGQBV5no5H0zG
CIKKqKaw4kew3waMb9iLrnaGe3UmkBQQkUndslKaS3NbP+KglDSE5bAIC/wMeede8XaYexdXbRMi
Mz813sFOrU9J1jZ3oirn1bVMyGGsRVE0KAkUKll5+ed7RDX+9ug4+G04CuYCjqGzCp/bfxiHRkfm
dTdq5V0QKHPUOXuK6ip8zXpAh95gyjdkfkLgeQCA0dcLXgsUMcjve88FaaU1vqmoZFhm+PDzkU7V
ySxgxqOTSiEcV7RYzD6qiEkhVyuKdjitgqKd7rvAQlXEz9YhSqBPRS7lJ2RigZrORVYYzda2ZpWb
uZhWiI+WtjFsRRGi0fspRREr5FUI1Gxla9zlghEUemq9Ciez+YF6DVucmVFVnYlDBKqmXaJDdTtT
r40UIQmcwJQz9Rq3ufza04wfqNeFP9Srtk/b80eIzxkh5oD7VmPrWVWt9tZUHf867uC/DpB4nrVW
xSlcltMjCAXrQfHLnRcUyjOqIs2aMdXbiG5RhP55Qa6rb2zwTh0rCFFv6s3L5bSaPxEBng8Xpy3a
3CcUXxzrVp/AjWLdOJZd8IDmug4+h2hdZdW7sSYjAK3AclG/CN+YPmWLdCq9x7ib1KUnDcl1BjZ0
2+aduhNnMhoygJcz9XLq3znFADkZn6zOG1wV0ziC03CT7Xkj6o2qGVe1obWuYk7vdaJB9Bs4SpNl
7XwOO9xgYlVf2z4RlExv088IwO+FM2QTNQdjmJxnQIymG1ljAH8C+1SrqZTtEBKwV1RN4xvY6Wc7
rPe1lz1CZoivZYbD25GFEZ4XGFwbefdAnsvHzs7PH/J0qrEJKLqNKJpl0u7qDuC4KGLCrN3UtbyO
Wi2/JcKuLHM5se7UMk+u5dLaKONg3YmqIfSapad601qb61S9rHHuOHf3+iS7UotsJ4K1mAahbpiY
OxEwCkSGbK5rBgtsdCdDCGeyZCPd9ixlym1YGQT18nqneVX5rVPjFy2abDivteeyTNdvSkWrN3pS
S+CBJuQaYHGui7DN7353niTeDWlRbghYdKuywxIvC4u7YmajAIPEJXkmomRSjmljnWQ8UtSJjYFx
gOhrToxSdliSkx/GT3aeL6cxHx+jGIKGXZoKuRZW7MxudQgaOS/SWdzQSIolxKJh31dNRQau7/r4
VEd56daK7NyiTxpsNLsIcZzJx2OsEp0HkmjdmyqJAjMP7Fc4Vask9fVvfuscuoaMjDgcOIBzq/tB
uAHQNK3/eSTUfn1bMmvQZU3mxWAqisKY8vNASBiqbNRB6jCMVwix9h7pJUEZQG7qxglaZYtUGBER
UdfhHRU03cPUmCWGN6jkm1ah3EZdxnygL9MvOXcl4DL96dIDDL9PotoLt9YssSJ0VlpEVln/dM5K
iKq0PuJHYg8LR4xxXb+u0/M8QgN97Lb6GF+1QaPeiAaZDMjNP18G5dd56XwZDJl5w/zPNMUK+4f3
gTUM4Lxtub16x7Rbzswk5ZGXcT5GxIswgKZO6GVeHvrE15b6oJW/DgbiiCIB5C+e/qBAz45MWeT+
81fWlV/mOZZiK7bNX85m8ND/tvKEaapgNBhGV+cJ/eRZFUrofviZmHAyB+VR24k3pePJm7+qxTu+
UoBS/b3aR7fxXC1rbfgZq41L7zpqrKURlhkaTSsR5kwtJ3xUDbRc8mQ1BjXCwaQ8llmsBHeSX77v
YYSgL/sWmkfmK/pynPcu/TIs8v7LclysHy6REIN3OstgnYWFZjq6TPnn27kfpyGsJiPejh5UL8PV
MGXpJqy2LSaaBJCsu37qMdSdCSd9G98Aeqs+Xnp4kj6RH1KHRe97uDaqUBnCYcDKKUBgOuGdAws0
D+4NOS33/dwqimLjkwgezcE/BrqMV9X347PeiOEJK8qr3B/++R5Q5+jCzz+Xh9e2UAnRVcuCk/Xz
z4VqkY5ksvztmcOlFe45IkNs3zmpfkbiEg2Vat7Ek1+jA059N2Zw2hCoXsQmKo5+2yHMJ1uErX1V
24xoOQesF6Du/lC+tAtOmF2d7+b/+SmGVYuY1pe8GKvQD5pfiv/efM2vXtKv9f/OR33v9fMx/+Z1
xf9/7HIKv1S88L81v/b66bx8+vu3W740Lz8VVhkz0PG2/VqNd1/rNmn+isXNPf9/G//4Ks4Ck/Hr
nx9e3tIwA7VOjOBL8+G9aY7dKbotc49+j/bNn/DePF+LPz/skiTMGDZ/c9DXl7r584NkW//SnVnU
i3ufVeCHP/qvot5R/mXIBF2oJg+nsEz88Acqlk1AxFCdm6hn2LD4BjpvBWhzc5Nm/ssxLcvmEFMV
Z/zw169/j0Se/2y/j0watvJzDIgnUFEtzWGx6pCEYLo9v4B+GFlDM9SjBIbvXm8f69xBig623GKs
p8gFUlbVbpfq6tIMRwworEpfVbJZr2wGmbUeh2/mUHybygapqqAqXQlcysr3ZBfl0pux7tI9cwRn
0zaYdLPkHQs9Pdoqy9Q0bAEY+QdywcZH2R1s5Yuv9db9UEJnkwYIqwb8g76e7EWe6sqChaR3Y7Sj
6wxqsEmRWF6bJbThqhr7bYJE01qrE3TUP+E4Uu6g4oJnUY9DApwsq5KN0kdPzugghW7745KhP16S
kClXvpy8SJWKDXsQIoVVGMaxjpKP9ghTVNZ2uMio64ElH7IhpERH/1NPUrpF9XjMsupGRSgZrz7n
aFkEmbymx2Y8CdxI09BFHPp9j+DqsZFr7Qbsp3eFWcZi8rrcNcj3bXze2bETVU/ygDV1jp7FIgNL
ttEKfVy0hhbughC0ixWtIGmVV2LTzOGpssSikMXPYuRqJCpmPK2Sb+MUDhouzywCSdIQB+Ylg5HK
ne4Y0ZXB59Uk8wG294eCwPoiHPsVQvbeyjENeMqFXy909DcWqMh1K4ho/MBJQZt+JC41zjS/fsXs
bm3ZSb4x8+FaH0DwJawedCsekHDsLCQQJIbyHMmUToKlEembKZaQO440Zw/Pw0OoulJ1a1UU9UOK
yEeMd8UBk2VIZFWUrAMzQyyrzz2okte2shfr1kmuW5ywk3ClGxgp5ilx42ay+QsCwjOi9CnEFMkG
MrPMffSPJOuT7CmHuK/1W6k3sgWalumiyz3txpzlzDLL/uwZyDtkmuSqbVIcQscKV5APZO7IqN3j
OjAApCmSJdO/+hTn0aLRTML1EMuaIUT4qG3ehceE0Bg/zRiD5L4Lk2Nc1IukrvIl1mlkEhBa8Gr8
wb0U04FyWkg2KPHeA/pa2uHWDvF+xGSGcKvakmLoIJxZJCRxZiN8EUaLIY7LE2C+O8usXLIszbWN
2qSiqehuxhocTyyc1RY9tUbqH9Aq8a9gh+6kODYWiZbbr3GGp0MGxa0wWQTUxbgMnNRfhdZSK9Vd
B1Hgq2kHp8xTXtF2N1aep0QLQB/ddVkpN1IJmSvPhnE5yS0EZLlwXNK13pJwoN+bzj5Lw1ul9iPe
xXiwdI3yxU4JiEpInQMT8075kGwlx6kgTrbjUnPC1AUaNvmHoXZzHW/j3iMHXaRR7mJ9GoPqajX8
pap1PJrG0VbimaEY2Ogu5UD0YqB3qdvjGNsTrZgm9YtRxQ+Ml9LakTOOrlCOGgv7KQLLzJ/Ti90A
wUE7CqaFXk5P8C8yQmd+tRyL/EZG2tjJtHI55NAq8lhasMaC7zda1sZPi/2grsqxXyphuvaG0IVn
zd89lq4Dk3VaMfaPXY4/w1QBwZBqfqIJFg/+O8BwrVhaSv8KsuwjaRwFBYpma5SA+D09x4tEIlAT
DGV95UsVqoOYoiT7oJC5t0Gq9LFJ3iQnes1KowqeQRoN668mwhIwP94yKY0X5E/0Gxjd18lQ9Aib
lJ9GQBGrxO5CqJ1xvoZ5jjt6HgyLDmGlddBGK5Sipxs5S76VqJ6WJvg6rM3TMs8X5eQtbVDLIY7u
h7isol2rBa/JgOhRoMevVVLuMK7qFmrTfyMhGS7lOP/SJAUwYHJtjLzDvmXUxKsMs5yu1GMXB+JN
SxbTzVKsglEWgDGk6Avfu0/95Fs3E30rfTRQGiC3PhHwz6ZpI/XlTeI8BDZZzsCYnhwdBkeReMux
Urcl99tYIz9ZYPKQlJ+zIbypE69xfZPonCk5IJCm2iFy2X5OvTHcF5GxsA11dLUuyRYgn3lVqXjg
Wr6LqJzl6sEkk3zbN9MI4ZvwcAUT5GvQ+zdJwNJQHeUrszF4kAftEKX2SbWGXYB2gauP2iYKDHWJ
ZD0AkwL0ooVVI8oH2pPqJZ+TxAtdyx/filCG3j0+jwRR1mWnffLJ+zHNC5+Qq78KAlQ6lU+F3Mer
svLVZa2PgZuGcrMoQwsitFk/hXl08FoPhrY/u0LKwN20egKX1H2D41l6eBppnndrEFtFDVQClfot
n4LcJfVgb4smyq+d2rdWZjLt8de1Frn9SU3M6JiDrcC22nDWqEdqqFz117JzhWy07Zpq2F0jM4FU
UvWGuAZmoVFUrRo+i9jbitV354K9eQnD8NQpeAUpyEYsGVseEQa6V3HRXnpR81U3qoNN7PVKs5D9
I9TkG+C6h2lVZIzc8L29QyBNWyCF/lJVMWtNCDWgQUMbz0cRp90OHXSkWr/NaC69tYdFEOqPpQpN
KgYYljpzFCjtKtf5FMn63chC5tQGzIy7Md+PUnjP0GMDcwJPWcbLnvdGkwyHzJkeRytXmTwQBRrN
azADL4bUfTRlgMma/tXmDbRWk3jVG76rQ2cP1fG57DVpWcRjtZRUZZcQiV7UmoK9opOjKvZkzTqw
KHn4q6zEHnu01OfZUPOKr1cgXTAuyQSjfgBx1dLkYRdiDr2AIBAv+nZ81Hkw8MJ0Gz9941GddlLQ
8y7W27XJn3hMVaYyhHacqs+2Q50vmS0dDCSuIWtAbdCSnVOO7aIN4T96JjoLnnEnx6GLwbz+pRxu
iYCZywnCJnARQ1+EzKL82ggOraVUeDJbRwKcIFkraPvX46TjruJD/Eea/1WNlK9gjA5DQRQFZ3BN
CVZFGDDwgBENyvRVdcDwGxCZq+xVbQysIVidoRIcKpvMUleGzi3b2ggt4A1kPHbJaK5aJ3IzeDQZ
uSxu9HXM/GOK05NVZfuorzCIIbiNxKkDrkIp/ZNq529qae5AY+7VRtnb2H20RvGkjLZGgrE6yBDg
FyV272G4LmQWj52sdZuJefohzOzXrP3WBHW7QUGaYGJfzUjk/Mvg7cf4i9aCV4htADq+9anOvFPt
G28mfktLdBW+oqAK1E06NWT3Fnk0pIiKEOyzNW+pyVyxIGbsK4xtb0j+7G9NshjRW8mzPodZcci0
WSigbVDCBmVox47tcpVy13LgsGmTWzP144Z11e51cnCFN6dbq/Jf/a55NCNpb8/zSrnU9tmbjlwR
9HWWtnW6LoPwegDbw2+q1r7FixTdaleppR0SK8tcwvwYuaEw/SQVMd7N7THNvJVkb/NuhJKzAs2I
MTRYbaNO7q0IkUPFlx8booYLgLg0pfJDO1a70gY5DUMF3YEnYixohDqRt7UHO1+gX7SFNazzlQ0y
gY2zUZwI0o+Dh3SJVrIbshJYFLnJ/NaG1pNlvUtW+SmpJGczQ/5LR/8yxN2m+X9cnddy61iWRL8I
EfDmFZZWJCVRutILQu7Ce4+vnwV1T9f0RFTxihRFAsfss03uTFV+t7L+jNTwpxGbj5q0UqeTdCdE
VqONVo3qgrofaxDLXQVhQvYkZ8JkK7r2DCaG2Dklvzl2Z3kTa+1zpn/U212plvs2w9CpSbn4SU4h
QOEcLOp08kDLU/DqooAlQ4Gr3A4ZMW0Pg6A3h7iBncj+/VEzB8CAc5HbIE7agxkJzb9/8/s8gU7N
BUMJCez2h78Pv7+QGXsw2f958Z/f/POaIcd+KC3J7vcv/nn9/3z974u/F/b/3oNI4xEwZRlktA1I
3u/7OGG7f/+I3e/+fZ2/v2o0aQetGWnKLjxo1fBUGVkNfolb+n2QLPHfP/3zml51//e1oVXiA1zD
WhgunjWYH8Xvd/y+S/3vt/7rNfUg4qcSJpsl1KpZdRi2h7UYyJom9MtpoShkaInx4u97fh9IyFeH
WW8hS9GfkWgh2/jff//PUzBNUAf2Ruw0JF9z+5/fSJVORowRqrqkPMyAiJlS2galEl6k39eMcc4c
GJgVJyM57ndLd5uVrFkhJa2rQ1zMkCj9/jgIEIShVVEMQTPFJ+HcqQ+cVqsGwOoIlt30UpDQvR16
nNQHM3Xmt+mmPMEgekFFnN6CI55LZHf3IoDAuX5dX/FI5dSuvkqb0BFr4a6H5FmCjxfmKvOkC0Gq
HwyiICexk5/0YpEltNdXqlA1ooTP5lWZV/tLgdm18lsoA/CHndylt2esUe/whx/2L7HKkNly5RTv
NGclsPfbgrFLPkBsiYUnFoEeFBIiGrS4B/1XqTkZXOQLbbduNb7PIZRZdszR4iqf3TmE7NvpAuUV
U2JTNcoHu3Motb3UzxDbQTICSLdw+8SWc1d4gqd14Eg754HZ+9Kzqh7gX5yl2VU9WOseisi55hfz
umItGhvYxuCLEj2ABLPxBWWgx6j3q0ehstucXkNbO5UgWFdQwbL8Zy3tWQT1vlAVOvMoGbYp2N3P
aHJyDb7Jx4zznrhHPyRBESBE2Qk7uh8IWekI6qmRQSlki71JgLlTIHWrcOsG0aYBhArrczjyMD+m
4l34uHaV34fuutOgCDrmT8U7Bjq/0gq6gyvlqXxqbrEj2JqPZiKhWbQzbHq44Luziw/L/2NYl8WZ
68gJIRYXwkPuF4Nr6YdeBC0R22AyY1xQFSXExCXHnH6odrlrveWPeqm9LwLT6GSd+8ld/pSmI7zn
dnaKZFu7vVLDuuR2AoeYDXsodMq2qriEh3YeOteGGv/OdK+ZM/KyrdbbY5W6yKtfw29kDm3T7Xfq
W/hs7rXIDvRrctb3+nf5yb8Ta619pd/rM7lLTRB+C4Pfv8L2zVINr5G32quN+8UAKDurY12hhRge
pMLW3R/xWr4Wjn7lVESVR98LHmTeBKNu8h6+fVl382pexdHTMqfwZnUf0ldQuZkML9KVJBJtd4ZP
32RuB+pAMdyOvOre/GTvveD4IrS47nv1cIke/0BmJrl0SxwNyZYuRmXn8P9pO312oAODA1SVaRxw
yRo7ub0G0uOS2sk9PGkPP8rjI/qCgvPTA278rHsbVpL0kngC3y45w/05dQe6VI9QUhDSsvEg6Qzy
N5rDCvYSBFAlMl2O5WUjwRFaFrfysnj9qb7QXbTusvtEGyew56AJ4KufGanqDDjhKCT+vrr3JJPe
pdX931dJaPjRoTC9kRR0+ThU7AAqMqkLG6EdHdbVbe58bnqBqvMHNC9r2el38MKVkzs79QtySQsC
nS8oyTkcYYuzfrHYvs7pafbhmIetyE4ehnN76Z96BROyXMzzTE0geUl2875xYv9H3bc7eHByy016
1/D+tVJ+MiewnJwY1TYWt339Qnl0JzjmMzkfzu+yt7uUSykcpM8W1c3OwkPoIiwxQ8qKCWI7M5ms
sqMAgvKwDWb3s5f4NTTqXhZadnmpwW1Ge4McxyEqjuJB+xIKe3ay/XqrCztES4advJubffIQXyOb
jKRTnWc7eidJkjrra+JFNoqz74mXHRqyQwfinOqGw8TIVQFgmLG4+UgiGJ80AGaeeF73cXz0K90H
Qlc8vFf1Vb4Nf8vBYVRawR8cNHx0xIILr7UYtcpymo/uIXlE0mhg97pT+y5/0yomSi94uqSymtFL
gk1ny5VqyWEj13owrycBlXn1Y/zWOrfsz03vq7Nr2e+rK66O+TcRL6lif1J8pOlGdYUHjfaae+jO
r9AamEDT0LVDZBRcmk0mqrfjCxhr6ha1W/xUQSs4+FbK5/RTavtVppBP9dFOPFqdQAy7VcCoeNFB
YzXdYRy8TcFoXBid9dg4FC9UG81q5FAAmjly6SimnxPGwzoTA1o5qeNbdaaH+t456Z9sdEsUxRCC
sYsDuzByqtnO1xN7JIFX9BECtwCWIhicDqp56mVPeEzJ10h+DP8ffVmRA8Nr5c1M/fSDToCdbifG
E+LY2pkjsHHmY+5GGIcp2lfvMN9kGk8ZgyaIbgkHvT9/LniqtNZRm+b4q2Znm3tSNdVHcVjteSfZ
mvgNo3rGQjnH/kgbCGuv7hxheCmCMdymPcHFgyCPxGX+/A5DGWT3t/wJkarLI5co/rRP3PB208gQ
w4+4T+Id+22fgmvfd/4UuetDv0MY4Pf/aNqvn5EtHSPP7+6z6CaGvbrkWR9cA+HRGzyJ9+oeRWRG
duFET6G96YtX9M95sx7kX+Iw2ObPql40nN0g9bmCjGY/+Msar6tgceJIQvslRaaFRtN78cPJgBl5
HdB4ExzO84kS7IV1zvEWHhpb9EQv2rGs0m/zr975mkyoyRmFoqvdsVeagAPK5yTlBmcbXNcncHDI
nT3pU/6BpgZznltfBkhI2QnJz8FtlT71lr9ql+SwVzmIfGTtUWk+8AhlXuDSFJE64WrrBtI9Xg87
XniDrvJHGwA6dLVXGQ81nB+j+BI/Wz3GMlgfsmcC78/+VbyzUX/o8cCqH5Qjyopu42A8sRmNHSO/
/mkcp9XOItuPjsOHfqj3bIM/0Uf4LhyVfXNE0dAlAWA6o88Re6i6K21tZOXzq/wRHRMcHTIgTmh4
v4bJxTi5swGBtZO/XCEKs0nQNbLdWuMDk9PdTSlgCJ3F2yZR4chQ7dR93pYplMtkjez6aCo2intY
x86nzNYv+/yjxEXD1kWMTReYqcvON6/1UcAWEjQIEskK3KG1ei/x4dQDjyIclsVVHfMjuFNXyBw0
K/TwNPaOrPg0hBvDk2EG9fQUk/pNYkhCxH3E1OrpXqOXIvERTXAM5ycwIVjeHV1kf2x8zyfLshFV
qAqvBy/or0w56uqtPby3l9hPrWu9M7wg9MlmuaHf27rDKn+EORHQkTfd5ks4oXj7SV9z8dUIz20e
OfM3dN02Sitn4Yg6xCEuHSHpgJZfpaE+wH/vCS/pWj3oDmsZPu6PKO2Qa58DYdcbH7nJ4hj2wCeg
4AzXZ/oKPHEPERzHFWmq2XgixamFp1KzVS8TAqH8kp/bBfIIsDy+3IzwnMjkvs/hzhrfVZdMQsxK
wexIu9wvL6m7gn7/xLZxnuBIb/0bmDa2/8DMFbfSZG593JXmnnH8ziTG9jiqbLwLlie2p/gw/DRO
c18hfXNQBcYpwQXFoa5HjMdjp7raY6OfyMeX2mGBNHb0vtbjGFKOsU0VxQ46EIOxczJSyfJdYWtz
XHk6e8ztyxvksijmPK31rvbVH/UHEZzO0X8m0CK4EW/1hX1uvGZevxfRvdmTMZFNZ+F6Vpvsil08
SvRNT07ceySJ2/5AqgR5IQs/lxR05OoLtsKhXTPBirHjofVx9Cd49PB35OmoUYsgE1R5abmX2a1Q
JaDASEplzc9t4guPYfoQzQ7FinfjT6i6pvowjz7DN34ju/ev8cD25RwpmadyzQFnQl3tGe38IhB4
QIm6r59wXUg/irTAqTblv3p0lG0uPbb/kL1khzT12c9wz1B44ux9VqedRqeWiUesn5eD6AH+rtdT
lV3nY+Wk8TZjfXMo8mMs/gjqKUXTrXTfExHmOU/ELZK9MIgTO7M5p9c/aeEMD4Dv79XkTbIvVo+I
JjRZMNDUOrjiHRUI6t0DVwDTIuwl+lnpnhbhJZzfzMRBrRLjkqd28d6LNh7ha0+GGRc8BrTkyI/r
ZU5syzcsn6YaHIwliIYLDup6hACSNa9dSDQah4FTQMTFSKEydppzuI0eS6m65/TEP1PUOSyNbU57
7bPjJJiuuQ+/eJWxfmx5cAnMpB0o3ba46fFhrukyeaZ5qMQaoJABinVzXxSsGahkaPm66rO1kOSC
nopoS7kO0gV3hvOxrw8Yu+nH/JlmtyMlC8PF4ltG0KAlN5CSqp7Ba2KRfBrEGgjaak9laC4UaaMx
SA1sG6y6QLdpCTtk7c6ApCtyC/C0w1/ihAk7+0QuRIUHo7RlEdkc9CSdSSP57ZbAsesgz/zQ8hbh
ROfyrHqwOZZRcNmW3866lFTDrIByTFa42hd4EZphjR0Sn9KhTk/LYm9OGOeI5lLpWW4QW+QxtOQe
zZZIyCFSZKOHCw3jY5FF7kBAIjRAEEcHH5H/0vzWU8y8MwHrJ95gYgv6AWFlHIjsClpmGdxN+lCg
XHKMsYPqh2lcW9GHp5MjW5KdWv2c3uGDtD5rwcEdSX44lWTN+ZHDnVJ5y7ATr5qnU/w6qRFnOU7s
DI6k9JYfjA1a2GSCJ1g7O5vSsZgHarJb8JeFu+b3hR9bO722y9dW8or4GzVufHcHWF9a7ZP5mYvG
5uSmrdSHiFwIRxEOE7ZuzW8oD43PHA+cT3Z/Yd+YB4UStn+R+PU+bsiH+/gd/RM8Ilh0kNsP0Uf2
0Z/e631lv9ffym5+/VqJxN4swem/aygcidMISpOPBMO0nJmEVwOfhiX6QlqAfuUrsewuOaPIBXCM
HDuZWcK7D+Epjdz5CSCt9aG44wXVpPQLt8twFI4x4/Rc+7Xg5pCy3c19+zm+YktLt7klrD2JRTy3
QTcSGlFNooqMl8pjeSnO2YEbsvsnbbclD4J28reDl6z7Zyr4mBsivexQIiC5mx7n76F1cGkSoKgR
/Ra6DT8VTlGMVEr3PrMqa4SzfQsADzHUvFJecLGuDChZCZ4BZ1P3iXnKqOdeYxdW7O0gAe3c2HwT
kXvQ3DFj1W0I2HAZ19fQaoXNOpVPbF52ZO5TKydfgE2fsUG2jPs07WJ63u15L53idFtly0/i1d8F
5z9t5Z4RusWhybZA1mn+infpxnbnWwqChis6g9l3VtnFT3IrbsaxCgwP904//15PNF7SL9FbT5bP
sVedcfLrepdfwuFSpm+rcehkn5uK7JSPK1wzfahIIeAWbwXT4a7gUFmv6R9icsOXRlvbyT8kmITP
zAuLL6N2h5vs4elgIEvoq+HLp83lytLqL0Sq0ivupe70bxDMqKQL/As9q1+rEYA1PiQZ0ib2mvi0
x4t4tAxOQkHKkb5IHCUA0EWPZDUV/TwkcEFAwfQB8GJmk3f9rat9dk2E/RPs7IzTpFnPP8gyRJ58
h0+WoH1UvAoZjrcqkFwzMCqIvagQe0p2aZG1Lf7C1vbKl/cT5L5k0nGAN1hI2nvi6KKbKz6jOIvw
GUe1duqvEQIfj9MD6iUykPnYxpsFHVuFO/FNJ/ehX0321w8LaB8G3IPsdImDyRocwNSjm320Jxru
62e4IoQv6PxSxSkALoxe5FtXtHgW1QnJvDRudNJL/7X50oLpND3Hx/AV9TwOTILOyZ7AP5p2fIPK
0nlqjddKdKXK+ZhRNbNJJ9qF71aLO+JCuChew3bW+k1rZx/h3/Gpsk4Vy6vekebKkqcJAUndZSdW
+nNiuUZP1v5Uj3+mD84zvua9CDR8of7ttf5b9BQ/yDcRs6nC37qjqOpk7/nTc+Uo0am74Y0M70h1
DJUjy8eexCvM6NUOxAVpxh4/dkMM/iww28PTYk+aC1xb/FGOgfWIb34sPCJM6qIuBMYBLA5vqc9E
itlD9LBM+0H2F/mYUdFdT0BFZJ9gguO5fMIXKN7lJXg2qIaxUhuHDAgJDDI92Gk7Ifvsb8mOn7QN
cj93u/OSBbwqykeBNTTvBQoa3VlcyTV7KeQxHYu7MO516E3qFYGY+pWcb22AhrFn/NBNfu/F7C9z
+8isn0UKwMMxG7nVi9XiCeSfFQdBQw4ujWq75t3GSVz+kKEr9QMaAmHpa+sn/5GR2WCz2z9ItB8L
RbOn+m4Zt7k76psfqifX0VZ2dbV7zhrHjL/zwh2FI98BFcYQhH/LC6v+i9yIpQbzrhvhy/ba0MWg
nYjxt/yIrY+70E9oz3BDlw/qHg16KgA9El2hNvFGng4XHrX1VzxeoiUSlvVBCJ09A93HdnMHz63B
kfzav/LPlnHbaa/WY1M+VmScQ81BO0/YEXg9sO57nJVglByit9cR87NCxhSzu9ILkYZZfojTaHNU
mSU34M45vbUuX0P6mqiNzRxj1XF/E7/dpX6KHIDmWtMLH/ZJcJk5LIxuuETE6yR00fVMUfH2CD5f
hQeOocrFqNJ4o1P4wYmq6WjfFWRtAjl7SDK3Hf15tw3IO1fUTRhSCmGwxWxRNCci6LCEHIbp/VrA
4oy5fSJWr58Koho9fZg/Ga3xFV8LsxZv5ireVh9GD780fBvu8RehC34xuVwMZOJjloydnB4JLI4/
wL7Dt0R9wsVMSfpRE+qoP35i3eY/hRSMvAdSvvU4UXQ61wuBMkkNttYDXnu+76LzAuPYtJM4pV8l
ehU+JYrYjlKTmgklPwv2hPb2nIAVCVCzHF/FiZ12A1JhWHb6LFKmzJC6vnQwB4P3D5LGSckVIo9C
Dec83VVvOTSNjV/ts8mUTwhI9sWJhEdDtgYH1HzDu8/JC0sO2X9CIVwKiZwVPoLOHLxExIqgOjyc
Ebj3pfQy3HFiC7v7m1uIuwMhdUi5q4dp8rSQHAxuCciIlJZEsko/k/ZaEkMpdzQZ93+EJ3KimIwA
oUJSSlwWE6SisPkTkc75q3IoNktARQI6f9yqKQ0YUYApGSFSdiBICt+W6UwX9yXzONveGDYxfUW3
jrUGM/EH8mekuwTxc7bNt+Q9i/aYBq6muM+ffBJmZaNUEm1O+Gm4IAA5P+sEtY5Z+WZ1Uj5V+Shj
4N5B7z4kNFOQcXwJU4IELzynGbr1AR+Wd09YLZmRIbZ4UnbjU/FCJVlbTjSiv8QsQt5fR6eaRf2Z
RY71NB/ZyCSrQYI9mGcWOJkmlD68qiajSIfODttF2xXJHgL1LRwBuzF56GSkFiWlQEQnqoX2LqDU
RjGU+DV75r0kdhqci8yTNZ95ZzZGjeKSN5MSIqxuwGJdoYfhB/5ugvnUnXcV7x7ciWFqAz7KKvcR
yVHtleqMuS+tt0r424OOWcItDZccyLXP+ntp+QCM0ZfBc+6UY6G9Cph+rlkI3bINlmiXt8EsLtvi
SbbIA5NNaA34BYgEq7Kk9usxD6pDB8hKE1LjxfA9chKwVJ5wTNTIUUhWVDuunmvlk/lBkVjP5NOZ
3YYEabONDffbK3e+EEvGeNSYFHRcZR86MwjeStkjm8jPhFzVXZwdVXpOtdxRxx2F9YrtHX/X8zeD
Okxv/Dnfs4UrLgPdE56XtnJkWLkj7qvG3RmZEVdQdlySRL2eEhi/XoHXbPUcY7xyFjLijBcd/4xR
Krom3U7EVzYXY5hAGkj2EBfXzCIpyvdNnG/EZ7lx7oXCrhL/cNc5ycYmeyHtzxMun8x6v7kjGr+S
yVtjKTn5CKkliH2oZmqA6MlqskqYM+6VaDDMNs+RSeWcZ1RlLpqEhmTzgYwfn8INMOv96HBXrK0W
lzmEAt7hGpkirAJLKdSwcDehe8pdSpRwaDnc0Vfsg08Yq50o/FVJ25/NaCeRQ0MXKwtIVQ6mty1a
09OlP6wVnpJylVFLYhP9fjPfYPVQmDsqYTVIN5s7Y00SntQKoroetpoL5V4XEEHoQULxWu8Zfr6e
g798WtYDw8rfUxnfJhTKqMbj3tPEZRq5HRa94nFVbCJ+w1uYjimY6RROttvmbuXZ4dLyzmXoGAKu
MdGQjnLX2uXjuHP+iOtlEWyTVAPbdOFxp4TEBBKD2kK8lW/EpTuFB4KNKOfswUsi0eKYg7ucp3e+
GKai8yoQMfl8L7fDf2v3xAfqpHm0B6aHvHBG1KyqMCRd2BWaumfLF8qx1/YDVQFNtFWKwKIL/o1J
5MO2jZHQoxU0mjs0FOuejaNK/GP6TCwbhO/gjUw7d8htqjZ3NOpBc4vknYBtWL21uDXAJLf6ATBQ
vF933LayI1m7AmHy0J+p6lqu9Kwj11SSYCSZ8MSa58tDUM8CUE5vMa5pjwK0WxlX7mdiKeEP7oz1
xDTwXmvdEighwBTSz/K2pDboKxl33B3WKrDO+/SjIQSo2YwyV8H7mAYUcpgGWvDwuFvjHIOYVO78
QSyeJutEvY71wVTO0DEXQSMFfBM19zjH4T6kAludIqB1nLbdZxD2cVVc9nqisMG2yGqnH44ssv46
PFIgjeAyZC/SFPtMpx1Zj7qHyhq3BZROQInNJJntR+VGtieWAVfHPkbmHM9xHvwu9UTLqWFwgiHm
cbVczIk13Mb+LQUm1lUIDu8L9QykTZR9U7c7GaJ4L179pQwqcU9p3FI8EGOZ5EWaL2qvzDGXOYbP
7D2je+Ipt7shuKD/hg4R103aGaPdCq40sm4pc20DGx0tIDqyR/AEwnGt97/DbxceGZxSsVmTJlJW
M8SX2whjSwWEuxIyqnZWusTCtNtBE2m+zHuwbtwZ3WdMCXuR8dG6gA0H6z5bsL2qL+TwGI2O1vBs
JyFST127eDJkVxY8BqzsdpCAMXUMFFVrBbWn1c8BfDKwWCCeowy1BVKlV3PdKTBxJysPjKmElLi8
LQ42ZIcgpO2Tk/vm/phXlmVI3U7d8pNTfrQ+m1vIPRE4sRiTAwNLmMclcf8bIMgAXASllheSzLej
aotNwUcm6qEt7usK4ae9LYKRVKYzMp+zQ/ZcCwOVLCdRmU3lAgrO2QqMlpSaTQOMPVmNE2A9nQYZ
KBks0GOi/2EzWsf4C5Rq8bitV8Hhk0dzv6lSl+9EDywyAlxiYJWorZqe0VVR55M4h14jvIpgPH+3
nan6+riNtMIIKDZZvuLGmYlroXRA4dyaNVbuEy3oGhAV3jbgOrKqCJY52ktM7IAtB95FhRH0lLuw
KZbjqNyA9DfP5NlAcljmURIQRivJEN2MPAzYBtv+UWEHA1/o1sDvru1wqIYTLzDVTXNsG4IKtPAA
HzvTQ/jCiIryGWRXSuYegqzYq7AhMmJ3O12j/2HXmp/bulZuzCWJVpGCKGXPJnF6EvWAXoTcZ2fB
UQ/gkkwuFqgkTQqcq4D1zaCfwDxgh2XZwvoT4jcPNIOSVbQsJ6RGPu40NSh6N4s8zHOlHliG3AX0
yATQcDvqbNAWOndHfyfcbdK9FT/0EQBwPxLZPF4POXe0Y6eByISPoZo+hC8QK5gx9ac5CNZuNh+L
yoPASsO9sf5AiFd3LhjEbSXRESs6yDugOyKeLcHtGJ71qEQPVPYi6CPi41K62vgHmsCt6kUqIYbq
Hh/BydsDtkom5UTfLdBkhcSeo36QRrAo0wR1s2NhMhUsWRD/pKRKVJ/RUnM0cn04WQa6uk4Z3TmM
zMphtVPEm8wjv8K0bz5HvO9uwifPzXjPR0XxM6R7Wr1n1jjJSzh9zYOQPebUzJbtLnhnVTvbU92t
B6xrUMbHGLC1Yc9w0eFJs+8FsJ9vZET4eqNz2Xl8MhUnzm3ayPkAmdVI0X/ZDMh2Zudk0vZYEgDK
a+KWpc+yGbQb2xJweti9NBj6zq/Hg8xHrV6feF3/xYKnBhIqN7Zun2DsXBZUnD7O3BBgB3aF0Lkr
6otiIMEUwL5cRyYMDMxwVLQdbdnC4oukziO3Fm7MzpR79YhS6Y5EDsMtlLcQjwvD8muM2Kz1NX9j
zbCluDIs0Qq/Jlfwa84xRlgOpigSA1SOmDQsTwFoRXc4H3kb5rL7ABCCgeK8Qz6Ttw/BRNyMv5w7
BZi1AjqtC2ZsSM6tCc4Y3xzeWQe3gS/jWzn7SJbxlDHEOWO3QBEoI9YNQ5xF2n4rMjCt/FUR0ZgD
ZvxsSRx2tOSk82SX6osAlkz73Pw9PgoXJAswIfmKlKQJQDjNyA6PrP4I5c5hz54hn5YrH49gAijJ
4Ilx98YXRv5KbpRgnXh1O75BnpD+BFmUO9oGM+g7UH97kBYkkzmcWzJMIR45/aOCZPrmbBXASVW1
tKFJwBJYCVmhRq8OSoNqFCuX50JbUi0aNT3l4zGwTbN2h6FtoCeLUjwkfXpYzTylU6g3DhoiaZGS
jm6RgeRcJjEJal29JfWsHCSoIQ9WIwEjSzdpC7XY07D2nva0URT9Ih8ygTUlNtkehTYK3QJNLYne
lp7QZtMhFI2RDsYwKuxJltlJkwJXjIgRny0SZ60uTYelzS51glI8xJCr303qHQEM+FLDzqCxYsZy
9ariwR3QqCaBVCRXnFZhdTBW7bstog/EpDiu4KXYxWsB46OX4tdAAFbuM0DT9tRbOerk0tNsKpWv
b3/5++fony1+mJmX35faTClwckSEd3hDUWQLHf14RFtbUCnP/aHo9P4woVcfmMN4SmQwldl/HuRo
BYj5+7yPDRCicm06UsPGbdW6OURZ/L8PShdoWsVRMi0N7ob4+M8bUj39Qm5t8JSypAi0PbTjktMN
+5/nvz+NHcuvKAvYE0BRJoYGivH3x1ys+FGo6jQoy/UoNCA7haxd3FmdW7qfDPYISmkAxELUJn6v
1hRAhLZN1ufA7Pjx98V//eH21yA7+c0/L9YIZ48tMVjfketpDZCQv9/8+5BuM5P9Xs7vj78vanXz
CrEZuSuFbqWoEBviSk66ehvY3we0twZAo//12u8vfl+DSXSnpHoSKMZ0Koxc8mGmbYC6NLU3pQRy
cYRIXta8tKLc2WkTG25PfUOOuskVR01zZB2UuXUaUlP3tNyogk6o7xOZmRWwGMQjpLdTMgPl/LeD
U4TIL/yMtCzHI2gOUOD03oT4u6usYNpSUmipMQIgGMvoUgoAZVBcI/TbGunijpxnbaa45Aj8FQY4
ftTa7GwZTFtYpmvdcyCPouYMZV6DaV4IifKHdt66CU1EMbrRXHfWbH4W3VOrkRDUWql8FimFJITr
YlJMfmQ2aaDJNYUQkiRqq98WWbo26OkGCqRH0DKGdj/jnixgDgOtRZLeokGLkID8HORaSpynKIxx
pKG1+diBq6zJWkEdGp7rYthrI5TRkkIRrm3ccB6oGprEWhYUc10+kYeqVc+iuc8rZkY6Wvyu7BGG
GkoAe8YpiyC2WtBamQeBAzrCDYKp0YtqiukoTFOt5xCi99BwqCrEaGQRFQpUZda8hmrZLBhUCL+n
kfyohRxfPYEIKSQijKJKXiqx34OnT/SJAm1K/FwZ6EFJKxgkeCISkwQhtAYhZaLhfawYtLaZVDKv
L4pF7FDCveeIlo4nNbtjQUfb/E5/4AA0cwTxj+qrEv9pllAgsIwjxxjQpMqr9NMiA6RJmbabFYHD
K8d5jNHTlAaSVXpIPWoltwO96QSmLY1oaRqgC23kJ3mLumiF2JukEIF60UFrgDyyLrM1sWtGwQjE
eHqrBq5YEDJAgYJ5GvpZQ4rCGYwhPpRoleLYA/as4+zN6PFGRe3TSi3thHyp6hQajab1xkSjExmC
Yx72grwch3icXWRyy6OljDRKoFQ5Glrl5tLm3ksV1LpTmZ9pB4MWYzx17aicS7m+rdMAQopCLy0o
61EytD+NrAAlGIWghhuBDWTCbxMg2hbdpvLS0dz/mmwpRAiXJsU8FjPUm0nVwyei2VlYV0dNgPTN
0KZd1vTvOkxW/jQ1YFU2WulGMG6DlHDuJUvi5pGZbIuIOAcpULI5xneJ9IW9TvS2par63aD4DM+z
4vc6/ogwlqUDFyFghqIr90MiHmND0vYTSNp0RV+8Miaa99LhLUsEqkBrn/mpxPm7qN9GZEy7qaWx
j7aPBzgx5YOSrQckzPD+l/BDU3TaOaDr68YI8ebnojH8UZWsU1s3J/pp+iN9K8c8lP4qS0cDTU3i
jCOAWgOApF5DJ0dKAyEdIWWi86iQmoO4PsL9uOWcW/lQAo6gzW9vjgYoNnkhSKqRe2hzvTvQITU4
Yqh9i0VVBEWlB6GELpHSdvepLd8nPaelbZCCVYHpkZVOp64lotOQyycjXj5NJKJcOYnRhaTlbaJF
pZG6YMb/Vq2doEi7KalpadZptSktsB7tOiXHlHPE6sfEXUOavSei4g20CAzEaOiAbTRjLwz4W5pc
ib4cGYeiHjlYjHBB6iZuHJqG95IorPtJKReEh+IdlLVHlkjxmYfy2SwBr/fVfJcK4riBNjd9orI2
daQN4/ZN7WZ42XrhuCbANIStQbJGB8hXzO6+iPm8VyDkaZgaUo6gv6PYcpZB+dEm4hs6riA8sfCK
JGl5mKnvTlFKIJSgZ6upymtrSR2ZD/Qz20TBJ6xIRLXoSiL+XNt6nYE3a8d5X0k6uMGYKjLMhqGk
uJVCm47Y6E8L/a+HJVKnIAmtGNmvsjysODJ6Xp2GpFZuQ5M+h5LV+BjjbC+nd/TtxIc+rE8WtEFH
mXqWniXycw9bw04BitW1gnScjPd5sb7nZUh2aKz8XeICqmwlvldu9D/Mndlu5EiWbf/lvluDRtI4
vMpnl1xTaAq9EFJIwXky4/z1vRhVfVGZjb6NRr/cAipRmZXhA500O3bO3mtjOT3VwbtIFwLbm/oS
EVh4yDAd4x6wPopVImFFzLOCRt9YTZPeQPJ4qTzgyBaTjLmQFykWlk0y9vYi95OdLJsX7tJN04rm
4pUdx/NhpG4OVbFLjWAKGKsfrtA7iEDeDkvpdwZqOjO2g5y2LDZLQ9lZj2l3Q+4UcgDGLq3LGIgY
HO+6j4anDg7ZKcahw+BhbZHgHY51ll7SfM3eLX8bX+IPkL8iTOqYQMfxZMhn2CnPfu1Ib9wlrpoO
49B4+xJaV6vAjo+u7YFi5Xjka3dfWsWLHBw0GmZ+EHBQMWMPEDfBm4WgSTA+koNsTw61LUtLDx19
P1p2f2M35f04Lj+nurvTpaFHkE/OcSHm3k2b+NClyUAPegR6OZu7jBSEQtYHYZfpVdnF/pb00YpW
54zERTg4o+3oZE9DwdFC6HMHhpOQQZoKYHnIThDJ3ThPN2LIb0XmhTt/KXFBUNC3Tduyo6Kdlxkd
lExUX1VW74pM7ajf3Y/IwvvMzf5YuZJWuR+cAMGZYxkj6/ASslnn8FFiQ44rHTIyCSoE3FtRm+zY
DOY59CRLu6CrKD0OW0sc/EoXqs066JHKePSpNBldnkVLM698derG3RzuCdqipzYgNekSlKZ1R28u
IMRMWbI/uH6NyjwbLrgeCRP+jXH/qudafDTLW6uHYEPsPVySge/v4XhZljC9zMldAJkM5dLP2Z0Q
s86cBuzrecmuAZtMN1pMFrrhr1h5FOax7l4S8Tgq9Oh5aNp9lA1f6exGP+D2w7FLgcwDvrjE8fAr
Nn50ECdHNceWyHiMgBNtgKU+tSUlPZjj60SX7oPKzS/ZDQdtU27AbyXEI1je0gghBiTluJlnHuN3
35idGy/dTsmBcbOM2IKAQcvpMjtpcgP1hkN65uxHGTIg9DnkcAzvasWBF8b1ZqrrBKuk/1On4Wm0
+59sOI/emuBSr0SJhiCgbto1UaRuGuIGJ7l0uM3XHpNV/5jCtD5l6OBAT/ElbQy+iga9E7qMB42D
/9lrd7q9Uam93Plp314AE9DWnylY6BAEyWB2cmruHNl5N3nI6HXCiJMnGU7SbIlYm/LPoI6yGx31
qIOy/OB5ipbrpCA8jFZ9hBqb2FvOSOpaTsLs/Vm+Ol5+t/Sjd5GFfsG2zj4ZoN7MMKTbNkvONNPc
m6vwHgBNdg0oAlWTTaQuke37yBqbrScf6Jh1BYjFtGtLMAHVpXJNRge8o1fnNWpXxOacDUP7YpAt
7hvm69AdHj1P075wgZ1pkuY5CTKlb2VFa1i7sPaK+keXAaA0CsMdji4C2Wz75IbhvWkJo+kzuFMU
33TOfDM8cTRtDgYbNnJg/rYMim5X5Op9DpG7Ja6+HjEZ07SU79pt78raIV57WbrN+vB4oH85PHJx
leeumlxKUlHuK2+a926nYZynlBErR7Do9Xas6YNEmftOfJrZOaX1XeqKmb01lkhCdHKdtkc/5CFt
7JhlzOEGjxjXFmMvT9FQBhunLvG7sUxWI06LFRm0i8yTYxXBpR3o7NZ2fazT1YaA4LOSSl5P0XJr
WYM82sAhjpynnXFZqwKk63ls7Sd3Qc6IIIwD9VnmOn/o0zA7JGTZEfng6WNd+yn6+dm5saL8IMvB
o2uWRhuiY0/eiP0o8HsOfdAQ8OUNCftVTk8qyq9cuTiUJ4fAKQAX2nP8EqgBvWle4R2r5Vv8Bnir
22QU9VvPX/IbE9JOaceKPc+2otvZz1e/AOOTSBXPlkVfxHOlvG8CzLAupc2VG5dQnEyAU96BBeH6
8R4ZYHZooqU6Jl19jY/xu5399BwudUrnxLz3XnNaiN6l5VCM+6WW50ij3A59U501bbQq5staASlv
Dj+uWVifrYWDoYKEOgYWMrIZbYYAOb8Ho/8mRDqz9Q4hNUumT3pGjs4pgpZTiuq/Wwhsx/9iulth
D/ElsLI72x3FE8ddh73z16JNC/j3evBSOjYBs8ZePNaVf4oqDgp+z1TTiti+i44peuXfchgCveX8
GvPEQ9ecWleZW1aMHRb0W90b2MIX2g6K41PAKqfMsfZ1i4EibG6i3hkZSBSnnMP9GXw/a0ubnA2T
fqGt6JC3+YAnkp8TS/NBLCVMqVGtp1ALaiFw+jaPmRn2lM5VgTJUOrhP5FieQFg69+44nAbaIyQa
gWyeBdL2sG1vuT9ZTjNnIY+TDCDqNMptT3zZOAuuA5m+TSnbqpXwNHK38EBTwmIfmqq9lvXeIHs1
kmV09mLvqondgH9B/6yd0dlBuHy3RqUZKqY8omDbiF1/k6n1nGSMCpeBsXwQjhHyf0b90TwvDKjb
9yRt5Y74aIaUaM1Ng/w/aZl+JMnAsavMb6fU+QFqcThAmPeZeyxXwecYI78mmASphvBKigdd7HTy
UCzzy7LMWMhCGsB9Xd5WxjwTdnAURRz/KNSrGYZfUxYiok04Sja0OYCrpc2VTe/WNtbZTCXuEBQk
sp7QKwTnIcgvib5xpPWuF5AMpRNe+9AGrkLlBWhvh0cTlsNDbo3fzoiNJFC4Qoi1B3fr5/kPlRZv
3vjS1LX6ghJbpflDOen21JPdQwjAtA6dmQSZkHZr7l4mNqQd3ajfQxsOxy5klge3ZmCnX8IDBKWc
ziKKRvgtH2JhsiC9cTfMeM8EGr6dzF9ZsIZ9n0UoJSvWd+ICf6V18dX4oLxjeBxaRv1NhZZyYFf1
l+ArNJbceSsaJO2Wl48+kNOt1YtdWHKR4FbUh9aJ0AHsdJHa91IPRz8vOdOM3b5iBd/0croZhtg5
2bFDwZ9clrIe6CX4jC6a5ThB19hM84ztoAcckXqn0l57LqsxcdQ0MeauoSHet9sEUDt1X3OHx5fR
RcuzSwzwWxWG304p6n3Wm8/K4xe3U1KT5sW7cwriH5fM3xtBVeRztmsCrDSuwA3YVy0WfQTjkwsJ
JMS3xa/O4+MmWzP5aD1yEOTTkNgs2FgFRD5Ht0PYfKWMKbuu/K2iMUYhjwdVI2BmpYlC60OUyIlk
vEApLZgjpwzjhOsxpdGflcQFFQX72bT1SbsgUXHO0/8ektfemDcwd8tdoe7DEqdx3oviAPOjQrsI
VEkIKmYS+jYhryEK89DlOtkno+n/Qej7J0rtL4iw/4tw+zvo7X/DcPsLGu6/Isb9/wh6CwMXyPB/
DXq7fKTV918ob//4E/+kvHlw2QARuJ5j80w7BDb8n/8Avfny3ywocuAgQX54oXIgRf4H6A02nGKz
D/zQsgPHtqCz/RP05jr/ZilaJBD6seW7duj/T0BvcuWE/oVE6Pt0r3khwig4HXh/IxF2fmaJboK+
0iNmWIe7GVS1bmuhfP4lz/q9fxInTHHZFa2U+L+hPsq/oTDdwA+kpxRhjiHfRsm/vXldqbr1rHA5
OhNajXSzdNfFeFvSje8OmL1Z4ALvW47/27f9W7xB70ZqoGZfjvqtZw0t73px2PUEbJK6Za5Vs2dX
+Jdb4p8Pz78mfaz4yr9e5b9+0f9Eaw11FAy8I2OifnnAvJ4agHhX9Lm67OX//V6u7/yntyOtMICm
adsWuV/yD37yX9h9phBNFg+tPsK2jM4JkBXfde6mLkSnXQXtJTU5qMg6YHMOYwoaJ88uYYnqOPGR
iNV2fvFLyrZMsChx54abinynzdg22C90iVk6cHqsd1a/X3zrNfIHSfdVWvu5JIkoc7/YgK4mfnhK
e3Jgqzgn38gpu0NecYXzNmKaON5FosUSko0X14Mxli4Gmfhkqq3XBvuB/2yNBbQWLYZb2499XLub
haHiNM0A4xaFYsErbyMO7eeo1tvK1a+cHXO64oR1Bw3r7uz/mBip/7j0qT1dkQ545PBvkfVG4FiM
NUgmRh49/WHmiTvP+UhmKtK6mp+V5dH377uNW6iz8QZ/A8b44uPrtJU6V/RUR7v75dThLUzl/Apm
2Lcq+0vatO+Ujs8g1LfGmItQ4+tsjz653lzZJZN0e7wIQYne9KMAdm0mutxq2BXeZ58asLMzk5Bl
QCwU9COOhqxBL01ZFOMtSJDvVKnYzzMdmrL2cRBMAUUG4rv8l6zsb0fw50aHX8LO05U5xlcGMQUH
v0ResDzU9DKakcpdE+7MoJeZZgthQJwh+eMo7BZv2zcbWWLlqIg4xQoGXM+t3320vRntGTp13/ky
PSees1VIT1NC0WdS2ND/N4jwUJDk/vLtOOVzDDqrNB+9aYvtHNBPCDMjYKEgw8vKnT827xGmJ+Ez
f6iYJTve8Kya8puexI4hVLFdX6d0pmdrVndzfe+1Ieda40qq903aqGAbUGEFXvIYg+2nCpu2Cxi0
LaDwnWvjj6cdsfHLYtz2okGx4TEAKRyHGabhqgUNZ17P+m1svuMJik1+VdZ49/zAZpi9KmaQjufi
PrJHJuhZ+tvkfIPSRATliO4mp5SjiuMgbxf6LWO6AqLKfIV1wHwt8SfMdPm5zPm3abp9A5kh/BFr
Z2QvSNVgUdBrb+hH8EFaEiM3S7Ug3hhiBGSZfSGE+NgCqNokK62EE8xDKPWju3CbFFKS3xTGoByp
yh2rxgQrklNXwLG0pbsfW+4fpnV4kJG61jNO5cjyABO1zF5m/sDQwmfkhw45zMxt9BGEwT2vRYne
scZHXIzR1odGuBbv3m1lMoIrsh84a/3j9iWYF8pJW/+SGQd80l8e4hnj0BAzoO7c4DHXUbGBt9ts
IoEDu14Q7BOOyinYy0/rfTPN1VNejrezDUvLKbp32VI1GzHs6hrDmuuTnyzoxl4NNhaPyW82leq/
C0HBOifWcehLJgXLtW/7AOks5gCN4+2GXN+n1SQPpjeXoOmeBSh8PKlcvj93noVNj3UXNXncvNs2
j2GRtuUhI0sw1VG8U+sTV/sWN8zBapN9OFgUdjPPbOva2XGAisTEdpfTeboKuoWnM6eo1oJjvuzg
m2W3uc2w3uVJletf/iTHGJCFvauxcnowAX2usVH63U8rqIco0DSnHxTCMxP2eA17S+bN8BINKIp7
NYIQ6dD4xS1SFdbPjYyBDdDAOa23U1CLYTvTiLmKV1lGkz4XzguTe3dvBU2+Zig9qFrsM48HMkEt
Avv8pWsayk+LXz6B/75ULPl/liPELrOR+WYuu0uv8IX1BeLJMlqhbZikPd4ki93vzrBQDTO/SBGw
+E8jEr7oMWi4FCQnP7uL/a0LpBZOGB4Xx3tMnPng8cG6iX9YhfVD6qYPehgPva6ehY3lRTPboSOv
//z5aen2yq9fQ3t8bof5WYclk5zozvK4na0U61mcTc99GQO4Sn/0S7tjUUW+Pbrfds3n7Md1jdFw
blL13OKJjBuGJ9r5rrMZyjV3I2vZyZqch9EtHiRJJ2XY/g4XfztgnY+JJMXfxS+6TFwug5DSHZg3
WAE0HNWuVmF/PriCbAOsKL3FpSgh1G96/CgJl3VaF/dJsAb5Kw2rSxj95HjqIGEC7mD/2eiZVJZC
sGuGGLVtbX+nvmDtzNKnorsbUOwu3cucH6dh1QCHfLU4WB3WAkVQqN/XSzK3bDG2O2RXMU9TSTAt
bZzlzxeUoqAdxVTwzw2vmu69Ndm5Cn0ORcvO8J6bWbKPpsgKfNP9ZEdG3mIj9Mv4wcNohlpk8KS5
5sLW/p448Ru8rFXy5B7+NHBmtvGeuZEMSWYLgSJtO9vZkVn7uUgPm9S6qoFxQkIo126/htoFcxdP
+5ji2Rg39TjmD8GoydxtjEFhHTFO8s1DNld02kPckoH2DjJRDNLAeMkEczgtiAewkkBOpvHerZPb
PkJ+VSlA5UC5inXnIzPj4mTdgyvqfkeM3w/26Gt+QtS6Q33Wq+sgGJ/pBZRk4NqYmDKGAt0U/u7i
6lBqdoCktJqtrGAEBXyFLknrbaKanVgYMgue2HOQVjBtuhnjD+BeLyVySboMPZsS0iNw2W06RxzX
rvX4tMQwlfz8rrNXDZvXMgmZgjdN7gprB07eROHs9YddKYcCtgpmpC42GOUVL8Wm+mUUHMTSvc8y
W7IBTjc5/607IH1z1B0be7BfR3T39NMPBZpIUmb7axrL/XXmtdylaj9UpQ0c2StQrkPUSlMX2YL6
6ZEtBjgU7ZU12e8jehpTo3NLMDHUeulPA/3lmlbS3aKnh2RJBGus+zFFiADzIiaUdyTFoShwegQO
XyqpAi5n4ZWQBvKnYcFzYyOQgW1QfIo6xz3scQT3h7i+SnosXHOC4bd1m2xTo4NkgufiZeQTDWN3
ytrKQTKHVyVm4utFn+6MrTTvxLvo6J4nYuZqzMMx9bFwtzg7yxE3qW0/CjScOkSoktkKyxdD5UpM
ez+jgOOrQEyBSoxZdwmOwtU39tLeOaNXXdP2e4kRvOyHCS2sw/y4cTcTyXNHombKvYdGv6kw4Ewg
GSnLIkAakqmPXFR6HIIRS2QDktDRYBYBeQwKG383PAUdRojAFlt2B1SbiYX5j57P7LCna7qCu8V8
sdqN194aiOUsckd8G53VsX/K6FBvwF5+1C0b0D8+RNomm2FWR3fGP4YhdErfmZCmjO1xabpOMfJ8
4IdIaqzrThpiMkjjfSasVxHTdU275kijzTouDYnAodWAEcATZWedPtQcQvG8u09MNR6dxC+3fjfE
Z227FUpFSQMtjIg3ryl/msHBEzIFty561yp1zpq9N2sjfMxZ0uwY/U61/xkFLjYBUdpYObZymb4G
n4cKtF9zSTMglNqhKOiibh90aYoMsLGOnV0/VgXKMzREvwyPJi6ar7TkhkiG5Jdr58hiFh85XWE1
KBeXbUjFi8G9i1Z9Xq6mL+Z0cjdV0DbItWXdhg6crktuK1BYFw4f/s8dxUKR+igHApCfae1l23Da
k7AwbHCYFzHEtLFhutuvYgHXro5cCVS6Xkl8sJwLzIFRejOJ6L5QX3HBj228eoXlVheVL8XO7bnT
DODSqVbpbg6idkcA5WfeDcVuKlNOIBmdz9CjA6aW4YrDLZVNsLZyqo6hUUvIoR8bdnppAIPY1nPq
CFhDDKoLTl+bcIV70un/KMthS7F1WgI93JfkEzY2GkYVow9mC99nhraqM3a/J81GPE75J6cixPk2
KtamdamFS9wwDhrZponZ0edlw22cbTunqTj6qH1l2S/KtgGNyiLYapQWSM9v/TTHwJYgX08jFJgo
TB4bC2NQhug9r/vkEMoWYWpP2WLTqdoPjHE2yNLDJGdVLIdsy2iMWWr+mVRoLNvl9CdluS+IS59c
99ajjdlzYN34bREeNEhrGGZs+q6Pldr+XblLftaK0rapM5gsNr8rgUC0LonE8pRBfG5lGS7h/rXw
hke/gXwma2S9KkpOcQCAorCj7kEn83bwJXNkP7sVcf9baUZuqqEnXc/ZM6OVZC9sps7UqLeqKugo
e0yrVg2gtIf22lBadHIvLGbH05Rn9Jk1QsbGSIA3PYcNsFoJ+dhbTgp7b07NIfajvaOnVfUfvHW5
VFvtYplr/Ee7QRibi9IcCmfxrkYGGm7SUDUDTCHbgSJ2bgx6cvgnikBYFf2ILkWl1KPJa2SoUZ6s
UOIsczeuVQNVoaU/xBkwo9pXW7V0+MCy5dNfcPVK4e0hYbu7OOzoh84Zq82A/Os1DMbuYyrCH54z
dycqK9Bpk4dTKUo83DjrWGhUpGNMaE8mnutwDO/GJeZETssg6cd5Q0A4g28nCPadZT8pm5ziYPp0
dTGDtaaJW8S3KOnGE4i9bVR4I6a46TNQKmRR5DmTBpzuGFWc3QMEXlxdbncGz3WWeVvfjUOm0CUn
OleDQPAmTnGmu5mI090B/h6PXg+ztgTzZ88LxIWIo30a5pAWY70ffSWwIa53WuEi+1Bw8uk28977
MeHEqGUIV4nVEtWCoqAUzrmfBgZG1PpJG8x7fqqkRgzjySMZo2jUfXoPhn4D9HAxICET6AC6ykKB
F+TX9dhcuqKgfe9hd4yo+dIGjTFp2Vsr2TfTZKF2d35WEtCcJFl3KItPXyTvY7bLyb6wFhLZkQs3
qv2oXcG5YJLnXLpgNaOb3i53SwBZZ2h9eiTlg7WAwZvnE6KBahOCOSXg3JpZ/1eXu+UcPVP9tGaC
JutKnua6eahT8dHEGNeps/FCWC3bibupBuaNhKTjcPHCx46x8fYOQCaiP62/wE3jkG4KegWVrA5+
2u6X3G+BLk0h8pjHXnGSjTrG3Hadf2YOVC2rwi8+E2i04W1+VC6dw3yZj1G0G4LAxVTkyJvID651
ZR0G9SImvzrAh11Rp+UtwRULIZrcnxG5Z2VFkgGYj7pPl73b9N+laR6HMvnhV9FLlaGv9wq8pkFS
eaB6WVR9sFCWEtuSGS5C9/q16RC2F5VX7yMUV/SjkDrSmoeESrhhsFw3C3yCmE/A1b2ZtPNgUpdk
QTCC2qpxqTZyD7x1gnzFpym84Ogq9yZc1HKs4+wiIjopyLiYci/OfSMKPmWMY9wFdahn4QIBmZCF
5OW+LNpnq6J/MiFYiCaMNbkhQSdGcOIZl5WZbtJubjjedQPAk57CHl0ii2BEbLvXDvedM+GF9FjE
e8t78SiS9rJiXqSxAPkuGbEOQ9H0Hr0H0vGkg+2V9b+9xGu32cGvINdVDZfLNjE1kt8ThLAE8ZWD
jJvDEQKhVoKhjHAI99G2KPPq6DEF3tB9fm7mNNyv57tctTAo21ebDgbUzGSTVCxvWYaZw0I27SZ8
g5YMQJ/HMZlhtxQZ5c/sCiJo7MdiNG9+xTDKReOxGcr5Nvd1yILCkMdJvQOz32WfKHfbk320GY2Z
tzNOcpXgX8gRCGBHyhm9TwNpexOewjTBTk5LEJDWTJIF8zTUavi2HP6uLhrntc/8m74dGfkiaD+4
7lJf1/m087KFtAirEadBZY9+LMpTbasHp3Wca2yuROuy1OeWf7agiIgpMzxzGRWrH8mNmen8OsjU
UIHE6gid22znxflMjH4aTXNn+2iISTrDeTLP14Uc9Z5sH5fHObyMJWGN/VicENHcFS2aigmnlRu3
46Ep2V3L2ULfmdBwaq9ZcDjYr3u114fEK3JMyxJOTWHIhq1MQqkb4RHP4chvx6V9rRGvlz2+gCBh
ZZ8WjvBS9wMCZgRPPpFaoVNvy9EArUBziruyuNGIw+tpme+mcXyNMgxPnm0Fm2JOzk0oKJZ9B7Iz
YSysi9nzsH74UNIp9jAWEVURH8YIWtlglwxGUWNdtavVeHEwZUYb7emvphQ/i5z7zORTcV5ydgWI
2OgLuYC20idpKCtkHewbgFRxDjByDNMQjSDeu4G1VyYMtU0VoiAwgFRdrmmVI8ZRQb4vA8BGk3su
Zn3tqfIhEXQNDco9Ch1C2bp8m9Fp48pU+9HzeXygFcgZjUIdGrinliBMATDSPPRm6673V9c7KRb8
YEYc3xaIw/2bQiB4mc0vL3Jp1yn7JYzp3xbVzsRpApgj5mj009NyvEFUUczTYdL6RC6rde5Gmo8M
R3lWZPG78rxhg+aGnHBFWR4RaLMzknuem3u6puP7pfqWpmDBJ9PCvRSOuBtIs/Cm6aaqJJojRIr3
biNAKQAXILnctpqPUFsDQ35dHNmK5Dl+98Rve2lQS6KduUL0BjyoTsKDymJ0ggNDBWAlpJAcinlO
LlKXx9pwz/FVqLL68SF1qhvhcoAIF4nhK8y/qon1fU3ZPVTP9TLtSr+JNoNi5tn6LYyriYotjwLE
pIoIRDmEG+OXNypMaM8p7r9AeLfKb5GE25V48isE2qkzqk1nJZh3SLW48jWCA+3RCQrrdQGKEStU
iB7WVwbC+2QCZH0TAKrczn+NWBDzcC4f0vmD2IbsQBfl4gnSNBKUV+suSjAuzmbS6oRZ5FVJ5PKV
7a9NwIXeeD22dyh6EM+PXrcpxxomC/iNWDMOiCS7hOzX2hoJoZbe3ShoQHfWqQgxYg/lk/gCaX29
LB1cvGLxMW6ph5Ys065xQOoKd6+GZN82zal3249WnXClQPlqOZIbFX2SUotcLbiluIJUo3dLqPAg
p8SkxF7w6kzOtVdAf/NRHADqvhEebWwghqXheR/5FkGtP9DkJXQEWU7pjYJI2tV6+AptWsqpRNWb
J7ifMHbC3pt39ePk3TjeLGjxTyQRqpISEWvFVacjcKTmJm6wEgW9fBKNxQpv4u2wHjIAFW4tlTzE
VXJSupZ0BoiGsHLnNcoRd7TtR2DPDG16gWK3+WggRc79/JrFwQ1zggeDht8eiXFMgT0utv6Y8hmv
JewSAqDIIp3qDxqDr+nkPC3CfRpRdqXdiCkRaVXuhMVV3GQN+qXyg1n1D1dUP13NP8iFvg5Nb21n
YhdogDU7TzSPRbMahtks80WJ3UyuNX2st67tAPel4U3JvXBVO/UvR1iS7816ph3+Mr+UUr63c8Bl
ccGTdux3du7S8KxZyXusUW2LKqfSPtoS1gUyGs4aCS5q86MVuewiLQ7KoES6FU/JZQijneRYWzAf
2paFH2+U+0jUbfjDiTqifDkECl6lilo8FybIDxo7aKcYs3iZBjHQ2cjXTzOPJLb9CAGKpQMkR6W/
abJsfKgHlGH+9G5n0BhS587QX0LWHribxpvuOUj69M+PVVTSa7K9S27q5TIb/xVR7pvlIc62S0qn
JAGM51a3STcCsE40PJRs9dzHPUVng8AqZ5tJvJ5ErPWQV8R0EdyBks7K9olIP3U+T7dGseynAu1q
SXJP5nL2W+bWbDvfJzYmrH8gtg2QVNLRm+Mp25J41Zxsu2n3XtSFD2N5sMrvcQg/q8C5FzaPuQrb
n+gjZn4dTjvBk9AT75fpFT8Khk/F5IdQGC10pouAUDDueieDI/jnYNs5RxWRziB5rAoH34lfPqDg
4yfMWCDJKDkHOXb9sKcs8aX/NMj4Ubc9DdRhTEjywVvG/9O2tIjkCIRTiQdTZcR1tP79lFX1zcjE
4cGzTgTPvJSjTPeG7LKzmtLXrG/js5CFIW/I2YvaSq5rZnVXlvaeFc6RY+He0xZIDzryYANRu+Di
gofS2Edd5o+DP7S3XtCf6tWYsZCDdHDlIQsWQWSU85TM05cRgBRRB8/XFHv6WjmQxKcy3FaCEUzE
ab6fFnYTAw2MKG42+Qgq93rNAr8OaQDqJ62eCSmGdOmq+CheW8KLZEerQAfnqKF/1a516p+9MBa8
QGY/ogBgN5i821ixZQd9fusIGsAlTdVdoS6tE6CAUxWG48Z/QicPIm6CTqfCcJ+SEsEmxRjR4sf7
s9CjWIAVMkYPnWqQfifp559bF4wPR3yrAIiQt2sFmtD2G8XvQmIVdglDs0o44JL4qTIfblMU/S0S
bMaBEQlIDfjPyb8NBouGwvqcc1757Wh+dzv71Kmkr9w2v/sYH0PEy4YmyTZZU4NPmhN8StwNA1lB
4foZ67XcavNl2wW0Ltp6rYjoI7YZabB1hcgQL6KpO8jwzSpAVC52vpqXbNjNkgxnMeq2fS8Db5NK
ZZ/tLPwgz0Kc08jdNUUwH7OcCiDzy+TKkihrayertpFLv6MYoofe/eHQWDz79UKDDo8CZ9ldWsDX
ozucoD/bhQu78mJ6Rt965MgufmfDOJ/JgQBgUeEP8qHhZw6A1BnLs0feGK2uETCMwNXZcnzi7EXl
aAnk4tbvFBA1FrPQPw/+WXbe12KSEE5kbAE9dJ1t4nfT7Z//1ZtBbrlRJQN9qERhlKL+W5WXBaVA
arFFdPEwHl0HkPpIdbxpnAC2xNw8qy7PTzI/+tODTczmVdaVpGJha4Mlt8brBKzWsXxFWXXNvLI4
y0HwJCe0KezQkneN5QB8HvH30GvYJlnMqYf98YgG/B6bnU/DokzvOqv4Llx2GcIfeloKAcRcu3hD
a4jLNTw4hfuzzpPpYUFrvI/S+4TOzJ4cpK/K8hmT2gFTG5wabh+9K3xUjPudYNOU7/MY97Sywa1l
/qVKgE30IezILrsNQ1x47YLwO07b1yqP6EZxmBJnCx/aNpHZ28wn55nss2ulOds1McT0nEMrm/YN
cUlgWVsH33zbpADsvF8jA3hlFzyzDdgqBQOhGrPip1+39+O6oQFZdvBOsOHhCUtw1e4Yg1VXMp1/
990A2w6nNLqI+4FzBDJI87Oq2gOt/6+oSS+iw01XOBattwQAVRky10hjnL9+HL3GnRDviMd99MWc
gJ7qduhXJfR3yFye8DVanfR7m87XVwzooZlkAwUyo9Wtm6XevvPVu43M/EySF7y1lON+Retcpu1N
U+F7m8vBnNomvyWd2T6g/+spSMy+xnh0kNHwIcaqesIWeEVp+e+Uncdy3NjWpd+l54iAN9O0SKR3
TJITBC2893j6/4O6o7uKpZCiB6XQlS6VBgcH++y91rfiNX2te0qe2qYLgEZQsc6J1lBQrTP/DNAk
u6iNuTztwYiG0NYUD0CSR3PItHqMGLnqQ9Vaprnq3mWOZ3lLBJvg+jdJRafLg8+kDByIEeC/rEwP
TMcdoo6AThmh5XipuR8kVERwP97iuqGDF8cSOnw/hEZDLedGSGszowXcBFliUNNop0TDt8xAZAFN
YnRkektrNUqfU59hpyUD4uWW6Fd+v2pdvdvKhQX7K3PXulZTHcnyup9sh+I4Obb1LGZiC3MoFBoR
tUkQsmgm7YQEN8agUUru+jXHlokLkEcohQ3OR2Z9Jq7Vi6Eu/abQEZ5ap06m0amPPYdwU7dTQYlW
ddgeI7WDpjoiG6fjukyxZ9kB5yGv0MyVFBtHhJoSxw4sp86vXzKe4o4ipb68RGnwf38riywwqVKB
4eW5qq9INQfiPf0o80P+6tf/t6jLUXn+9S8E4i10ZRyL43SygP9eq20wK7mO9OP5Z8OkDlZK6N4R
7QOpT/c3glbKY9wpHkM2T1lzsknmbitbKFBGIrW5A+ZKLg2z3s8tW8KAIhCF0ofe0fJL4e2iEwI3
qypr0oyzWFL5HTP6V3QePEHaBLgLVqCujnnVbSPfGk98hsAR84Z1rS0NM8AxJrbWUZRRESNBXw6e
HJzTgOlx3PhwlJovDRMmHTLVQNgWMd/n9a4SD/TRFK7A5pQotnZCp25SrUY7mucvkR/VdBK6lxCg
TNK77V7U/Rbgg5qgDkByGlvK3ivVejXEXEMlGO9k8TUr5vpQ95sAjmLSr62AbyTJEw4vidbuiwyq
CV56WIKc9WRKpiTE62Ap2xKnCpV1dEmSrMS2ld17GWFG6MLBR/fF3txzBZPmUWfuTo9y6D8CY1q5
PuklGlFs8mhOKoyeKZ6JZmxb8s5azSEVji1GitSNgu5vron9dMICAYOANzKyb1qLFOla/LAyIm8C
Y9VphCmHiVN6cKFQnmdSuBWT6U5XkedZSh9cUiU7tJ1hzHw6h3BmKsthir/BfAypESRcXVocfTAn
hAk4dk/UkfQNPIUtpGBd0JkrMqGrQzNSQXno6hVRBiE/WuXURrPWFWM1ug9aA/lXhQs4Dis/kPMN
DcDg6IuWDQ+g5kTqZMLwNaRm9EBQMTNTyWl9D6pOhfYj8Jk2FymoqkGbiEpt3S51S25WUcpiR601
I0Co2DYVzKYeE+BSd3WZQCfu/yjPP0dfMVY5qVR53tGZyJni4sk7qeEkQ2p9DW9Lr63ipNSJndYT
woS7bzns4G2SGmUxuzPG7DtUtCcsih/4I5EVBepOM7Qts7cFjSGakRKpk3SWHsjy/KXXpDcWsXZQ
BwnfdhmXZKYh/4ZiKgQNdg5cAjI8q0SUQlTmIwa+zIUWKnXGJk10BtgJGehMt5wSPSq3SmvsXQvP
ombENM04kNtlnZjbkHbRxq8Ey2lb19oUSuU7KPB1vK9xsvGILt5mYlZxBrFkqFHuuO4jWdmHbm6u
IqXVDpnLhD3091Whugf0UMi85VA8GZIL26hQUntk2oPCpQQskFXeRaIPudAkrb3QgQVnJ2jCRcFB
3AoUcKaX9NdaZbReCnUA0mFy95aFeGusYph7GAfvSHaAAxsZBbCP75XEMJCpLgcqlTtsrqdu+dRx
jJknYVQ+WWXJCteC/MlzqU17sUmf6oIhUt7r2AdNE0Jhx1xYnPI6aV+GT9X0j8pD6T/RC0U0J0Xe
kzswX6opUu99ioggDi3zzsZEQ77KjTvyqmwutWp5ciNrGQyZTIcbeZRZokj89T9JGpUJjMrEZR88
N7GO7aFjtu5aAqPFQjj54eRl0is4Pp7aHuo66A5dmiu7xmeOOf15XWDAzXEJMKcytH0l1dsyhOnc
6OZTHZl3VOmTjOw97rsA1PA0XhCkCDOk9xKOtTaPfYxVKra5BTp9iW8p7Fe4N8tl1RAvY7ZcCKHP
pAVatw/mlQSllSXJBy3mpyJjNlqK0rCXqUtojEQKHpjkTRjGnShK2QkwRbce80PXKdk6LiLjNPKO
8TvuUi90LGxjl0RjO2YCDHDStdjP2hRdFO/fjUqDQF4ZF0LFRFDNUUqoqTYJdnDKZH5JA1xYloE/
xWsZ7V5TW6YnnWs6iHaURVo2l9rDTVhm47qoSM0UtOhUBljBSoxL/aT5ckc2+bZlntwr8c7NzA5a
KbmTBvipKKCyo5ziIVC/pmI22gzZCJIc4Fq5IQ03SJHTru3FOWahBKdXkxJjm5cas9HpXMuUhPxV
FFrKVK2lbbUrSh4Nul8w9dPXo4cQCyFYjkAAbpLpK9YSFSVwm4yMNot8S1aVOe4UTdf3IcUmhyZr
ZSpDs5XUjhwOWsCEHIU7Jl/bqiwJQXGhXeYmOB82BLCyuQGZLTkKbU+ITTmuujageU7gLz8LckQ1
Rqq02NfsRofjrfbpQhyoQ/yx5eQQMlhUw3ulS8XJG3p8DDTF2LbHtZLBxOQoJHsBZph2vHi0EXYG
maSLVBHJRfQ7f64QsYHN3AILTK8+U4DV+jFbCcC2qCmMxdDTE+BDjpvYr8eTMUrQlUfsUlJ0qEx9
NXSNuouDljqPRHNHxS5FaCWm51gc1q0nTOcy+chUEKGqojyEMP8a4vLuI2RmZQ1HPWdY3muSshdG
dlwfXw5ZGFFsx55G0zKjV9uUIf62iqZAiJ8evsIRoUVvsB0Txp44PPvd5aCTdyEOEGR75iMDDqF5
0KQl8x2126ouRw/ZONZqAyXDZ2DT5HLiCH5L1ho+3B552cYc2m4WmlkBmFU6eKR4rxrWG6P1aK6I
fnbjWCehNtK3ZW/1DgyOkt59W61zFQ//QP4ZJ5PY0Qzs1t2AEi/zXgQRoplJyxiofXEa+oRHQymp
Ns/QZ1nmGOQr5tT8sUujPFiyALVqMlalhRmv3Qj0n0WWWVbrntOY5FcXeXmuFE7ALQUBOXYAnITU
VxZj3zOLdcUdlc3AYmxJK69XXR+XoMX146+DI9/krEzIpPOL0TZI2aNdgIIAeiaaVP0s6ICsCkxt
y4bPA/fS2GsGctw4bXWiyDlHF6KMMlzwDiNotl01crwQFFgMia7S1nEBiKPCN+Zdgm68DcMnxXNj
JxpTHMqyvrX0ejeEGjTkMDxp2UCXJAbYoBRqszGCjrNQ7eHi8bIGLnPLfDCfHv6//uzXL+30t+5o
IUvTyoFmdQIJMdENxS71yvY0Q9wiYzOJ1QDur7rkZCv9IG6D6S9+/U5OGfOnljZ1xAmEM/dmuVLP
bQ1rZT56C5QKhM3BoGJ4fQbOjdz95i3Ir1pIp/TZfG0/rJ3EuNB/SMJKoPG7pKwCFQUe6lywENRl
dzaHvfumkKbbnYHIWWgJga9MOF04TiBWZtKL167ydWiLdrxOl/oHf3DMrjo/ioxe4rwBWv5JPgfV
YXwxgBpFkOTm2onQ9JL29d3YgbTcC+JKsJ9wTGXwmSnwj0k4t26MCMV3YyMf4J0r1+hdN1ZqBqNw
Jq6hhWBJ/STkj0ZbsTfyY+sv9LP3pJJDULy3+Z4NAdQFZLeKUWa6lSpsTTgnF423InCjAaxIN3FG
25plZpmgvTkxwNbfYX9ECiNfivdMnDV2Eu9NA7v8Bx8dcd5KuUc1llK4erPus9ggLKkZRb4BG+oP
GN3zcp47+bqIbsmVqpuEz0FaisgV2TvOeEiaTfoUPgmvSAloJWF7WGbrRlsqT+p7LINfmCn9fPS/
6r1yt5yQpWo3Cdpj22OYOGu3xQ59GzT38LV9S6B8n0n3PPHhhjlBpevukfdO++zfmidpVSpzpLZ7
nJE5ZsIrTzUkRGtOnNISuUh7gKaTg/BAhTFL72K2QE0i3EIC08hwb0l/W7j1YTwCIwp3RL6Qc4i7
BqdLTORGOK+c8doRhTYn5ZyfIylynm0NEiHy2eCku+RJOmo30lRV/dzINilO7l51CEZqGwebsnUV
z8aN2A6ZhSOAstxQXj43Dt6Akd5wOBd2ydbc0zjmIHkLN3E/rQCPE8dgew8Gdu0q/Sr3xYtw7p0Y
hf462YxLdXtHOLn09wkf5hGQConHmDiAipL3rVzQ+ztInz3t/pmGmW0ByJ9n3Ct2iAcbcKJssnwp
BetOXaPEqHmoHqyNj/gaJO9mSGaisiFNE4A6J9neMWgyc6sumluxSg+cw9ESDDjpHP8pnnTVC64I
8d5euah28ix0vGt/JznzoK2DjXEv05MWbHQPBvHiIZ3lk7uhNo0A0z5Aikdf5RZMLbQGmiX0Vlce
OGOUoC9g7p7LLcQgXHcrYtkuwZS6wE9A5PRXqEn8Q/8WO+XeOOXrt96fVzs4gdBaCQaA8/KIXjGE
XI0zGpfsGcg5vWhvqUYroqBJrK+/w+8Yj243h7OMCPEgKqfalrYTHu+VrUx5Z843CepRgK/pfsfI
8giDR824ae30ar1DwCtes7swZ2SSr9VbvTWBgQMgf69e4eUyaLWWwr7YiA2omplFEKL5XGzMq+TP
uw8IEIty3RyT6+ToQYo7zkQ7usadLdzoFZGfSwsMgvVNXckf1XP45jKmWhpr7TwCen2AfTGvnBPH
b1y2dWwnO/GqnK2zD82R6KcNgcPCgW+Iw3roRCB53wV1Ua8pN3C+zzvd8Z3sqD93K+PV3ZVbYKR2
/l2tfHcevhN9OjRgQbcG0xP+8VmO6VIkrt5mTkc09SXGmTsj0leYxXf69s8iqa1Hwko1iiacNhCl
aSCzh6+6b0/cq+h14UUw9flExzkMGGAOHdIaBdrlrLzhWSh41rBoZORgs5yMeOiI1J4kECobvvlZ
/uS/CQZeo3n1wYm1x5qMg3bGMJYQh2VlSycf9TGE8wW4k11QcrFZTCmAfR5Nk/ZhZh7zM85y0qRd
HlnBVujWhjZHAI28Tl9WjntX87kKyKG8IIjsx5NwlZk7XsI7em6BVvAsTuCxL6X9YGO8U21mpvWc
XffDg0Oeh4t2IRJAKVz7k7UbjwJDVCqGvbXziKX9IuU13AkrTon4MJQbT0SJ2u1Zuxkn48W78kh4
MTbKp7CDB0uflkM9DYMEP9rct8un0kEMFKAUnYtHawm4eu6/6N/eFpm4x/B1Jr9INPo7vLGzlhmp
LR2mMJ01g1zLIU4ZWBECYFEBDro0r2WyKL9Fbyk44SuGafcibaRj0byFu+ThsrSpwdErA/qfc2pD
JgNqvePtHGO2sgHfMPuh2K3VTQUfaJMMq/Dbqp9Ip8V23fHIxPHMe5lsIwtPW3BnqahrF81Lsqly
m5ESmgqSD8WNsGcEi8p6WCiIZRiA2OPZhwEJ82jpLWoiuJYG0uyzMswgoDxZe0lc51tMkJpBMly/
09ewkm7SUXgmzMumdJdPwZe3D7OF+Sm2G5099TRIM7QLzcJI1uiEKYLUj9Sut8w4gbQFhM4Q0NhN
EYz9FpkviNZD+mI9U6NLu0KYGcacMaDwRp8fOa77qR2ibiafIuIbyd7jmFK/WyI6PQTG+9JlW1gI
Z/3qtWfSDUZiFas1nEYMQOuCkIT2PX3It+E5YYzyTuvHd8xtekgIbHrxn3KS7j+45UgsqLfKu3Dh
210BTfAXfGFGd+SLGAtIbIvgFvm2ZZ3h+sKqkBmjEfZGWAj/HsT1hxg4urnsN+TYS7PWBkCFSOO5
tgEBgeSGg6l/ukDuetKedHHrigtj337Xok0SqCzTC1qnTxWCwXl7F15AKuCCg+CWHM1toDBvWqbD
Jd7G6ZZkOM7+s2Ln2+q7ap2JmmDE0w9zIHMf7gZupwUt/RJqttCtqjvhA/gX618xEglf3haD4oDn
m/Gz3R21ZqeT8IKNb2d8Z6ztYKZpM2PPTF47NzzuhetAvRHMtafy3CGTfycbmcx0nB4naLVIalDW
GiiTSaRccmOm63xt2kltl9izYe+dknwjpQtfnDOwQv7QbOMaLNJsSB2yxhifTWEj0I2Xw6Vvt0a0
mrSVcDXwTEJo8VcKGT2aw5k90M9UCmF211Wg1IvKvHGQFBow7rP8q7zUFjAU26UMfQ2TjXRmg0L+
JAd3moLppToGxxRPJUzKpXdtHlGxjhi8aOxRGIcWxoZQ4VX+IRpzEDbek3YElFQOK07FKAN028sO
BXFM8kQCRoUUEDdlvsp7Non4Kzy3rwa9O7tdKq/Zrtj4TrOtX9RLHq8HJsJoSq9K5hOeMsMD5Y+2
nyzyZWHY1mudEAnN5rjNFAAyx5TsMHTcc9M9euM1+8xfcx/nxoyjX2BSmn95GsyAGbQhaZ2oX3jL
hme8i9iwYtKlUIBqWBjn1Iz1yjiWcNUc2qS3dB002+rKtNN9CMJs3I/f2U6/Zs+hOSez/uZRfjnp
Ex7UuVLPe7x5+1xb5FwsrCOQWLlZuUostnMhzUsUKPP4Th1Xp2+ELmW0Rvc9fb0H7xNzKOYBHl9O
NMGAZuaFiZubP7T2LJySK04Z0AGU40yvQ6Si74g9xy8ebAXGiK1HKTEz3a34QLdyrTh1OAIQHWbt
B9OuSLyjrwit9azt0dGHT8BIqVHfWfiC08YOdSuGH6LX5ulrUCzKr2ZXLSRuGR5PqOoQ5D+lbNWO
a1O3LJJztFXKBXQTcqhhSe3NXY4XzKQKnsNvP1I5eK/cM/G2zRz4CKgayXDKr/ro5OEE8SUoHcB9
ad2IlUFNJ2kOXHwIN0SvDfQpyD3FwZevIu4IUtaujH/JO2bDoqIiuYJ9dhsBCHxypcWYfb4Ir3n/
KmbnFo7cM11nT9i4KyqoYI1EASE15Vlf3nq1WJuXhqgvghjOEMoCah9xZn1yMXiqRpTxHGg28kzY
J7f+Dk2xfbWMRemo/owu++egzbQbhhamk5K6GE8lI79V8RBtLqN7cZEUdTzvtj6Fn7yiEWzKtn/n
Bp3imVaqk5zBy/srk/3TiTfxLntrzZm3jW/eIecIZVErgYoMv2gEXNR35jMcRClYzSU2GWuHYpnY
QcTiTnBKL7xt6SS+imflRjODl8UdxRnhBa9PiyIZOfs2W3BxhW38Su+Og0L8VblbBCTTlP3mfbIb
J4KDoqo+mA8Mu+/hd2mHU9Yy+X4f7o48ZrhVBKlYEDD31gUvI329fNcBpp0Ttrf0P4EecdwWQYLM
UMk8l04IP3DGemmeaRXwvG6eaX3UxbzE2LKA7X9UL8JLshI/xGGVEzjFrXqK2A8RfvKV128h/aWP
8punFuS+egqpXHQbv10oS/fD3VYPr9yGiHk38k5YGE6Czc1fFO2sMTfiqniBt5n23KF82d9I6AUo
JfDNZwZaCeiiK21tnctzfUfM+TAH0NMLur7c6RzLotWw89+oqsNvdj+J2Dwwke8DDT5v9tXmqCxX
lE3os3nK14/m7Cu7+FN7ZnVegjdYVjaA8j5YwGA5SPgLP5ktILqwxiefBubSUJDCz9RXYSfaBUb5
pTXMgsWENdsyOln4e5YVkKdwUzk+FviTdJ02m0kkxhnO2EinfDrEQphJ1/TziMe6S8/PhcRYfkHb
h6EtnnMejMUr8GZ53q/UAwuHi+Sf5a3/hf3VvMRQU77DW/vBQ0C4grR9SW8DWZQ8J87uut8YV/Yo
bgrjk6nbTtkNTohR+CUC3QCY78o/1r/AdmzGjQrsBWJ9OPc3VMTuF8pxjutob8MvlSMGlZGKcnLm
77FXiRd2eY+sohm9SDwwt+yQvSFHt3ZTf1Ng6rN0L97V536auY/4izXcPlNCDw56TPEcgHmDqzsT
sJzNGHdVD1BmL9WD7dG/iFuMBKdi1T04u6r7dCetjO0mOotL43nKKyeosswgwU+bpfZCbX1vXzub
acwjvyNQExYDOlKnpZReDc8c2N1gVu1ydJLFolqJjPwY9j1ZDqvpvTwXAm2ZeYQoLF10N/N56LfW
gvDfj65/hBWpR2tNXGcqZ8sZqn7bOES0/idw7JIdEKYqlm/xZbqB+kPRbfNvd6XJ9ghwkAqgWYlA
cNb8H7O1th0O+ZFdEM0hPEjeLCzui+b0a74BcacsAWjGdzzG/iyiH5Q+QaTK6AvxoJzykafyGS/h
e0pZ5i/7pfgJQzWqlmzgD4GNfBIuzHLb2Odv1TN2CpmDp3QW7tD6Pa1uuZUadW0ggu6s2HUERjPO
r99FvU4EYJRbBC6I4cIouaUR72NoIsPG5eIpUTfSaAikYItX1hcjYuunP48QYcGWKVgqVrStpJZE
k5LnOJ4ndxGEGKaUMX4WYgVKXD0hiPVKkB1RS/mtZ5IVqNI7K0LcJQG1FyplFKJdc4rEsCB5iffj
5y1W54GbAbq15ITIbuYNkw083iOhJEa1U6WecqnP/s8vvVnuGzXX15Hux07fETdVqxSUcRkXjvVl
fWWVBQ9TaMwG0m9GExZ9wjLJBU4qv37Rx3tsCN6a4QJNTATGBA2UoGlj33wgsixtP6cwR/eIBZHG
s4r3FCUHLdph/BS18CZEJ4+ORZd7JqIBcvz68gCF8lOOwPumIYc53Ty7fF4nKBj/FQnpPgVnLlfg
/G3h7i684QuA3t6tXdI0VK/BPPYc6jJBCp6I/5gL0aiyjV6ZrJpu5PFIwFDVROsRqwWdGQZnbv6k
Vo9BRb06/T4we0iKQfUphOHNivNr2VeXGmAhe6RKWHv8Bl+PFurwGHJBWdeqaNNZX0lEwURkL+WC
fFA4eFqte0kl9Wq4HI4MGS6vPnBiKRVbjt2zy3Bn2dXmU96M2iryUAO5/XjvRvnI5aCAyVSXPlH+
aU6x9UZLMKrYf5iyJjiW6+Po821XKXdV2leEA3IwNtQ43kDKYtPq7U4c/EMpYDrBjDEQ3NysIf0F
80CdppiVsTdjq9+2KUWm1dIMLBLaQcKori1L/hhoGi9NmViDAHHGwpNc/KOPsdG+1Q7ho+By10UT
IzGmXGjExsHAfggLn9OwZM7/1/9D/PyG5yKBAPo30MVEvGRouqXizuRFfwBd9D6WQV6apd2p8CEy
C0xBy/NCdoNNlUCVS4p1qYZETEDLysvh/ueX/y/fZXp1S1JEU2dCpP7g5hi9BlYYFpwtRt2326sL
sfJoHQCPIywXgZJb6nS7RLzSf35dCezQfz62JCsgCzWGW6o8vbF/gGXESs97uZdKJi2JOytxipX6
OjC606DjhR9F1PRJuceGt9ct9JyMkznZZgqkxs75y1uZPuO/kDpcAUk2ZEUF88g7+nEFwG+LA/LQ
0nZFsAhhIYCFEL78jFQp4egfvZz55ASEYfn2TM/au+aSGGBRCbfe8JflYPzmvcgSWlTFVDXZ+vle
tMCVZCELmJUX0B/TkAf8hBWIh/zNx4vmCqb6lyuh/G4Bylg8DCwmoq7qP65ExMRuzHOhtPWUdp/R
JXdD0dBJUmk14xRbwddvSPVrnrsAY9J1hRO16CntkQPgMokdJSZoUaGJJmKlBeVPra9q/JALF3sg
ot0ryyd42qt8QJlaJ1zevGEEXkCO4ECEOGwZmPX5zxf1d9dUVhQDi6w5Ua9+rGvIyjlPJY/wpIQH
oQ4eZgZT9i83z69F+nPlgE8WTU2Ev2UY8r8XcY/TeagtubTbUrvBpjm3iQGDmeZ3zR2T04I1uvQ8
5i04BovfdOamD7U9/g/S07uYPBBWVFzlp27nquaOa7/OTfXLqidmSf4aF+V+HABo5HqxFiv3JDb+
d1Ym5erPX5b8H3oWd4Ai65osWqZkSeq0RP5xM1qa2kuerHAcsChNPSODVgCxuWHUMiRc07EMEjsx
lE0P7Umc2srmKi3jJ0/qEDhGEEb0/suz5C8zKu/VxFxQPGgFY+ed3AQY3p/f7m/3DkVlcMfDy5D1
X3//j7erVJYOepS3y8qaQ/5DWMi8f5ywU1BI7xEj9cnT/9pr21Chd+khgKMnA2JWrP/2Xn539yhs
3KKKoh5h6I8l4CEskQRzKO1IY3piFNGwmGgjg09PqJCLtadxP9UtI3aPMUbnJ59//jJ+e/sqliar
Ipw3nYX449rhN/nfa7BHULQoJZkmcxsgEh3uZhOGM1nJZtV05+HLigCCTBenla+hSV9pwsn02OSw
sfdf7gREGRH7z+tQ+qqNiIart8/jHHZPzCmboArFGm6t777Didhio6RhGrbkcYxf9YSh+vMH++2D
UbFM3eBpLKvmf/YlNKgsILG0K2D/DS12XcEViGpt1YOaqUO0xKNkbWIa5yHklz+/+u+ei6ywiXgm
AtxTfjwT1N5VGzXhmTBMnB6B1kSHwY2bNlxDQb2HWkqDpKv/8pl/t2upIsQkFb4PJLsfOLmob9J2
iLvSHnuuJYKbV93MXv/8yf72Gj8+WaDVMj5RFiwiv/2ol2vVTP6y+f52TXIzSFw+VqXxnzVphbBa
5JqbopBWSscIYGAXscgmYMSdnvtfmCA1WGpFs8cvc8bUxDAe/XAc72K32AZlu29F/KGmLC26IWZK
RQYBXSn/Fb76qq5QALcKK7kRhrsPIJ8eI4gez7jkgfs+AcfI6+j/cnGk6Vb+926viKJmKiZ7j4Vk
/8czRdXyRhGABdnkkDC84jE+U+NkKSOCmocJt5lRxXfc3YwcwN14QsHUJKf0za108edraP3unRim
RbGqyZLxc9MpdEM0h1wp7CL9FjyG7T5IWMsgoFnVh3Nf1u5WAVjhK9s/v+5/qxNUkybCOgP4uGL+
+ob+sfFanlSPZRQX9jj6JMRxT1Z82fMsb/GjsemW7t/qoWnF//jO+XymZmCc1xT1Z3VsVUEwEhuH
O0w14UegzKaUfc7L8OnPn+y3r6PKosQFZjdXp0/+j0+mc4ZTrNLIbJPezejKUNMxMxTuX2pN879l
ryIZ/3idH8WWoMS6i3Aks0FS1IKlLtB8c8rXZ0KPLEDKVOaKlxigOxz+nn07f1HDjUEWBB+fXkPb
tCvBmjRXSrJU0GNJAIRXIZXQbPQJ2QvSweTvIB90KNhIU2CK5dEzUq0e+31OuCX8UJKSNBFFL3Sf
xjIRVbje1Uvwgckux/xQ2WhF5a3I6c0SP9l1KhM6qTWIpvNUBPAZKR7Z+IHPXNh0HCjxTHbII5nl
581Ha4rICyLf40CMXwygyBt0eI6njNq8vkavZr5IBkoJsI855qauXmQbZEjSDR+jY3r+S5foIsJV
6Dpar5693P8WYeIBO2eCbWgmPcxRMlalpj0TGRKOJw7Nxdqlw5pZDMBbHbtNGCEeMHv/KRjHmxcc
/7xSpN88mCgoDY3NQEQZpv2sluJ4FBSOaaQ2k8FET6W7tnF6Vjr5apbWO90IYu+H6Iyd5wEm/lRZ
Pvh3rcPqv8sCzRlS9Yp5/VmTiqXk5/dRiF8lXYl5UtdkUcfyehx8GjuFvghE76lsddLEfbeZY0pc
9674WVb4q43ojK2NKZXqP2Uto9MpN06x3uOuu2q1dRjr5iqTJVq17koNUwYiiXUoC3+pYiOsVX4g
jIO50jcQj/FyhudEVnd4Sc5y3V6xzHnlZzikG0WRPgdPWruCcYAHE82UUn4jj2md94weA75212WK
FUApZxpQlCPiCjwL8+l9AjQndMporr4uff76uVbfVVl1Rn1LVAiEChk5Xx1bTg/bWWMs2JTiWxUS
aQ99W5XUZ0UmYc0bnThI96MvnzxNPXoRbAi/vAtjtsftAnPH9+9+F72Ufj7uavDnsusJlzqt9mpj
fMLHpptvlo8MO+Ipai28W+kJa1x24QzKmnIxXP1lhfzmQSFb0FJpPmmoMo0fm4mbQC2Vyyl+CwxZ
5pWDU0MunesWfcik1FZBYn0GCNiRZJTIWUQue1T1DEFdpbP/8l6mx/mPDVSRDRXchAXLw/p5RKHL
0rZdnhAHS+OM9IUIMP1kVEuWJnq5RpdaB+G9OBfy7q036g8pE69VibLG9011mbU500RT8Eg/6v/y
EJP+e+pQOKGJui5LJlTMn3t7CbNe8Bs9tT0sA/S7chOpLIMXxOXe1u3LFzchTYQTQGxXBpwtX+g2
TSO6f3moTXDkn18RfFueZ6ap8d/Ps2INE79zhwa8rHmHCJCs8f8lwvIXN2TKW+zDftimMeJEBaj2
RNOoJ8+52lrIiuMQR6P+oZHahJ2Atnx/gvc37jOXqNgWY4msRnPZQjnrlvVi1IWT0hKE7gdE+VIL
EbKWjSu30WdYNuL//8OJwvlIAcmg0duQ5R9ngyqq8zjCUwWhtTnUssXovXyDQTVr4/JGnsItbgak
P8oILCZ7+/PK+28FrU5PU8kACW1YmvajzozaHHeTFGJHMRk34VdawF+/0a0jNK3YdXJyGQXEQ39+
0d+sKap2cNeGQWGkiPqPT5xXWdZ4bRMTdI/kEy1hHlVvo94A/QiPmotOOsUj178loXFGRf3555f/
VQL++25TRYWPLUuqpOvaz8LMC+I8VWMyt0eNYAZgqawOXUZ6J85prR7DWD+3mAMYbxPdmwqgLTq6
E0WrznrRfJSNcmumvzaD6DhUePnz3qRjkr0Nw0Vp9mD8nDDDom+Uf7ta/90meOMcOijaNY23P21p
/6h/Co2+td4kvHFM976CGxgof4gJHwTlX04Hv1sYCk0/na+JSkj78VI+UmHXrK3IjiK4BgYOD2Il
Eq3ZG+i8sYxxoqytx58vzH8LZj4exHQFyPm02fwsu9QcsKZgRiiB+Oet/C0bpBtIhoWYS/dfX3nk
JktVNv6yHv9bVqokbLIkpmKdF/5xE2gVTYzaNSJbaBpniFtbVaNjoIu7P3886XffqSbS7iI3gxL9
ZxuXsqsPAv5t20s1cnM4w2fcaDTceFRmL4Wg7CJVXk3ZJCZsAbVily0VnFbNsAkQBQKp0uDAjcZD
cP+2sn5TLvEdSCL1uymLOifCfy+tXpD7NAyx/Zb4gIhmuCpazx7g7uqg3jbti+SGiHxCGFHS35aa
Nj1pf96P09ZnaEDCeNL8eO3/Ie3MltvGsm37KxX5jrrY6HHiZD2wb0RKlKjGfkHIkoy+32i//g4w
61bassI6J25EBoKUnGKD3ay91lxjsoFIF8pRvHFN4BIGjX5kQGAtqHbOup53WwnTbUaDJrgGSCSZ
7rNLO6iKU/86oAl+1rV4BwMfPFyAt46gEdBhUuuC3uM+jSHWsBPgDMO0J2EmtAqPdMSIetFkK6/O
bhODJvJ+IshcoGOyMGigp5uEPrFk6mg7X1gGCjZ/Zge86PLPAeK5sJOAPtFETqoVHFzXfZW1uata
kAxjjul6EvirwNHLOexjkBzhN/J6KN964H5K3m4AcWE+LcpnAM+rYjoGfDLgpkn6yxfruFNqRjiu
8X7AjREM18BgoRs65Su2RVQczaU17DAt+kJzeT73TLzGM0gkNE290p2z1Iv65vdv4sPJheUA5QtX
g///biFJjZLgAf++DT2dSKr42Goszo4tPzm0fZBvZAS7FudeFnWLXN/PI5huNz0ryizZdDpFJ7SJ
TgOyg3W6LtsdIdQZ5gF6cO6N1M1T0GhYZbVXnTN+9kZ+jVSmDL2gTOSQ/OTb//mNjJFKGzFo1o2o
4V7g6IEwplrX/nOcDk/m1MpZ18m3qjSPUyN86nz733/hfAsGG7rhqOr7jBzTwGrjgNVsiL3X6fuu
0JellffJYq39ekgmCcbKSJ2B9L32ftb2dZwJDJiQkceUGFw4/7OkSFBn2ad4EFAeWLMiXW7C1nJn
nWSUAySftWhMtAqKeEzDAyeHzegS8k7lu9BwH1OYOZqH2UCPPLAWCJw+X4Y/Wm1wZzA44bsfpGUc
q3JA+LUxys5mp3RypxTFM18lbm/a1aB+uup/+D1pOqw7sBfOL5WbhC/Jtsh+bYb+WsEzdt7FxXND
2hQkpIOyJgm/Nck3A/BLp4Cr6ohIrXIXZghgfj8w7GkGvF8OuFEUeQ2hY07ybp9zGw3Ak1/GG5qM
6dIB9O8AfoBAWUKtDNF+0SSVy/omIJogJDi5Tr1WnS+2Y5xTtDX5W485+CzEzrwmXIrYIEFN4/I9
cmldgbK9Nw+m6x0GqZ2dnmRGwWBQ9eLZkPGDq8u7tMif3V69KgDVz2qUk0b1pXLMZekrqGuJl0hV
k4J0z6Mob3VoTYUbTuDhtzCn2B44qb7MNeuKHuPbVgcBU9jVPmh08Bb4CxbpwrNtgKfWYxZyzGXY
qyhOexWspXYVMBxmsRnC2vl6eWxb6fLyLRclGZUg/xapn+2qxof33ibDyvpHb9/70L7y6imlkLKz
ldUuA7bkxO2uo8i5mCZE1XXog4JhY4qm4gDzzeKbjlxxjqrsOfKrlyaot6NqnJWQKFN2LNhlVd7B
4rgZjQpbOrJf2P+8RN+EC3KkCRAlWMMNHV6bHBZZPHGm7MRCGa1Yry2DyynMet7q6B6ntVi3+ZUK
AR+8VEG3TksnQe7fypp6lq18sg18FGAI1eAYSYM3hlrvg7vEbvooBCCyUaSYiT679Xtvp0ZL4Zf3
eTU8qwVaHS85ufnwyRlH+2ALEiyGU9BMsVZ/H+9rglmNd1m+GT3xCq7tCdj/gy2CZelmd1HxtRH6
Rt8Mb9bUWGYi3Ame1Ny+yj392WnlXVYC1HMKqn7FlKla1z0CCs3LVuR7aKly5V1QJdvfz9WPVldy
WsIi3ice++XY3UJb7Ss/x7cxQtFmZ9sS118v7e6qONuORbxTO3ulB3RoodIcMt4cOpJZpzZ3iUQd
YQe0zgTXiT2+RL3xlDrq6wgLLnLuRTo8x7X6yZnqw9uLza471WI4073ffQ3FjcLKqfMN7XTH0upw
VqwffFlgPh2efIKtLOmXQ4SdsmN+6iv0QWDNa0+ZZ02YLmv1zzsuS14na6NkbGGeMtcYzaI3rpg1
a0yvTSW6o7N+F4zqa5Gor+SpVxDb1lnnHU2tuaM1fxZLBxkz8GldzQ6/v5MfHXZ5cxxndGIwTm7v
Vt3UqwyA89zJUeZP4MZWw2g+RSbLpR/YM86nV2pGbsk3zaPluzuj9x8+eQcfnKu4M6qrOxYHLOd9
GFjYRijTjOxSObR30/3pLHfjYz0n5ZPhtneqGj/kqXXVx84xpJ8MnUce6U9RPb5K2z8pmfE0OaEq
Bl2ztvhkdn6wHQsdVY2rG+xJv1TnW/iW2UgeGiV0w7k6fzPN8pzUDKDQL09Ok31WDP5osOjYbGmm
0JCUvF+IGBlertU4TJIdWFU+anh4JjPIq4vCCu6iYOCH/SfTebrH73Ze6vWqqetUoA3NnVaoHw7u
xdj1mDSSvKJj+XFEx9jTG27Lg59nnyW+7Y/u9o+v9W68uUoUY5c+Jcpc+Fh16NFgKiB1ccIR4XPZ
5wDYHGSNhr4O1PI4FrlNE46zdwaXSWstaFk/T0RfzOpXPvW8qhi2am48AqpPqeTjTgJuKRnXhWhC
MDzqtlaKMy2xAQh9XZKshSKxt/dFU50v5GMkminlR9h8xZuRic2gExeaLdiVaNzWgdjijLnM8vZ6
CF99zV66dYaSzt459GCTctH6fCPzYa2W7r6o2qObAn1RhnU11kelK88xAB888jg2cwJrD2k7bPWG
LrWy+R5F8tzWvEs/O/YZBJPUG+/MhEqJ5mJplNOkPQ9tEDZJP86Kb842iDme5YYL88VTn7Cy+RLX
1gZH3Zky6MMckLbbL1oVkxwdIs2qpB/tQrh0+SgrA5Uk3XjGzkITZEd+uUp7lNJq+lwgzSKzWOOD
JfejPySwUDP2EavEySdnBIIXWBv6qAFF8sMdM5hOUEot68jvEG7KDjYdoKhuiDCIaOLbJiVIxDkY
MEiiJvyJibqPLBFWgnkMejvA/hWdr0MGe4YJw5NXorOOXH2dYQvkKMUJjB49Ooz60clOoM4XekE8
Zqv9ts7YCk2ocTH9wi3eQW785tIeZIf12fGcvelUb22Yn/wqOym1REvhoXkyaGnPX2pHPGoJfYtZ
nD9E/RaW4cy2wN1SOHi0gSN5BU3eQIrdYBOY/K3YO6iYWjWAA/TAXEl8nhkSvVWeMO/cO9ZAEylv
cloHgKSv0beu9RjuoRdcdWHzlGMFvsiaYf375fLD+SNsW7A46MhW3h1YrbIu5WCxIGm1t6gsVuSg
uxkKHC9QCRmDtWxGd89H/GQd/ChIIf/B6RUxBVqldy9rBgMMFX+gi4zyj1DdYxan5POzT1aiD7cj
kwiTCicpZ8A3Py9FBuIg4PVutukGd9N0DT1RkOBTunXJpuTI6YBuBie30g4htjil+DxS+GjFZ1O1
Lb5jsrDvD45ukZZp0ZlUFOjhSEoUpw36906xrvjxEaEAhz5n5vnjLYv/MghRvIJEvFIrAMkOyccG
Qx4pq5tYw1LLsfZeqlHBMoElexjRdJAzZ6nImIK1t/GT7DX35W0T+Du44nsXB14N/C3024oOhYxs
vo9RiE8Dcdo1iyG3znoDBi5muWyGqUaYKHOtglYaDFOnkzo869m4yUYMdwJ7Llz7mAYqQv5XrY4R
5rQ04OPrNbP18LYsTpWDM6xn0DSgyvF5ups5ZDD6v/p44UTWA0epOLWANgzgs6JTBW8Jci+RyFdP
6RAuTBW7gHVDh6O3EH5IoqaNDg5BKl4FETgFslB1asuFFrU+WQYwjgKEcOKFayw/cCFAoC6T4o1G
KsCkKmxu/GERW8NB8g0sDaRxLvquXA1o/u1CYt/M0gllEw4FtUe7tXa1ShNlUvmzpqfHto0exriA
vpFOInF6PkOPF5iwgr+fgx/tl5bOEd1F78ZQneboD/tlqNZmmsVtBv2QGpN2n1oYp3fqOhbY1fx/
vdT7I1pbwBvOQT5uAhuSYgZfOCPHDiZx3knlk4/1YZRsca5Cl4IcjePcz59LLbUiL42KzxVv6gA3
PT9bBn2+muL2SAxfhI+9GJ3s4IY/+ZgfRT1kaUhJEWpxDnsXIlsVsoIsYXnpKftCQE9TWl6kPNqB
uxcF95fnv/9iP35Fk0z+ZGz6S7YBODXqFjiGmyqqaACrzlBlnoU3PGIC/SbZQ6A6LX//kpel432c
NeljyXWiVrbfi3/GuoDqj4PCJuqTYG5gctiicaTZ0sVoVK1mo7TuathMeMF1yZ3jnMsYimM1ECNU
3VTqozmikCeFjaqm2ZU+01QSkYbj2h2QNphKDnUC5xE7NfcxojcSXR5NcePWKmxrPlbj2vcKnL8d
5ltHVxpeA+S29y0c3QVzZR+G8KUo3tZz4d1VCY1xEiZc6uqbPNXue7e8yZRsmHlkYhE0LwIZQBN2
MVjX8E8gN9vRdTx1n5fYbucIADEJy+ecPnEHbuIvkQN1wgSO9/tv9cNRy5jVKQVRmkaD+vOo7XoP
r7TATTddWbwlw4MLbST2xi34uqNmLGWziOh3HD9LZH40gOABkcgkoWv8cjKoWwXTbs1KNxCq36KR
2+eO9fOQyOd00mD0VXGC+3P+/Yf9aPen8oTiXZ0ul+j6h5VHdasYQTLkw5gtJAdXM3fRaU1bf5Wb
u8gR10lenqf45Pev+9GK98Prvj8/R6ORtLmppjQ292snYYxFTn3sNPFY5e3x96/lfpChxoXYQiTG
sZRV4V2qXHYOhh6YMm30LLrt+7ZbhMjWfbKxWpVIbFyK7yZmblSfxvWgBvSyOzAzyBsKbrTn1fbM
rDe6/5rk0I8sq7+OfP0Eq7JPPQCneoLITxGvvkUvVm0Ay/PMLxEayaWmIcvrsd2rYQwGEeAcc7yX
DUiTMb5jbYTdC3lqFWRbYlraouk2qenWxrnt8dJcYjmRiu0TbXfuMc7pRionQ3cB/nrGyYuEcU6s
r2RnbDZqWkLIO3ti7bcmHneyxk0PY0ikVMvM7L60o9FhAsexR0hzjdzr6Fk+JOcO+CWeJmzBEsZE
PPc1GMKx3p+MJNhNcXNZ6Y8OEXFfMzawVFj6Qf9o+CM2WPIc5c0Ru4diacfKvo/NZQd+NlSC78pY
DUszkDs8ZuXRxHh94jBQQg0+2WI+mjTuZEBN4YHZ+l7UmSRFje6yIK9ecLrK9ccWHIVUjUezMPcU
fB8lFmWfrPTaR4PXRZNBN4RNqfj9eOJ86eNbyAJhJfZRA3iP7NbTFqKel5Bww8kdSkwluDp0N5YX
YWmYesc+jKKNH6V3VUNZs9Ao+6a4dmjR98wrntDbY27VjhNaIt7D4oWX0ABUB5u1TFpagIUJDeL3
8+KDTgGDHgt0HhrLDbnKd/PCV4YETWUC88hLV+in6HBXyXj3lTgaKZ8K/61iFtLUpwzw12MlwGzP
dRFmDzkZcp9GRMWV67ZhFZbZHa566LdodVrjWkAnLvx2LD2Sh1ZfeZYOPL6AeCkVDCgSdbKGVvF9
Ddtg8/sP9avjN+hHRANiCqYc0j/TiPlhRXOtwUmlpiebXouWJUl1UGrOWeZYWVRavxKuVyzyFHR4
qolzAF+BM3xGe6+PN4jM4nUYcwyAWukEzifr0EdCDETblI6mKMH+JTHr9+ZYeC2LbeEEV02YPCtJ
eQpyGqNNg0ZkicdJBce7Nvsz8MfroJcHk9LXrPU4ecrafuhWaZC9yZgbBaUemVv6NuBWYHf8iSZz
9pjWoPYxlO+ffKfqByso2gikAgjcKOy8r2qqkedbpI1S9NkVRkox/X7NwLLhqTucn9GI8O32Yx5u
u2DndqAH8igeD64Ku6ELXtWh1K4poFHdTiAG6d7kz9mUqN7E8OyPTJch+YY/ZLbsMnkNHRXuCc6K
bkGOI7OYLWbYKosIriq+nUy2Aeq46YS3LFYAKrPc3iSxa+C2m3GWcvRdruGQowfkhafKF9yUYAdA
DUhfQoKibSeuqfdGn+LtY13qAVpDV1mqZYHyVNFvHTN8zJAhzfTGELOuIFZyFOcqdl/sjiXYippX
31QXnkk0k7UbhGyL0voKsfTN9/xd78N+8iNz4ev5adpPWvseG8yvU1AoE/2xrqqzaJpXjVofdfPH
NtQE1X/+sK7Kc0DM33Xt1i0kBfJgD7W+Xfhh9/3gqfrRZTfwjSheky2kJb0qsUxx7RN2yBwfIQKy
xLYwvwq5GZOJOzqoX7N8ePlkLHw0FBCk6SqiFQ6176tqA8WEpJZ6uumjPAELqc/A+96mft2vOc/x
/YTuqTUUTDyn9Ys+mzgVnyhLPghaaBB00Jmb047+PsGL3XVZplOA5ubcvi4pHiwbxHDrlnw3yEk3
7lAuR/pIZyGs5c9m8QerP6kSajqkcYkQ32ffM2rsTZeG2SZuMJEssmhj5DDMbED3C72kvSqnGenK
Me9M5sAq9QLgofXGK3J8nwPprLUsOnpNqW31YbIAbF0ghPhyqea2bXrvAC1zgWHSOXQwDiW2WBPV
EBNW1V+72P956f/Lf8tv/jom1P/6b56/5AXGq34g3z391zlP+e+/p//nP//m5//jXwec2/I6/y5/
+6/Wb/nxOX2r3/+jn/4yr/7vd7d4ls8/PVlm6GqGU/NWDbdvdZPIy7vgc0z/8n/6y3+8Xf7KeSje
/vzj+ZVbAI2YtucX+ce/f7V9/fMPzUDk9cOYn17h37+ePsKff1xXb+ShP/hf3p5r+ecfCiWNf7JZ
uir5e7rTaND84x/d21+/0ox/siKbZLSI4VUx6QuzvJLBn38Y1j8521vmVI/T0GlPQWqdN5dfiX/S
NMEWPBUs2IdV94//9/F/uo1/39Z/ZE16k4eZrP/8Q/yluPjhWIiukuIrWkM0cyQv1ffxSVw3Y0wk
BqDD++qoQNKzEo65lYAzrbthMyT+ysubh0CnlWB0AdcYVXzv9OSj1WDKoxoAgEWa7f6+OHmb7VDh
X/XsR4uk129CM853l0ulx3tZ5sk6ss0AFeHo5bteFvZK9KCpUM3vLpfchoEyphEIorxaum2F6yV+
8UsZkC5Cg2itLcy/ZilVolUdA0/F0jLeNHoLs854iRJcS0sGzkrq7kPmwOiYCnyWZ99YLhaf3XDT
lGV4ip1060njKHrHudLq9EBXT7XNWv1baOEO5o3K3jc6UlBQ/VcluzRJLDKCu0ops93lUVODgMd9
6KHA1GFR5ta13mbF2kygVrUwBZSAI2xb1/DXvBc10K1dj28GkBjqkWFqdei6e/aNNrTmZNJXmejM
fTFd3LbXaUt97lIAIqXnq/howpPw+TRKtAPlnO/06VJjMvzX08sjMbkPxDLmlnEPMt/CLMOmU7P0
/X08QvkbGxAh+CAusk4AUJ8+jYtiaDOMBiBfxx+B8PPhVF5tpoCDXradDJdIlM6dHl1FgUquadCm
ZKCj4eMRU4poIIA0qnYdGvB28BWIRdXvhDJAIvI18mh1kEzSlharttZiK4L+2fh5tQultfU9ZBQZ
PkQg3CVUIbNh5+07lAveCEDTjkk5pWAHULPhSm+3Ykvfwg9f/bs78ffdycPYWCpV813HzEilIAFa
n01POD1+lDJrdpcLMoxq6eTmG2o6GE9NV+98HIvWTWlWO2uaDJdHf19oPqx3WoLngTGY2EYq5e5y
uXygd09D+t13FQ5ghJJ4YAUkTkaYwEAb/nqI39nNhLzFXEX7YrhhsRs5tu8uj/5+KqafjXZl0AeM
Y9N0z3PKPn/d88vTvwfD5dE49CVnx7qdXWbkZTLaY+YCOHH0f0/Ty+iYiud6GtK7Mw3iy1f39+Xv
n2GSrG7jCFrFmO38aSIn4wCrTk+cbIdlbvbXb5KxgwpbdGyjRFq7+D+Xvpa822mepyFi8xlcd1hj
dhAutdYodpUeQWEVdlvsfnieTHay8mTUdTdOidR0F+A3PMLBevZjpEmyBV0SYr06g9UxUhUS486c
Lpenl4vmRvXM8GHIppywBdGo8NZFm6EwLaBmOz35LA4FGN/0Qyx3DmBpaPbZkK2zHq545z2Sn142
uQavLWyUnaPr58EZ01UnNUBmlzdFfocs9E6dJtvlB2JaCS8X/T+PLk9d3OvWbqWuqTxku2H6HzSv
1tZpFB7YIBZJiXNpLP18j/9yPlNUBVSgno98bi6qogw7F5PC1Wj0T2FauTsOzsHOGO/5ZgEskbBu
d57OpQ1cdLpM+JUXII6opb+vbOPsRHq6urzFcrrbmL4jabK0dNFPS8DlF20YpeUTYvhyO3SlJY6i
i87DIDHwFGq9iMdT7ZZUMDujWDZtfYzG/huOYwZYHNIhansV+sQd0043pw/rNXRFsh1LbEXLlBy8
V93RvBzSKdE8qEaJhyxNlVrmPqcFJsFjl57cVeNimROm6hURUwLFmX9RhnJDHm9cNF1EwW6AUubY
2RoB1Ze+G2F9xV98I3e3eh/pizqFONQXI/4m01Do+2sdRchcNOoXj2TkMhcpsKGmOYZa7q/yCFwL
WGNrFraTczGfDmByYSyrgSxzpuExEmRXCR4jLBFteGVQuhzBt5p+CpwaYBU5GQDJyqKPjXCLrOsg
yv7OCTBHxisimakpzDgCW205NOxvptNvSrPbj1HX7Aonx4asD+q9Gw8P1Cay+RAp1QJ/19cYMQB1
iOYFwYaxGwthL3UHTlJf19i2tSfPUYKl5rb3uHjE6yIarhX8F7Y+x+5V2GeCkwt4RUsJrnU90vc2
5YJtFjsgC3WsY2GdZWlqLU2P8HdyrYo0Q+6GId8rFdz5PCvbudnX5Rr+SjrXa6yAwNYDwuqu8YEl
DWyUcq7TEUKqlwpTP1mcmgRXjd6AiCMHyBqeczQ1dH2lUy6aO2n8hg+Nuvbd4dwkFHMqqzsnyHIB
kSormes2FuJSX9FhOxss7FdBXTQbvOAKrAb5oyDcb+SIPpUb3++1LFaO/YC1Ijk2zFeto5Mo9HZ7
RbPGIQ6rEdkvYzsSK1oRv+YRzbbdqNAhBPk6sKR/Qy/uXpeOuhoxA1CUSjk2VgyprXNIi6W0ubdm
3N91UVWvTKMZFj5NibbTiAMCMcRhYkJHESd9SyxO4ZhIYqqhQ1qhiU6bcxJ6hDkaNPvcJfs3Zto2
hwWGzOc19gPwPBTZMVhVDk2rzcUA2bplP9/IngnUZsGXOm2LhTrScNgWpdgqWTewzrpLLbYUesGG
V3tqZWw17ACEPsc07lVk+o2deqessA9xwndqqflX6dZfHBhOXu8eujzdGTbzNtaQ2VEqOyIBduDb
2BuCS4F7DrMzCFDbmB70vFSY96PtKVS9vBkWjMrWyop73Im2DVibpurFyjKUZpFgmqdFUbnogg7T
4qmFz3JfEi1iO1F9scBAWqGDb9mkeAvbg8WcFLgOcmZNSPX1c7UZmht3pEmypb+NyKB78ek7obaI
A/g4Fcrllqa7x47+g0WhGF96i42GLM7M6u9lmIyLXjG+Y5xgnrLqXA3BVYFsYWn7Mt5WUHwWxKXa
DuUEbzfyNrWOU7lnxumycDYVev4bLQYN7YubEMM9kgFdeYjwnwsHH2aN9RYN+tNY+NrcKmFY0e2x
NNS2mvvIA8PAODaC2JIkgUtrS6NwJFOh73kdqKck3Kt6+b3I2SKqFifsHMrALBI4lul0d8J+L5dV
ZX/rTe86Utxy1avlAYv5iEY1/B36WFzJpj/qA15zTRafNDu+rdQEv/dWno1modcI12SIspPkbmUj
N/HNvN92MUDrWNQjQwU0VuV04O4kIDPPKcWyLIAot3392MVjsyiuw5y0lWVlAZ7Fg9hYdYJ2oFEO
jqk/m+ZXfaAaU3llNjPp4lRUZr0sIemkcXzT2YQyquHLOT2sdVZ/axv8Le1ReR4zIMZN9hTg8rRp
RgMcHVBNEm+PgVMCeArp+RwNb1EEXbNpCnWv9BNAlM6HZayUr9noyi1fREL35XVBJ6UL0OVmRIxD
kTmwYY4kOKNYZG5xSArtmRKXMHXAny70BGVYC7FN0wtgM+zY+wHLe5an5she6sNquakcjLqEFyoL
LcOlPaNbv7NEheVFmG+QX3DMUdtlTLWRVg4CtE4HCWhO8cnl+eWRH/Oby1McUuY1ptcbZwprLhdi
0+KvR5enbIlY8tbQzoyC8DvNoiUXc6Z2OORFUxB1uXRTbPTuKX7j5taHzYnj8FxnN1mU43Cn6xWI
xajASLarw73d2M6iKNH/0iuR7eC0JJySQDPXVlOtA8PHoyW513ME5YqLVSo5VoIbapl4fAcvvtDr
XThdRqX59yXqeyJghzBok3GXkCHUO9swo4VWhxoFUE2yhtK9lUwXfGvIfQbhVWUU5S4b2ueY/PBS
19Jt2LXt+vLjStAoYmvtJqVP9OKlYfnjQIs0l1A1Ad3qwOSweKBt2tFeh2Ssl05mNESDId5Zrbpr
RFf9cJFTVK7h6j4d6w7WFApfLsUUD6cFrDjXcoG/lBaHoymelkB8aMWenkOHG1Zxal+TICmIEjnR
zC4P9UTF1mmKyi9PxeQrRb/xFNl3sQwBHE8PWbtQCKgEhk23Bs02HocalG9oiDtTzx+8JG6R+mPB
2vaqf/Db8jAaqXE2fLCounOjpDmDOxfKdWSHr02gx+uyy+39UDc5/UzgLT0Z9UdnuniBfBsTK1kl
pj2gwU/Vpag4H41B43aLpBVYUHjq1zAjfBLWS+gPwC+HifiIXGtuTkMESWW5HuhDvxYtdvQZ8QJ1
++cmN8yrsvV2SRD6x8wtOJqmujaLlYTij9XVq5rW6J4jl41Q5BY3jLS4U7D1SZXqUcjIP1uOgqSh
wK2c0zhuDmZm3mMFF3MEpuhgtN+HxMsPUkhtVieFv4yn86IKG2VpmFCfSRJW6M396rqzcNLu1bxZ
VxH+4AMeh2HAkmmFAtORNKc4HVomfnNK0B80dzj1SX0orPzIjXA3eWJGN4Z40+sqPhrlNspg+XdB
gT4Pc1NsrBJ8rHBDwVrYRgNCgg8VSThcR2PQrQTCmDYWDU5RfX9KG2pjWl8eWqToB5MBMzM7XHcK
yDfzxgZIqI7pXvHTatvj3eRlBkYjAw4TDUa6uGkiuQko1hxqK3BWale9mQNJA9f31lAVyxHKS62P
m34wburQyfd60qWgoznJpDVv3aRby3BZgn2XsUx8Py9qddyzKmxrOuLOgw2J1Uw0bWvl9WupjUj5
tBgpb+etYM7R3YznKO7xE1JBDDedaz+RAb0Jml5sB4hBSmeaJxqdALjG/XPl+l+poMPaR7xzzODf
ZXamHCjjeGscl19DOSYgIVWs7DljnXS1Zz80MfwlalkTPhxbkSX7zGyJ5+gIUWW+HGxa+zsdOY6I
WakiJtecCmF5jZOkZdPBE8orc2hgz2nKXm3iYWP0KeQF3VoOqN04kkYRPlEJAN8m6U9x6Weblk26
48Kpebiye+CKRBTLlvwWIgIh8Px5GhxUmwJDPjwiMOENGoQKTUdVLaixLZZ8opkT1TaDq2jXtIG7
s7Tk3YQTkIxlZg1aCKJL7PFJKzdfxhxYNZIOm6aMHnOLg+xI7y3+VErsnQxS/yVZmg1/NqMZo4HM
lGSMzMpeZzmNPdy3pYj7+FoLIcyGHhxar9eXQ2pQE61Psdp3V1Vmd1eXRxxRNKpjkbqwLKojaF4R
1RCmcu6hxDXpzjj1HZTATxZDcosRDNomT432ABLUhZJTY2YzErt8gM6bh80BZyl0TYi8IZUtvahr
KU64mD1P2ry0tO7iuAluhd/PHssYnKzMXxInQSw0nXEUP7pu3OtedupBFe19APMAaO4XJGfRTZ5j
9d2m6rG1cm/J6op2sfom1LEG0YIlVUaPVTDX0nHb1WgptbYhJutEcl3Dw7t2iiA+JvW3TvWTeS/1
ahsglz4XI57CSelsy4o/kUT5ayeuKFlCL8yQjKWVbFeJX+VHoDzrqIUkH1Sl3OdSPtuJ0K/cJkJ0
0FRQRxC7z9LEQ5tn1s3GzJXXprCHVWPYCbxg6yFGG7AxjeiukW51FAEWRdRozpeFth7r28nzZqv4
ZncUEVRhZ4jXve2NgA6quZqnw85QEwZCE0z2ueLGCDv/0JjaCglwehPo6pHd6EvtCXpXHHCVMFkO
Yc4IlChim4KuHxNQHFxoshAVFW/4Pn2xwn74noUm2YpB23IEfinMKjkMPtJZadn9ykukvd6OblYu
I7twFnmn7TQnwFAIGhjRCihMjTWSEfMUGxx2q1YewloT12Hs4q4ct/qCrDEOF6kiVooVpxDaceor
tOq6Hzt8wsim9pukiewXCU1V1taSOVVvQqtE9paH0xjO1372zehUlenQwkAP0C6Ib4QY3SbO6FFR
TXOWRugQRssJ0ZjW+JJgutArYb+mHWTjJvZbRNh+bxDdNyWnyEBRrAO07KBIy82QDc+RjbeLZzGV
rBYvQgP7TLYVzbuPD6lrbjFiTY5tnJsnwut23lVxtAw7cKqKikIbEtz3esQ3NrPQIdCwFs5ty7SR
VXiUtnIC7EZkZ/Sis2EcFEqz+ACZveasJFZL6JsmuxaNAHa0iOatKRwoYWauwD0dL6GYKoGB4nYJ
zCOvH2TiWIugysXONfV7+kJ3hmywycgbm1SDD3ug8eMFW9lV64f+ldn1+zgcSMYQrCPELLcmZmUL
azQPI6J7kj7KIg7HdO03yUtf4eOUDu2tLbWHxNJwIVCMvRs1chckwDLTEeGxnRRbx4y8M32APeXH
Z6Mbg32HtSb8QtGyjIXpdTsWSCBd4+DiAELVzSHmDKoFJmPjzkaRq+bVQdTHos3hVFtYc5koyO98
3Ya1G3UbUlGIyV27XeY1vcVBmATHhErSzDbGeOVyfJ14rpUIlHlTpN8rNYLA7rjds1kVt2EMN8Us
45YCmofVR++dxyHWSWtiCBQbUXBwbVh8dDdTxh69pWorwXYk/JmHocupVbvjJPW9HdX+yq6RNHNi
hK+daxhcaKRNNH3bjdlSHZRwgXeqwZ6BIFOXJDoazdSX9CP3+6ZRaM1AqUefSXZfqWp/3ejetWX8
X/bOYjtyNGHTtzI3oBoxbAXBYIbc6NhpW8ysq/8fKasrs7Jmuk/v/42OIowRIX3w4lsbx92z2sXM
bHNao8dsvpNvFdLPYrUXoQ1BotBPH/Nm2uBP6G+rmnjotQE8llR/qyW14KplDcjZSHc5E11QZdYp
6MPnKbVYI1YaQn+Bg+EX1THDMdZAaFLUms7imc0R8+GYFl4okyhUdKlwgg/ubdI4610mDbtSUkG6
lgtWqWU3UYk8Jlb0rFqNsE3y8kWsTDJ3hjg8IjRduN+CxJNMdhElSyiD/LcMj/XjxI0Y9SaDrGaN
d0K1NBEKwX3so2RuNK6xHP5DirHVzI1JZjMxrZGFNG3IBhXHNlufTAyoImKi8UK/HqEsSMZOhl7Z
DVbeH8MadyrTvEBTk4L4efkrDcitjcuVibRgMU9fn51kFDnXrSY9KBCMlCw2g2MuRY9ZWOFhje8K
Pbe8nD+KBb0haD5ihUpv5MUMLmNa0wKa1LR8VqTktkl6KwnRsLEGPgDDajV3CAS2QN2iOmOL7ZiT
0O0jmSCSIEzPABP0KVnCrq/k5qggDUBIRUtNH44xVJAh7Vu9+C5rLIqk3mxJA9L8i07Ln5NWUrBj
VUTKW8A7MjeRF+G7sVW5L/daQfF3XNQ1if1z7xqDQI84MsTt+kZLIdV2kjRdhMq3dcUXjwZ5kyRK
Gz0z0ZxH5BZV5g7NyMmPjPoWDaEzYInfRegfJ/2boFJvl5vFg5jG804LFMphAsvuJ7klYRMdVjpL
jLKY88m1BVHMqIbdsFYGIG2SF3z1Mxncs3Lys8zaVlP23mZJbYuTZeysXkzBI3OYEyU/RTqLCx94
1VXHOj4WQ7GRhJKCiRHGcp8YpbjXREinIr4yJwdHs/XTs05NCvLK4tKK7UbhlZGYFLEx1II7H2zz
jGmEUfklyqPhZCYtYjefxj28hPohRWoAsifcaXFsHNeDWfcxvw61hqio2VUrS6RuQ8ZwHrCEJNy4
3kZU557lSCcpSdqbXSRc1Vh/pfDW2vvLo9aIX2kvrI9s6ikWHRkLBkV/zgwhv1SdWNDcJd+VwUji
ftT2BFjKLVqz0SvlabjLl8NokSyed3dWz041H+P6WqlPpWF1R1UrKpfNAzH9Rkt+fFVgfEvjirgH
Kd4XVjJQuCfdyKEw3oszzp9kmmNyMmdli1WKQmg+ONTopbEXOho2IlHdlBqEZU/w6JZw2IaK1kxF
Qu5Tk5HNCFy4f4tifFf7KtrJfKiXHHuekE3R2Qo601FDSeK3duS1a+ptzGVoMSXf935ph6l4waEs
0UHOJEzO16nSaaboZxbn6V4ttOaKtSvd1KUh2nnTkc5OIuEQRBP4tpoc9ZxlowZwm04WRSq1S7oG
kwFbU0zqVN0lWr0vMwbhLBXaszWyYwFxujFbLiKlrxOWmaeuzqnCAzqMtEFGRqI8DJqMB4n0diEO
on1gUmokVy3kCU3o12Tqr7MR9IcUOLBJrIE8NwRAWZaD0+BlGlQMBDH8aiPRpAGBadFsQjTbmEHx
tHIceVKRK56mFz3jh8V93etfUVx/ijHBslZuvoeTcRiaPrsULebwIW46B+ty52n1fKkpYnFmS6Hd
CHAay1cqbKdxbLcqHlA7Ztu0GTJlAdyqchMJqCgqg6pKOeieMq0+dYKu7BUDvnmejHI7ZVKE9WFA
cZO2d6LZYZgoWv7XkWV6aXYPpW+ZJwDch0BiLkl9osuiSLI8vTP2hkDNW1Xu9UlT9uy5uTiWQLxJ
6wiQAduVZsxGHZWW7B7N25aYq92gJaEtCES9TA320LwDUaqk5lMJxuKYV4YXiBrW0jj3qNkkLq1r
nnO9eKVavXX8aXjrCFIfzTH21tfRmZW2XXJShjDnAo4CMiGk7jE0+45UPEeAdrvO/hMFuQE1Y9XM
EKgDEFswtwbE06FosUUkRxx94wvZYRHSIjWjuKL7wfGtbN9K/v3k/X4+F/jdQ1jl+QY0F7A3W7Ck
cmFju6bwOh8Qpgip8DX70IF8yl3B6lJGAnq/hJ5QSrSumZMaiwZhfbxEz0NaBXvAQ/EwYVSwFcJq
8H6HLN9VdTzErZV6kUrYvSkGt0GHcaNdtLUrb98uTDdrKHrj6tAVl47bFkdappgdsKyws+or0f/p
NoA6PgwLUiYu9hU/KC0H6e1wQBScuZXiS8Q6tsNhPYQpgh26i7cCUM2hmSiJUkcubhK1iiNNv+yU
NfmWm4XiCL160uZBZs8ShZR6oPo5xqkUOJD+mUvQMTCGTl7LceIOMcJk2qdKNwJCo2uP5bg+GIJY
H6yZmVem2dMGB32UYgy+CEcbGsmZ/vyKUMIoDFSHLYhvr69kPVjLj6YLyPfzOUGR400yFY+/8dC+
wiopYTeijf5wWF/5elaU+fjLw/ULRjnFbo3n32Z7yCq4TobDemb+dbY+DJc3rJDlh7mtLiHiVicr
Cf9gYE+9SQtpcVgOVk4tSKoImturNaWNywHxdbGf6e80SVs6EKaLW19fTssU5nM9rA9nktf5XArL
VrPx1JvJdGyCWWQdwJux/G/E8XH1uasMI1lFCgmjM6g6pDFsBQveWKnZ95nhtinFF2lSBC9cQFNB
5JCseClrkOZgGdpTZ8Uh3tiyPWTy2FISz1mynIV5qm2aNr6uT0EkjvvQeGqXV0L44J+HtqRSdFii
cfoFEV6VMoFuHrJiwgEh0Mw363TemYBmuY5fKW0nhDJ/HXqlOHWyVG97aqkPitYvSrEFEYYcpGFZ
iUlv6knaXJDMaFRvVDORNqvq6X8FYv9JIEaJOYrD//svDdY/BGKXz/f6rUne/iYR+/FDf0rELO0P
RWI0It9QQ+2rLr/vXxIxUf0D/a+GLcpEGIA/6adETPmDVC5Ey7qCpou4Zb70L4mY+F9JwuTfXdKL
VJ28KxJZDGRrqOV/c2Ixygji5If9Ke/VFq6VmbQ+r4Ihf5FirGc/D//9c8ECslsE6gN9LTKk/++v
Jh1A2BSUGgP4SEoWb9a/RTU7dT3rD/Uqm5DeiNSpzPY1CRl+OhTH1KJM0JCHLZsnFhNDjVb2qTAL
mYliMLxe4cdNSXrNBHnP7yrtWEu7Q57XzwtXamziEq+QysQp5B6GyVGLIDD0rt+K4UhtbD9vB6t8
8M3wpewoHarxgraCglmDdoGm6m600qQsHrso0EUxHfy8P6dx/2Tm9T6F/Qazq5HDW7F2KAdjL6Mb
ov6TcbssFqzfF1jCA/YF2RNND2/DUGF2RD/mkhXllJNuHDRxoAFRppdKR9aTtZa079DFTZ3yIdFW
kA09289atztFZpE9CjR7B/RhCWbhJIXaQgoa3VUsgAHaaBZtHU0AvDJ9SBKl0PTaxGZHBC2YalvS
EBcHRNpo3Z4592tQQxUpQH5Pnw0W0c7qXD9Jsw18XWiOuV0qROrzQXlUmScqgGyhDOZuzPvElXbs
iktN0DZYHi55n1rEabPdjUbKnKcPH2H1pjetwlbJ4trMWnAiLPfJWuj3Qjcrr68fcl3/aAPaH7H4
t2dMAfgQi/SmDqulbZjutBzaT7Ge+1i6n/VC26hqSetNRn+B+doX2L5VIZkdFtrQaF1PoHxtsLTq
G1oBYD9jVnkVK09mr+99VE3eMHIdRJL6LbYIM/MHZOap/iRSkLUpckgtVawBiYwBhzn78riLXcEI
cjbFF78WT006mi4WB6j3kk3rVDkJoNVYAiKL1luvLz11ZShvltahulyWLeL3ou8XfpDS1bDZpGLG
9IRRZ6qT6mT2KY3Z3JBA7TWFikikMAqW1zKjAxiNI51ZUkgRha5e5zHXD+QRHg0lw9nTKvsuGkqi
37EZBXrxhAi+3HVyWW06FOmbMoXlJz2oqQgQrKrYkWftbgTjJ4SDgkhS0mxFQ0+vjPUBD1LmgDY3
XG1Qq11BPBB5x7En0szEGmeypVTYSQjfHf7V0JUq4z2ts3cAALdQ8Qz3qnEXt+mnKAoTy/F9l5e6
p2tTeRDUt9xAg2U0NBr28nSyBm3f0EEU9yMuX9RgvSLDDhcIblLzVqICFCH9tySkIVsa3+e0fw3H
qt7R1MQan14Ok7WI05BiKSjKo1lS2tcNfFaCXGle3B4F632UaPdjfLXNSbX40FgZ9PkZodW4azud
Rka5h0NRRSRhfnls/egLSPWO4dGbrSDeEtRZsAW2WDXrLc0IMoVSnkoEppyXDyiPfDJXNCdZZHc/
DrQw2Zn6jHkcW2Ak38S1fpvgi3FjP6xoIplxiHWmCJ22jX0hujGSfkE1ZAB+kZ2o1Tk1kqCxWCQp
MTbpOjc1NgRIF5IHoNLvMXeXKswbBgBML3cCVXJKly3mFfVYUbQ8R8/ajEt4bgkZi6uBKsmGbtEs
rd3oEMzU/2kK0IQYD9MpnqmbZUSZg149K9SAjRFt6otLratUJ2hJiU1BJoygMXbGsnsykkeyklh9
GqXiRpZ2Dgzz3ahE2A9tN5pJvBMXd1ysm3dFxPY0SGVAJfYvWjejCFSuYkRWaNzrsxckiGRBaLjF
5ma6jfohv/oVkqvWLcUqd3Q5RjHZQ/oqEE3CNCG2atilToT+quVgZ6a/acwZYoSmyUzb6T20bTOS
1Enw5LfSR9rcnTGdxTgS3FIlqgKFKG7yTGO9Z3cSTT1RTZWgPHT4uRMtuyh1dCdhfa4mE0lTV2tu
PQvvnYrZCoWW7MgqbRlYy8kg77vILU0LPbXr90LAlhcYFw8EeVMUwSOMpV10BHjqO1auZJ/Lc9i6
+EcoA439zXJrke08nFJNn7wk/pAzce9rKkpSmV2RnvfcdMJnNfQvDEg8G/dkLUqnIqQ5tBiuTAan
OiA7LQ4ZdEOV0CgxJeCxOFnxRPH18BXJMsmtWf0Z6uFSEDswVbZfE/nBB7SZD3FLY3DfVW4hBTN+
J8q6x3Z0BNOEBzHUU6SVL7kmeYmB/74Vog4iS+Iqj8kwAoH/mtsMpwPdKWhSENO0BJpkEAYCEL9k
gZN2qXYFAtYvCspDZxrD4hyq0vswynf1NJ3aYOgwWE35idhvFCxsZOT0SWrhvPJE6bdtTtJXHE03
pp8/VmIu2H4MiqZR3qzNS1AtiZl0YGd4jP0zSnO7gZI0fdwWiTaS4DYaHkYoK8L9k1QCawdZcsQZ
1B1JAHVzdAYOibj1a+WNZBBH7fjdgdF9ldaS7KJGp6LV5xMg4e2UPZlyABOX3oCSV+wpUgjvSf/S
UrK/CTzCoSf3ro8D2Wk1445fua1gQBcNVHwTiahvJDk4JUMlnPouPIqULICDhdZOTUawYnnLN7OQ
r6oJPO5uKFllFA2tEaUFUZZasFzcT9APS8ocNthushq3lKTPilRnS5WXrvHyBbgucvo4/7J6CT2/
WG1blnTOrMEaWm2wQ5s+oZvsh+MUESpaG5Wt1iidEpkCTEmg5LehW9Ksmt7RGdgI2T9GQUGldoIk
QUPDyz/sEDxywzoS69UYUilJew5JrGmPpXHYteb4Ru/baJtFY2x6ZfiEAZRwYTV5gqdrFl6RkUXb
sTE6YFtTJ5IBfWlfWxYvRqGLnXhpJ02qdyldlnhmu/PhtU6CSH1uY16RXQ7OrGQWLQH0KOqC5HaZ
armqhTs3oI9YGbMt4cXtwvkgz0ia2sbg64pTzI5bwb7L+xcT9ld9dh0DhqIQ1W+gpHAZyyY7m6QQ
oo/mnb5Cb6QqQrxtjQyNAxt2ScqJq1hEdOJIAGyvZJ/GpCSnMVpa5HfiEH3kfJLVLE+sr7Jhb0xR
txlS6FlIkukE46xsSPwqbU1AUq8LKEWrSdtSTIhoKSAWJ8a8l/J3rYFWu3yCaRPFXHabIU/dloKz
QhtFomYU6iSrsN3USJq2fRze5WWdnDShlDdFw4JB1bsz1wBrkHRfUUwGiw1mUeb9h9EkH2Ryvje1
ce+HIxH4AMQ0x3XfqnA2vamjhLmOc0zOzO+epk2PQolaihSfkfJt5cGaBwySRBE7JcXRfv+hjpYH
q5KhAp3plodsJ0Eg3DKHDZ4egVcp3Xe5DbSrZUQe3v52q5fCQ5aZ5a0WO5Gv7RGs0UGY1/kmsMxz
VUQFXC8T+RyUtKqaucjHHaBUhC3VY5H42Mao3bSKaI1F1RUisLhquThssaPFDAJh5tQza/pgFvoH
YdSugPl0XYbBjuQtyMxUteyceU30i02IW4MBsY0ucQFKMBey5kBWSQddyCDaSombt0BIlpA94Cp6
qDgxjY4MylF5ghLrN31SfYpWUh2bWKmO6xne7KuiidSGC6jLCgMGaTQoux5CjcrpYngWpkzYDsl0
UrWOhCKDG1tD9DzFU7cfmDbxuqf5lgQnAZlPfCGyV9kb5rJsN+hJZedY7uQCcZIQkC0pQRHGPZUt
A2VmsboUxw/9qW6M9ogAKsK7O99Oce/vxoRwkkE0DiTmKxQNVxDfvXGX9iVAc6Qmez+uxKfMVG6g
wQjHwlmcyAG649jwJqmCoxCVI0hkfK5885wxkHRSQTXCLN6MVQgrgiKzU/TXNgKyFFXf3yGue6ia
meyssrrXrNKdxdzYEaLeiOZ8M4tzRGdwVm3MPPM9yyoosJZ1qjBEH3TWnGNiaoV7MUMj47Oz2OSA
HHIqSs+k0Pes3KDCs4FMgLy45sMpQIwJjsjidBE0H7LlMA/hn4ffnoMPREbFisNfYKES9JEqz84P
KBBcQKv1WZGe1axgPCsX0EtfgDAxJYXI/vm4z6Jov2hCiXgUQagzfIV5HnzFCHq5aP9S2hUZKVe2
0svHoFLeolbpHNBQZG/CAtZZVracLqq4H4/JwgxKZfb0ZkKHhlSSWFTmWrIEQ7cOjeqwfmE9RErl
Cn3Q7Tp1DPsjA7m2w1foGGM2QHQtloxM9XFDrac9xhqo8uY5XPSI6uLk+HkYFhxqfTgJwm2laigH
G190OnzbqDCRPa6/Yz2IDOxsQAzELPyFnwdcW0vvSohCfvGOrL+NTlAq+tbTn09aarTDZzFt+8Wb
gL4gO7DW8idnPUW2NO8D6ZQVKXdDuGIHqwVjPfUXnwXyxnEzhVBEix2KjYcwe20z6tsR/ICYsvZg
dX7G2yWQZab00tJKHyBozMXF87FgdQVpz7axpISGC9q7HoTl5einpNJC2UM5y4gnWptkQV6t5aNa
z8ZMmSUvEiiUHYMDpvE/tYfrWSlqtJero/HSMYJ7q9ZwVRwUVIoWO+wkTuBb4o55AdHp4hdKiLal
fWl5vAoPWZ/MO0VQnHGxTK0KyPUMEx6iF6NzV41k85dQMq1bTCny+NovYklfdNs2C3/Req6qz8iM
eN39mE+QwmiL16stYK0jAXDy6vmQlguRgubYUBIvWl5xu1xqnaWN5W7I0m0YS/p2VcSuh1UgWy5i
0AGZL6KffLs+Nc9G4VpsQ+0kf9RW0F7J8z+VspjVSlKFOKBFQ5eidB8YFNuNhfOnapWANeyqlBUL
nII/TpfH0wLgJ1YG/78A+FZAKr7dLKfr4/WwPpwFn67pOrfyU5ctxerLRkycuxObOH+zXjgCWwYY
7+wlDHUUoatudX1B62sZ7zoynA/ValGa8jCl4WbR+TJMoBmVc7qIOv1QLX5JQzCaQx1Zab0z1UWJ
Jd9pKmoou1vMRVQOoZxdDgk3ilsXpNPky7W+Hrin/zyb9JbX8vPx+mVxfRJ170ALN3vkv35OFxNx
9tbHLZRR/fLbb5sbJds34udYjry2SkXp8uNUrWBFmCtYmyxPxjjc7ayOGOd/fmffwMaMy2E9W7+x
H5mHQW8mJxC5JOS480qNDJr1ESUa9WE9s5T6perahZjiu+oEqM0TA0Suw1xqiPnzCEq9l9EEcxOt
36MtZ7891KV8a+mMKoPJJpUo2X/9ekVp0NCoZfLjvV3fVsJq8Ootb/V6GP46Wx/+9i2UP2k7bJqG
i2O8PAAzcRkWqOw8Iaj1nQHgyTYbkroIGTxHiXYoegS5BleLpaF1XJnraTWhhTBifWONN8Wk9Xvg
fZyv6+D0w3y3ngLjVu5MTITdFrfC+mmu/NMvp6vxzqzZSUdhv4WcYZBkCudIna66Q0Xzwzmo6PRR
l4JIliCy5Z///vowWlTM69l6CMvqFc2XglcILTTuQ0ZGhiyu4b8e+8Mkbs1O2P54OcvguZ7ljJ9j
L0dovST6ADRCOdfn14PWUDhQgkGhyFjsEhPY30KLcAOFdEkvpyPWNQdMu3XSZfBdKZF4OVsfjkHN
DjRb2I82fQsHqd//pHcUZn3GpoUfGSThQkrz7xfhck0SR1Md1mtSA3/bSIN688v1vZ4iPSWcZtBN
Z31YKmGyTSXp+Mv3rVe22CIl1QRl88vFv37Pz7+BcF7ENVWGzvocfBr3Uz6ygo1UsnHXf3D9kUZf
PJ6jbpTwjdjT4ibEKRkvs1+03OThcvbbw/ULCok9PwJb/peR+U+MzBI28e8ZmeH/7LAVkiFXf/6N
lvnxk3/SMob4ByJ2kqBUIqYJpPyTkjHkP7itAAU1mTiLJcDtJyUDkSOCdVB7uRA6mvKLa1/+A+sB
IlBFMdYWEeW/oWg0hViaXzz7S2ksv4m0NjoMiBb6PbBOFfQxqExj3llBs00iHXwuxCbrCY/VKd0t
aWvypjIOvoxA3O0e2jf1e/DQPqmFndP6SfHHtBlntjbPZFB3/lbCgJVv2cloRGuJOyt2MwEZiB0+
Ji2W2H3p36XbzJU3+Rt0i6J4RHdkvhs+Sh/V0XKNveWy3fjlM/kzqeBvyQT/CORfXiPlqZamMVL8
I4uTjKRJklFL78TZeOok6S7sZggdNiSD+r3D2Y0kYmAcil61SLr7939ctZbgn9/fYZVPytBU0SCb
WP57MFCR+WNFcNe8Mx+t4Sh+FXf1VQ0d8Vu7yb6YLnPf7r6Me/Wu8F31CAaS3Asb82zdm1R/Xyss
GbcSkssTA/Jbdpn3yW2C4+AS4U64RTDSeNFleqPSeWKFcm/EW8RExW78XjyFJ+VGpEP5M9AoRxSs
+Sn5ZObXb9RXvPOFDVkAnKid29WMagMos1d/zB77xhHoPQTuNzzDcpXZlkoHhxPIFFrN5kQN4kb8
wIuk7FrDNhE7GS7Ti+nW99VFShzp2GzNg+Jm34pHiTqB7/EDL2czPudfdGvdzdEmOvs7QvGBJPq3
wNwNp+4K7G9u4s9pl7mdO08eecrk9nzJR6iWFq1FTOgvipT3mcQhLFtu9g4ATEW7sK+/9aabyV79
aOLwQnwqewz1wcNiyn70m20a30431LthpiEawXwobpPPgI4p9mTn4kHbzneUaebP2fAgDuQHubwd
wWl6yd/0DXJfHzz5KwaTO+v6HhlGEtCF5gTsUs3NMPCGuOAyioE6lXz/l548HQXNGfsiycvFW1Xc
TGwGbutvw1F/L278a1tc5Ht27tB6PVKbwAlbx7pD43HJDsMlOPTzLrjRj33hTK6eOkQzlW/poTKp
HbDD28JVvmIv2ACvZ8jzAL3f29hL+k3I3KC7KKFfZGq+ipvooQ3P5lGdXGMgy8ghBsvLj/NW3VB6
iIIMFTSevFfpwz+XGCHP8wtmVNSdV99Jv4Vn+ayg6d83pQvjN0s4lW3sptgvT2RM5PEWHPHZQrOJ
kKhw08/6NsWDc8G5o17FV7n3tLtgb9RwWTZofoFUUXKsh553AhkvuY3GCTZM3sVv3b52sqt8Ry+1
+Ri865euObaCHT37j+YtUD6XNpKo1u00G43TJbsOe7H1MuVk3DaEMqReucvfh01eOvGu2qUvlst4
Yu1CSMezdWM94dTFGEQO7ei1TsbdYaef/UXl3TzK8UNM0cO12Ov4DGAJKSBkJWEbyWF4kZcPjQoi
MHvZxsSReu2bvsOHWNmoIFCAeY3g0Ex0qx0IxQvPTelgotSGveSB+uvfa4eljLzTN7ln7PuY/Eje
SFsatvEZF1W5Uw27dupLljkg1OckdiSVMRCMchKdvgc9QJrr9gHLXlv6SB9DL90prwgy061sT7vx
BgWTvmVxicD9sf02ubtpFz6qS3GhzaY6uBJVG5CO9uC/NV8Cy9nals99v5+eWbd7wFTWbecTbWsj
Xqv3JHaPW3rDG4Kxr0r3SI7SuX0NDzHZ6a/Tnfgsuhnwvy3eSdf6P4Xa/TOPWZI1sr0MwvuZ5pbk
ml9j00g4N7VBhwpqgtbNgVqJDV6D//79MPyPQdjkz2g0I63xOfLvkXN1LUyUJUrVTpOGh+VPWNO4
n4LxE/wdgD9rQe4rpvi/1Bn/j3mHqPt/zK6mRKubiRJDxS1FwubfX50SVKqOUrTZgX8/L2ZYTxsJ
bipZtyK/UYRvOE5sAPiNXz4h+0SaYL7Bc+eur9MgArWxV8vpgVrRfjebMrcaDNCmwyjeRop4Srrx
SvBX7SBOaDaSAmcViZHqmYtFAc9TuZnnYrCTqrm0I0NGOqeuVajY6NL4itGtOqkDFblKbBwSfYPA
q3mSy06DlMUNSm2P5aR5Addnznctzq0NVzm047STFXJXzeIRLqK7D7RGPltpfqxwSLlZgixxkT3t
rbY5QZNFYOdMZL5Yvlp9sQeuxdNj4Ej83gWDU+HVAmsWyFkm/L3INkXVHsQskbaKOO+NLp83egK8
Doi7FXRqXwei8UtLiJxhSLk38v5mbfnlY28ZDkw7t5pNVUvCgTCsJQfQepZLVN802eBqqKOvrm6T
izzUDUSHeJ/ovnqO+kq185kkOURkJMhhTocz3GlVfaunUeKIU7YZI0gOPIoK/6T5JT+Eks+Ymoej
yyWHGC5tKcDAC2vLwqxuVTTIyP7yjSCjt1Ri0cC7Z5yXjELXEAcmPkO9TrUybXVBfR+oI75YVGgu
JKYPk7frexnhRqs1eygTbxziG6UQvhNLRviANj9o8lvA/2sXZvZRFyptsaXOfDbL1xgPTyjAhRE7
qG3QPz91kTZ7KtQ9pZ6hneosEnoKlqWa2rVZ1++1ObgXyxqNBt0FZrhDPnojjR+k3N+h+1e2ajA9
j3r5hKLuLbx2Yph5zdjcjSGNLn7wgMfnIzbHyp65gGcVma3WPC/nKkY2+g+8ORLijZYpbjDO5DmI
Ai8xUXdkFgy5haQW5wyEp+yqctZ5WRwT90CuQFhqj5GMd00QO1yNfNKmfCjiQkAKqQq7GusRqWcN
bJEIKdANT3mZOaI5FMAORPwI4+fEpS4K6cNYyh8+5tdhymsGPlBWMdkKSTfZ7L/YYnb6DXWF+HuY
GdoLWm57omwm5d1J57M0weaS+tAN94A4TguKZZKBXnapS3HwNhcJL+AnRDIOxvTTIt7KUDuM1hgM
6FogBMZpzWqn3ugYaTM8Zr2BYqSoHGqZXDPrHI1U42GEx673XR05KyAtfdN6wTGwaCcsvHLtMw7f
5vF+7jVXGftHsxlOdDvvTUPcqOXClM82FkTEzsyTY6QfM6PWj0pAO3WUZdcp1OKC1jlD9oicYtKo
OzT+JHx2cOsXUj/jYhr2WrtYAkqtd6dcqvaynk8wrd2uwdYIoySNHeLgGg0AXlS1CEhAT+LaoZNK
OpDhKx1KRj7AUJPewF4OdlPfH6QOG1CC1MgB1fZMSYxIqok2RiPIh/WgTzK6Q7ps0HZbbbitWvPG
b/vcyQWtgaaBXFMnpfSGkOyrkfLkg6G/xcmicFmfisznvAevLaIsPa7PaCEJputZL3/njogpGcph
XZBOO1mFeDao6ZUO25Thc8TEfaCu6rMKZGEjy33k3USI2G3xOt9hNWG5yBKg3Jlucy5uLQC/LeVr
LBn9V/lx3smvcek1bn1Oz+NZeksBDY/N0mnsWjczTErjJK/TPfd+dRpDZ/yqt5IH65mdlIv5ahe3
oWmLrwIk4DV8a07qZjx3ou1fivfsyJJdxKdryy98RvqLeWzuwx0BRSr2Lcb5K6pxA8WM5mSSmy3e
xUXJgPWmJk/+It4g4pJYnqLn0A8sZ0kFBGwyjb10a+LRhD6x61epcSbjBDXGjxksEB3YLe3dvDE/
MFN+Rv0rPsUkdlW00R0/2H9VyOWfhpPcQRzagkXxBKseJ2nd9EIU5FPxwEI+uDHt8cnYkq11jbZG
7RhMYjkLDeUr/TbH29wx3+dv8Wwb26qhXYyVNpQay2ZX0t322O6kiq3Kpj/K46FA6dAzgFqOGV9A
fWuSg6XjkHgBpPyAAGSjsLoaPKVBPE58OC8Hr9DR8h3xXBNWRc6MSPGK3VR2iYwJiMlc1ueCN+g3
mkRgqJvcUjI5HzNv8CJzQwq8MTAgMJ84JKMRekUqQ1B6wXPabkkSY3F6wSFpUK+9J+amfpHLrSIh
PnOKyQFlxYEoYNK8yqQf7Tmcc15eY6OS1syNiTPRHV54jxPur2nb4n5TdjLvB01A3QbOGcI3671J
sFskYl50i6+BWmXy0KnOrI/1e4Ee4Z1f02AhT+yRYfxq6QfswuxC9PyO3M7RehUuDGHWRdMO+qsA
673jssgE4peQ1aAYvzcu6ge+eRhbtmQtao+eqjNS8Fkzmg/GBat8E1/M6Kh/aJ5wOz/5lFTYzWtN
+HN+1z6MOAATO/jG0vclP5X7/oM9WY4K7pMK44t+zogEwI5jt8/DY4TZW3csKmTsxGuLnUmEUO4U
j+Wmvg/ZasFZv3IHKO+4buTYRU2Ae9Nq2W461WMVeKpL5N2jxlJ1dmXpqGP2KT06Qp57Ikqgzfj/
D/y/YneWCQ1m2c1b7Y0txSo2Uimnqmyj2lb/w955LEfObdn5iaCAN9OES08mPTlBkFVFeO/x9P0B
dbv595UUkuYaVEYakkWmOefsvdf61jMWNXqK/Jn86GG4L6U3qK2FCZgC45wTpy4dWZ5Eg0Lymja2
diaCnryWo0kFalLX8Ep5/Iw6BYu5KxwxeOnTl3Dxc93W6f/1J+FLLdz4IZRglNgatikOYlfrbs5d
kWiM6TIdhnPaIkT3eOeqZHrvar859ak3HeneX7Bjr8KB37NlJ2+idc7OeOyobYEKFBy2ybAgvHKH
X5oYAc4m5EQQD4UR1YZPMiDfAu21l1kz+i9CbPdFS2Ue7YtpB84jfcv8Trc5DFCAje70Ele79A6r
GoGoo5MqtGB3Ao5reSeY9mjyFsFj747nmoK8cADo8q6hRKUv4GYfjUDhAszYjm5U5OjP0qfB55Rn
PZmW3b9iSFBAqdvKAdr+m+TJvv6c+TRz3nMRQdNOO2SX2FOeC/oKrnE+4bhcHsfcRfQl7ur77EY9
8955yQHRiHpJWcZCp3IsFu7f0N3CfX5V+bnDm+qbH/wNNypdkxSJ4+ADTAgr/mrEjItrHSAYT3cE
O8yYrpkilp54DR46lKc2KF1KQIL8aJs/tHfCe33SHhmNdm8mOXi7j+jQngIaKRwTbsHkWriuWbWH
x2T2TJ9pT3CwPOtLdvMXttDufpXbnCevvIbX5he4iBk5zwXytHXHcE3luPVcffWOdlnFB0/KNX5O
T+FelY+hclQZ52CxwFgrwg4+V92hEu/1m3oxHssXdGccMAFgFSFSWLSb++Y3pQFSrVNzkN4YSyx3
lHRXdhhaIdSI8VcHNkjeWSF+m11rOAaBGqqd504VHHneEXm+1SdwOyuJ7E1SXIX5/J151fA6S54h
+EzvI2EPiInXKYg8/pYyvWGeLdWDDAvZAGCF188rLrRVRsQT5ZmqUvrd1l+cKix0Xd1ZvUVPTCzN
neSZN9m3HqXIYewIzT0EeMJ8FsC82/Q7DKUy0rTddI73MScC61pfm4gNiRQ7G32o+T00DnIEXLGv
y6/8ui1zqhse8w+6KyPT3w+kARyLLHe+z32wgLc1w0n6wkicmLdwvMQfkIrG7LSsE0ZUMyeTMKFM
h/LGdOcYpqdgfOqxxITCNxIc3zTcMrln/bHQ/GXWU3ocHmc3+iW9IqKkIhgv2TsdCOVNuqMBMmC2
uQNC59U3CS8I57lb+MG+xGKgKJ/W4CGLuSsfYoRLvzovxPD2Koq2aTk6JH2eAFCjbGWsj4hF2Id1
yc3giz2HGMF0e6UpsLeUHpuKxGr3nnx0hg0FgnPpbXoLgkf0zth/u4PCOxaSqdY4vbv0u+ADLhN5
OIXkVl/kO36UwRkXYvyQ3JvVyWJkv0/e14MnKqtP4kgwSg2xg2I8PSZ3iwK83h1epX3lqX5vz/kO
jW69F30IcDjHLjGiv8avMRX9MTWnK+BDOWGNpHPXv5tYF6/BY7FHA/fe/8GyWXEKeIJxDYJRaWCt
78Kr6ObPhmgH9+UNmedDdUaqmH6imK+/Fa//gOoSfs/H/FNWbnlsg6kaF5724TSOvKV3BIfgLb5Z
9nw/iD7JQd0xducPzPD1M6s6cs2Cn0pv7JqemkfGqOwiyt580WlT5jvrjobSJyi4P9yQUEKFB3Tv
ES3WyQ8QtNQEVNvBE+O04qQ9VDRLIi/KbvkfZeEU6+Z/NGMHNIsMKgwuAjQhTzGuhDYN94N+CNgW
oVyrtFsy9WtYRIoTcaeGb5BinAYEHJPzskXZTQeLwhbZ766G6ZYSfoc9d1fHDYU6SUAjm25AWw3X
p3qZKdDfisIOLo3y3Ta/MJI1wGV3oEmMwQ4O4R/OMMUdOvH4poD5gfHBKeFodFDAXCu1q3eGqLxw
6h/SZpkQreAz3vrPI6hZZOVPwxmR1q/xAylsSo7IV/2HqhGhX0nY3HerM7TiaE3NfKSXrL2C+WDP
EkEe+sZxucxOfs79nNOlA8V2vMLpeW8qt1B9FHzS4CBpHnb1NXZRE82Sp/4WDxwRYx+Jd3hSL/We
hh/LS+2G1+y9OCQ+4Lb2q69cVPPRU40AD2LJjp3izvTrq2meRH/6M/wxr7wrBZLtnpZLdCl+WU/h
XXfJcfF9WYf4pTmD2ad/Xr9MszcX39JyP6NixnSLHDk5FOUubrzpl2H6FWMKi1JmF5q80QUyBmKM
YoMJl02dZhTRssrzPOFIPi5UsRFED2yumXSatgckTAJD3gm+2M6N22XstoxupdN2sX3ddm37NmNE
aVqkKQSXkqRTa4oROW0Pl8YCBWy+z8IO5UMS3VpRckJtUhCjibs4Yp3p6lZ1TLGRXdQaJDPgzPTz
SoeHM+Wc5U3b0JI7ojD4YOcIKbHux45mpLfYik7IQfjdkGI6gpqL3iCwgyxAOHdBUatOlzLmloeU
xAUNXmKvlx5qDE5UuJQxDohua6wWl4aku8DS6HMGUeh2SfcupToRrn07PkoIj+O8yLxapsNOJENg
dwy2ICYm8N/l5rFtFUAjgfkpoxbmWF054aw4a66VEzaZ7MCFaEgEamiay0Q/EJMVvcSxp9Wqihrf
kLw47IgSVoLGQ2y6MlTZCsu67B5qTkcm0HXLSsxdM4UUa5NKudaOJxWEHsObhUaKOZ6iJLsJQY0m
WpSAmrfKuw6Ln8SwFc2VRodippOpCskDCuejWRkng80JyfxpUERHWohlqQljY7cLblkcfKhK2h47
uaBZP1E+EzdIuU3USuqNq4pGNspDGp6or++7SswcWV1oict56s7kN++smUMF6V+HcLSeoxzITYJs
MxrMY2uE56Ca3vQUsOMwCszJOv0+SD6zvkE1Y0l/1AqokTaYkzvMSeKLwSp1EPykV7N31aRYCdLB
QphWQaVdugbB9PSwhLe8KLS3vH9rhVK0J7F7L3rs2RLRM3A/au0bs36zQxDzMkQZ+2qdYnxprO+6
ME5Si2BTEAI6JwW/A4JVF8msO8qmQOm7vAqdOey7CfxhLUbfS6DRRqIaMuELRSOBGgG9vLpfnmuS
Y/d9QjZMLZj0vvWRCUM4vs7rfybLVKeoH2ULV/c0ZdquWfAzIzlVJUvAgysTMBPJe7GiPR0rlr+k
qHbTAnltI5/65RWR8yuAyytScYCPyGmboXztOoqx7XvzRPsWzUMqgdSsRup3+mmxgZ8IWvZdpotr
DJX4RFLLWzGl+A+wUtuCyvG+ZteZF+uFVTna9WbIb2D8koL2tdRGILcUxFXBEVUpu+eiFjI2H4Wz
9mh9NZMjxTDzoUqm8YBTpuTAXOVMEFQkF+q7lUlvxJ62lKAMsLp4tFM8EeXQeyEWGJtEBk5WdWy4
cZb5UoMH+SHSVtn2TEUHKNAvpZhipgUuVhtrZOMLKZWUTUbDeVp8T6vxK5nYacwi8MmRpPToDsg+
EZD18NQTMKRq8gy4DuGTwpKSiVTLUZsRexUjbcsVkH5QIvZmXOs7q4j14yCxAUBY6ic18g3FH6hL
k25A6SaIt4ltqm2tzhbipyBKPslABxUoGalrdt1BzuDRKS3WjYyIaCz+9C2EUCkObU1HD8rsurK6
ylwTPhD0jqgwbwv76s60ils8Ns9SPa9tMnKQYKSgBekerLFFmS6Oz7naAYSWsdilQEB3csvYIujs
BCqpI4tGuK9mWrC64FVSeVN4anl3krTUqBxptQZF+ZD2r0RHcB7JmMWwhudnq35RTEo0qUjejY5U
BACf8xU6r52E5tMwJucFs3ogEx6CWtgvicLcTQMSPg2KspOks3xXMQcUoDZ7uoW1LzMUO7WWcIfw
/hElOC2FzPqsMyrXMoIoCzIgHnit8IU1u3nqUPSl9bWizdB1AS4K1VGG/rUqk5UKqZJqkSWJW80M
1kQVg/RwNFv5I5o4yFbdu6ifQqm6MtfYVwaeCNAQf6yJwX1OHCoCb2AWl3JW6M3k4cV+KE3tkNf1
I27w61Sh7h7BicadOB7ImyWy+WjN4mcY5mynRKhDpQYYJ7QZzSYje08F4PhMfxstumSr4opZAgce
Spz5/VOfrdnWgE/ELd6jYqBPqggy9FG6ImQ6Uqua40NsFhw8kvgmAsuFak8qVs3Ydyp71NHWY9gk
uZf1MxtrWu3hE+OuxvSdNOKpbAR8GmL2MA3d+1Bhz6hz4CuhHFIscybKi+FWCsLnBHdgjpS7cChO
SCfuRsIVeTX6drcklJISTFUBqXfWQkdVNW5Cv2n2AR6NyKAmLnCIcI7KDKe08mfScbiroq3WjMMJ
kfezaEyA/sgjajXJx/CUMVod6f4Ost+ymu10M6XdMShXaZFfsmHWfcTP/W7JEFcVy+eixSdsMMIh
EaUbrqK14Vw9j1NGEa13j5NCBzcYjVvP+9SeVRZ42fIVtSXBss+om5i1hipl1WBofgvQOK0VJ4ir
vaIIflzR6IPuK0FKKg6Ed5wGM34U+PtfYprnaZm+pUYasRNHnBbZyGD9QucAA3JQBxF1uVCCPM1p
IScK61Sjxl5UUdgbbUOBGehs+0JfHpKEumOJVw9oEnt4UeFaI1IdEtNw9BEzeShbTrSMkqcw17Fn
GkBqDEBK0udPNbUSe5wAkZZVelhEaZ+X5kFNut41BQCQUZ9ChSt1+FaTA39vBgdMgNUig9gSef31
YCGHnboMYrJuB4lwP6tdftAqFRGkWVCy56VXlwC9k1H+HuuBNm7W2uPTgHHONZF/13NC6YBbq5Wx
lvQD3Ge1QDjbPQL7pq/ZNbBhzH1GBi/9d+025my51QIZaCIGjacIT4FxrnSwW1XIZsPQKsvix3pu
+cS02qs8VdjK0vw9DcTnsYlmn1gOBnXWq0FymicP02qJC+zYavPDEOpvUNfoOiSCo0lIY9UcC4hE
GDQv9+iVkvyGAlkDpklPwFx71pqcPSyCcIqqhXR6JhAs7JrqShUf41wdn4gH1ezQlH73ed9cgMX5
9PFBvCCl9UhyegjbQ5kZX/A1RafF1Rnm8zeEHoCOKAF3Ac9QqapuP9FfkwRObLEaAS1uSaWa+FQb
9S+jxuUk6bwlyErNnW5qdSf1pBximzwUkl3I0nMg9iEeJAoFFXVEGcBcy5L4EZxT7zGg6XcEAu7J
y+GkOSCBWLw4CyxnYqIxj/Q1wg5sj8LJgIXtYojTvOutG0l4ZKjPy+LHxXBHrJdgYqaUo17xl6ZQ
jy0UqON27d9uQsuaD1FJ4VqnXzGTIVdSau04mtE/L7b7TPhpLtFgH5uhfLuoBz4BLFiSm1ec2gJJ
fhfhkYOpKH5pZEt6VmpBzxJBSYmrBFyLBjp8KyAjlChkEyTCzoTVAlEVPc2Mym1Vhw9hWB4g1tDj
R/Cb1tm/LgjTuAm5YniLJRAHm8wYc2WtNI5ypOh/LwrCNo7duyVNBr6n/7yIkReomLAOP6rITSSp
oZv1DE18yEeTrpiiFfdiMMr+0GvpOatT9W+e8/8XCf6fRIIqUZ3/EAb8T9iGu5TRaJn/d2zD32/6
T2yD+j9U4F4GADoJMZ5m/SPZR1zhDLpuaIYs4q01eehfyT6KsT5iSIZuIh0ExYh04l/YBkVBcKit
4kJmp+v3mv8vGkGZ2Gt0Cv/QsHGHAhDdskjekgko/fdwu2ZIzWLSpfoIL/vEpwpRDDZrw8B3lwXR
y9gsdjUtApPNSXZ64RGhtgLLXYIyyMi1yDtMgRbrdkHssr2FZNTIrMREVQ9WIAhHUQV+oqq09RnS
ub18iMYiPvEBx/YAGG0g+WRsuq+ppvG5tGga8nix0SWwCkp7i8EfsfCWeVzde8fWBOmVRBPn5RLC
QaVrL5WWp3bTMhxrRD5dA/7d43bt54LwiUmOp+MsrgU19LftIYx+LQb/9ZtWyjK8rZC2jpC+WBnY
lGoO/3URtpUMoYZVMdXWFuZ6MwXOaeNak+2fL94e2C7i9Uu2a9tP2a7NBWddSytcaUJXljffEZkl
zGeAZS1ilp+2C1Hq8xNZMDp+HNndxqgQ/uTj32voEJBgRPa8kOAeSkbHnrbYyQLQy8wtka6tJdx6
qg1vbRWazOSRA2BaV8Li9HORSAOAdD2lV5KuHJsgZvw8WNRgsiZXp1iPzzWBgm57zXUNFUcrM7JK
SQVNmvxeHs1fekUDcKgX1IZi9pYtOSViXH2YJosVFcwtIBTBESPCSlkni1NbcjZsyCk3TeG9N4nX
hjjkDbWAmNCaln25jk4JyNuNTW/QwavlS9jJ0mUaZ5oAaYd51Qp10UsanOHRnB4E9hZDbmliVb0U
nYX5Wymk4jJYGSHnS36Bp86oRT01idKfsStj4pe/wpHQvnhiUleIonypBW5KDTQFRSuVS9VoC4AH
piVxRqeYhKEpJS5dn3rLbbSWvUvgbCwPDe9O6MerObPdj6qyb6uCGUZkIYfLm8GHDThwikkZxmnN
OCMWEfxJpRIwV+SWnI/nwgjUs6J3u3Kc2hPpMtpZzGLdx6r3sj1mVYBY2XfcPGAj3L5AT3TzgM3H
l/jTL7M5K1BS+a27NnoZBHn2mjjytseW9Qt0QJ+zrBlOJC7P5AY2q5eXk35aLOdm5M8a9ZjnQ8t8
SxZ+GUsXestcS+joGeVCYb7otCkWYiNW/HzCrtXq7X+7b2zeG7C9cUcMVJZGcK9J1tvPQuPJBXsl
qOTu2PKfY5RZr253/lwA8HWFnCk4C2DHaA3TgaTyPyfdfNpuyWuUUSoyjp4W5l26HHKAQ12FZgfc
x/MUU4Lx3pBPTJk3kxNsZ9mtFZ3em+QoIgOBGFaFl4bDVUmt6dgTkcmgEDiMXMdYCrDRAQ5EaLeR
nRITZ6CZf2w2sVGeh31pMeHcLBnlCHbm79XKYA4vAdUWgypb7BWPPBwJGxqP8noxZp+qxiuHtLvb
FSvRKV+NDA36xjbFhrfdZW1ONwm5QqNIjcuSAKBDoOfKGR+wky4xxC/D3G3qtMuYweB22cxjmZ78
Sie0g5v3C3xhfdysX9u17b7JHPwkzageEKPt2oCe/iLpJG/r8b4aLOZWFQNzI7A+lYaxU7ueVrZf
acnDTwmIgfv3mexH+hrmJNh4PCAWk28fK9O4BxVZ4++gh8k2RkMafi/9HUQEdcY5EsI3EQQhUlBj
s25tvqfNsNWJtX7Q4eQj+Dm2YiEeOwKG9grATlELmRXVzFqtyMvhyXlD0j0ry8xqbJqTJ5fFE0ls
qCMG2su5gCIIjd9oCzN4bbZKXkbw/s4Y6+gfZwXSRbsg1irO7VBHnhYLvwtloI8M0LQvtL2g4c1e
LVF6PrJVbFd/LGDbtREhrmLGlEulIEa+lU/5cXsDzKvTcLvWluVDJ/bVX1fYZhTTNVoftrU5evp1
8wJt71hB0jLy7sgXWQFmmz9UxbxJHUdHKeyUmRQr+ZdsGCJYi0D1lKW9AScL2IlaZd/3tEjetfYP
qrP2WG9G0M0YinJF45NaWMZqOMJYHJnwDc2kcbevzEpVcaaKA+j21amezU4QoFYImB4YeYLmZcSt
oyl4wOcDIVbmIc5H8BIsh645z4KDwg3P0MNYTwM5zrz5f/727eYQi9CY0iW8zC0k+80c1ybD6ote
9tutv3659enQJv2cyfPXWEi0ARKdCemgFK5WMdkvVxKfTBQBw5rIzkTeHen6Bk21EoE48UmNjIKM
Vi/sd2Gwjst1MpRyj2/fI1C3P8JIOo9ayahepg/R61PmglaTnECicoNt04NW2+HPr4/JGjMnil4F
ngn2H6cAcYgexY4Fos+ZUlnJ2OyqyegxMQ3OZtLbLoDbsYDB70Gco2WRa6GksaoVObHb3KM5s54k
jYN9prMXVA1qstXUicf7nxfbfe3S38QQkPm2vG0XW+7Ez01xXfJy6nBkH9jUozJkb+2r/fbpD0WJ
1WC7ul2YlmbZeWBoO03tziCWzV0l0qjb3MbbRYdCy5dxWG5rUI4llR4sOoeCLlgrD3cC9iO3U8WP
7f/d1tvtd/m3m0sgCn5BPsLmRTVwsAedeQjSiinfUM/qbjGz11ZTaaCDhj9uFy0iPqfNeUZKYqnO
EnWlL3fad875y50iITrJquAsRTUhk3kSAj1dLVO8MwkjQTk08FnaPpvWZolSdWZMJhatvxbfMaiF
Q6UBf4nQIozhO6WOm/CNsVmPXmsgOLZrJT31ZQvLcjVRyatdOd+C6LarP47in4fJfGv7Xjn8PLZ9
6fYFCSK5gzF8bJZcgyi8/QgAZru15YBsiSA/N/9egxt2QOe762s9BEG9WvDKLUlkex6rlU56SurS
VwvaPQp/cSFjFsetLZ4TZITnlWQ7VILph0aOWaIp/jBvkI6SoEjHukIkLFnWbV6d15uJeruWrCbk
YkvO265ud/58zf/qPqOdqOKFMIXuw8/6uaBZ0SDZQtH0X/f/2/dvD2z27u1aP9UCGVmK+vejV1V5
PN5tn8K60WkeoFleD+x5Yk8s6D2AgzoQCdNWGNP8bKE/N7drpMtH9JjWzXW7vW2zPzdzTOz5QEZM
R8IYQ3JxcrctZ3PeNsOMCXe7Pa6fI0TqoLBpGtF2/k/btilOLVP8jrbQgHVzVKr+vF1MBrK0mR0Z
ihch9ZUESDWQDZMdmSWaDLSe3uVSBvCZh5S2PJ3FHiXojNmdrC8MU9vVCScuThEYJghD/vtD//iq
uE9G0Z1yzM3bVxUugOLqsBisPu6GrtsSFrdr20Wfi6Q3bVerVF+a03aVqqXO99vVZbPFY1PO99vV
WZn4uP78FLnVIrsypiE7wexPmcBRC2C/J3yANtv6w/95z8+P3JB620/c7pta2Tz0aL//i/S3Pbbd
jObInP8+8vfq9r///UW2b95ux7XBV223//6PPz9KTAraTpbe0es1cE38b3+Lv7/2z8M/P/3/4r4y
PyVGLTaDRyF0WAIiwKlHY3o8su7UbgtNATjL/ER3FhJODL94kuqrmogkPYwFi95SvCQxYdqlVb2k
lUIgnsX4sGhE1ZfIkG3TqXqjFP7miP7ZGUDXQIkmxDQJhVfKfDnJc0y/ZSTd9NafJ3AkTo8K9qgD
aVUjZMx5oJFW2AJ4yuCwQ8runpQyZqcxW3rP7CjwO4enZTRHp6/FV71E2txJEnQy4xQWCbGycUNw
X4HtbP0z1YkqYOwhxglsfDrobQzQbs35lOgNRL8MeVDntkVkD0S6+lXR/aE9HPPxpbMZicO7DGjY
1RGuJnjDjCphEop6gRhpb56kD4XEjh1wk3LqOWibMckJWM0MOmEEw5T7tE1JNOV5y1r1VJZdz9IX
oxXsimsU/R7nr8wK/ERh4j8kwuAR9PHKXKpArBYdIMLxpi8nZFaKr3TVHRPAjpeKnmUb9r91xpqV
aGm+HNCRSHSYMA2VG36AV8FA9IhHQF8bGPnM3roOD0EmPaRT4CmppzWojtsKkrKaQdzKlK8UPqRF
a+JlyL/EfnB7jlx3c5995g1n3Zr2rBKL9/VszLuS8NYd1xoEDgUVh4pnL9Q/Fhqhjopd4VCm2bAD
HhMeEmXCmhV1/tTUvLKgYpyQCJIGsIxPXPIngSmRMzXhSztZySkVCKSkcQLIjPLRLaTBF9RURxGp
uVPD/D2uyIKUFPMz4Z1+TNipbRW0tydG8dMy0as1ZDLUZOGy6BxAAWjjLtAlf+pW7EKB2qCalP0Y
So/m2Ki+kpWHCB31A0blR7PKrqNFumgSIj/qpPCubxO/q6fRWYjqwEtaYWEJMh/moE8iHlravD8X
zKB/w0g886+2m5Q8jxasJSERLHCtii6ZZKp6H0NB2NWr3CyBSq8yP1nEOytuyI5FHgAyITmLwzzf
WbOQHnIhu1aMBaCghy65rKWtVroPYsmRyqx11XHmzdkveLJlAyWgNSL5Um01VOtj23Vfm4HdZLRz
GKtXQTVZVrHeZUrVwFs0bS1HBFMUnXYxQfjssiGqGcukyUmVBxhcYG4KW0lm0RMyImELLX2rFe1L
a7UHFb8tmanla8USZc8DoiATsjwjkKXx5WUcLqJI3oo6g1RBQqzKyHDmAfEU5N6A3IRrSTCQ3sMC
TKWbXvbtPfoWyDaP5dzqJ1bWnYgJ42Q84aWDDvTQVOWhDieVBpbwe5GklyIOvCyK9lZlRQgXiKTM
Q73zUyL/qPMRWxUDWdJRpjmBaj1qRt3u61OftNhXVKS/tV7jkWEEzPaPMkeHkxMW2nGhq0UMiOmO
AkrofAhgU66swqD/wyGXTvSkjE7A4lTmyD27LAFKjgQsb61jbkaIJrXkWgdS5+ph+lGmQM0DAmtA
JjdM1ln5jJpDaEffR66Kxkuj4DUPhsRudMS6WrYHePZYGQK5YwRTR4ZmuV2tnlLRqG/CRNZpIo2p
Z6Tt75HgSj9gjVrtO70bd9S46kQV3bXXIhnvw0HRvV73x9J8GvuUrpRekDwhi79jXT5pTE0h9sWf
C1xDfPnMjCEWMeaWoAVZwyWQmxel0RAMiHPhkZ9EifsyDNl3FcPuM2GB7kvAqZrA27f6pE3B3zSg
m1Ol9N0Kpj1E0ScpMhicl+nvnqmyXS4RQeYqKuZIVfLHXDc9stsdeBf9fWacWyXX/bbMHsgxKpgD
kj4zhh2uxCrGhYjGpkqqDuIKgr54+sRZ9TGZtQ1S67lDIUf/inyGNnu04uFZmNnFczl1pzY6zcJ0
V8j611B4XcZSA4LiaA264tZ4tiFMmcTRfBOHJjqgFb5Nqdin0SoEsIzBKxbefnFl7GhlLlcAdFQP
ZpQSuoSQcEJ0bQJXcgUJwiQj3cKpFHhjGN4zZ+rjr2p0zawkmwgW7pj2wNNqJBIhpafJVpX5ELgv
mSKarmKBhqxitSaKSfo9F0h+k/hNVes1OUddGfjDV98iZRetis8Fpos4kloHvoQjfwxGLdtBlRok
/9oVw1tCDdVrSDBHAMeW98aqNMAA0TGTtnKiDxYhelcJ2MkDZuTmGpJTxr4a9O8IgY4l1bDXEKne
k3N+lYro0ojrdMlSBw+O6JV+Mx7mvGM2HVrk2NIe3sXMdeqMZMxhqF2rUz2yEeBoJAvC6YRsuaTT
3UGXCyfi0Lgbh7LaxWN6A3CmkVEMTSSaPlVZFZ2EV6Rts5cmYvadCfIfubwPNdpQKhYeBzEUS+GL
nsqn9rOKkmeVHE0UDYBXgr6xpWVg6Do11zlAQ76EBPoO0kWN8Opr1V1eSPfm0qz+y4RZoTDBJO1K
wJwh2W8qi3EUrHxX5bmr0Rn3EfsyDYQHFVCxEbBApnEl3qqwIIKvwMGlhMKDWkoE0/WIOQaGpX2H
vjMq1WE3JROTO0v04Ybepw03YD/yhljOsZjfT6VIs5qXLDcM3Jkzq4OaMeI0jJNQhBES70rbqw0K
tcS2SEq84+TXAVU0noGInPoiuse52J7KQUWaj0q7ImRARbQTwzd3J0buU5SYKH4YTwaSWOzjLvgl
RdNTv/A8CkldE7GArp59DOECY1rHIl+MgN0HrKtHLUyuCyEPsqB0rhgZEGvaNVItiWDpFl/ZGoWC
aZBkCHjGNH9XcKr5GSRDTBOVI6BitXfijHJ0qlAekpeUoDMlcjX8Q82BGUolU+C1EYoHq2KULqkx
3hKxusc5NRalj6MsA5OzGTNFC4Ka4lX9+ECVy0bNp66RBFY4zaTtieOHyAXU19L8REz6Yym36Xlk
jjlmRCIJWAR01bpEaxmy5A8aBBInFQdHMlN0nkp1g1cvnQT0nFUhgJ9DYy41VY+oHjn3stTVzRoa
es0mQv6QIAxoepPd1OWJlnhUBymnW4NKUXgTDDpwLbWXnapzaZep6dFtKu7D2DLu5tibutL6YDlC
tsth3qs6gi0y8gavBIOcCF6CG8UOHpM4x05bEKCexUxgRtdYAy9KeX6o1Hm6NxQRw4UAXIYeOMEb
cYWqlc7kXtWTxJP6vRzS+iry8jS36behoYXt2ZMcsS9+lQlRhQJnrcwg9SnkaLXDVjqhHBnddHwq
OBL6crlShbP+UI1iBANOAqLF0sCCaIm3sZvItqzlO1zMB12lt5uNlssxSbDJNcUPgko/19prqsKz
Kfixu3KgQWkZaG0FscVV1iHri9XmMKKl8xV9JXxm5OOgNdEzRbU7OdY9IL2oi6Uv4pqw9GasyrHc
kqHQBueEGTUHreg7bi9JIXk5+yvHSDyhefWg6I+GJRFU16DaDQnlhG1UYZp0tLp+bwca5z1pYarM
4R4OyS0PtddKaR0aeDfJRMlc1kXnTtKC4a+1Akcsl4dSFgbEgMjuRJ5xOGmk9wa41JOq32fTiaCV
Hu0YLCkV4pU+4i4qx9wxpiNANBwFOTpJBp12J06/tMKcncGEwpf13CUE+KXEZnkxjbUuADhCci6K
rADpzii0H0A5Y0eqls4xKqRfJGuZMWmyPQa7Yma3Gbvsac4JnCJb5LdSkLqS54ZOPYYtUYoZ0pe1
fKzrP3KUd6hLA2LyUpKkSEksGx0Gr0HLN43Kai8FdWYTmVe5GZgEqhx1l/QJ5oic3GD+56zUKttq
yYocAQ2jLuLUlboVcini2DAMIfH86Fn7bYWMMj9KEUp3Sc+CZ7pBiadCavpPfeqeUqQNKpHKABPp
MUhNZAeL27Qkwijz9DkXOX+dDIE8T1B/4W1aKgR6/YJ8M4mwJEv9iONZPRkmYdCMmGjp0wDKTetA
ztj6V6L7Qisc4BdEPk+w4nAsT0Mcf2mxgYqowVWhyS9jMn43C7uSNmmeHg5/1Hm55isMTNWrA68Z
ZZta2FnezN5olc9mvXqQcus1XSS/MoY/fT49E0h2KHGccqz/DNJoPpBBKmPF1h/EtsCQPD2lyNx1
IoCOnUa2eqnNDs5uLQVgoZl8IMuJjOf/4O7MdttGljD8KsHcS2CzuR5gBjhW4tjJeMniZJwbgZZl
kpJISly0Pf35uCgRacczSQcY4hC5CGKnxG511/rXX2u5vUh8RnmM4Vrc2p6+Bwey3Pjuq/2STojQ
p9DsRzTJkCcTfxYatLSWtdq+zY1LSkM+wCGGFgf76IZpnOwTPRp8ZZLRl7srYhcyQebgbY5PihZ2
SddoefFpH8vkkihFn48hZ2aiNnPwxpuTODWgAMwn1G0fggL0cLYn8ejrHG3LuEFL3IOYNE+XkXwt
1v6KixHoJ5CUrJkL7gCA2gKBGawxoj6s7VTWgbVQWnDNNVOrVp8sX1ufvpwNfOc9t2djLsH+bKCX
2zkU9BbhPTOh6DWMzFuaC+Esh611TmuPG94BSiLpx5nMbHpHt5SrARPa5Ef24cuBIJmYpclDsF8B
Xw/ggwh3dyLO9dFqPTsfj8sX0NbxmQjAO9PkCGPxX4VPcwLG9RIf4bPM5YdUX1/LePDOEeEVMwUA
/c+AIM2izUTCzLDKsU8E8qtC0uEXBje+XXK/Ju6phGUbRioAmtYgIEIO/GtXT8TrIArw+wIoKYCw
lXDdiBH3OQwZGVoNTp7RlknL4Nagetfx3ottzIaUzRVG2dSa0Ke09andBDsa07QdFOShY4g/52QY
QhPGmYW98eQqu4V2bBTtLfDCMDWdLDazTzvhBbq49ekoP8kzGjjjHdY5N0bhmtmFtBvZiwGFkq0F
2sg23y5DrLIBJQZwCiZham/JPs1pvHAXZ4tMY1rtgsmSRXHDDFu6MzZvGORIGkPX75LCKDluwfIO
COP52+b9bmmfilzTXq3n8wc3pT49WGlvxnbsn2YSSH1gM6KWAVKA13dMBo9yQSZxZ79cDJIEaP77
bTK4KTYPbkDW2xI3G3A8o4XjfBmYN8w+xMpJeh4MWI/HkK1zsih0F2gA2+fzU7BWI4pf58HSvjTh
NwdaCd0lU7X5JTzV1czAc6BVbZvQOy4yNAgjKkeRk10zWJNWz7mBephduwHI/UK7E/44ZfqzScs6
Hdy4FieBhPh/Rc1c4I6mrnZRxqhww4zpFxArLiRL2mrbz0VB26ClidPZoER8+ybut7WiocG5BnIK
vdRm8bJw6bEVe/dmnqUPeZQ8lJgSMwqv1nFCx9UNFgGXdxV+Yp6D81IPnRGjx/HOB3/JMHBPiszc
XdjhxFhE18yuM+Ejhrs1wu9cV3OMVvJCywY32U5QJbZgq1qPQbZ9imCRoNUFkpUEOgaRBxN4TsPT
1fwMZO9qlEfLjxjNC7ncv2MCgzOKgCuzKDGfuaPNmmmB1oINZDYghEg+p0ULtJOBHeqvfHic15r7
Xm7EbTJb0DII/EVadAxbs1Eg7Q8BCWgYoy/mJhADZnm9YbLhNfm4zYm5mV/bJuVTYBarbPPR2s0+
Mg/6/XYb0uW2Ow/z5WWeRafwDZtz/RZY3Wi89ktM3jIg2NgMrjNzz/EaQBi9BG+zt0/LwHQP3JiL
i0Priys59z19LG/2eiHg1C5eF7PVwyywaRgiSqC5xTk1BzeOuztbmuW4SVecME9tfZKMWa65sr7Q
RvGO4VA3cszoU9zBwPjg7PcfV8Z2diZu6daQCxxEotKRPVtHp3nEiUmNmLF8tKvlgPxDLf2yt+0v
VrQihSCYExw9FJn7RRbFXRzfQfdJyxUFjkgb31BGercalAMh4gedl13slw9+MP+wMJOP8VruR2Qs
6euK7TuX88wcuOI2xsGm0wmVNFvt5icyT7wFzAopfNRxSInIWJAo2J4bu5heleUH05y9TTPtsy2y
Dxs7Og22lIoTZ/zO2QJTB8fxMHfm70DQboziSs8Gfwb57LzQFpOlRlUptSGJHkDBvYcXQPMD4zRd
ryLYL2Aj1sXqMxMXlvvwdg4kO/IvmS4OlGkJsbWfOxeJvoWVKLgaCwALA3lhr80HU0TZyDfKZJUu
LyEAoedhaZFFwtMOlq9yO4QM8jNw4LPA/4v+l8F5lO9odCEUtDUQaCG0Wv9ngL4GmVji7V7F1Pd2
74ppuns/zYpFnh0PUbpOwjj/COX+z/zS84JeTCuhfwMRBLUruhDB6qWqN35OxsLjnYv76e+/GcZQ
Oswz0w0qd+UDw9Eiif3mxwMhjKFl4kxoBgRz0BQdbc/3NuD5tdU7+fzvPPfu9dac3//+m4AUr8uj
+MPr14eabVimbRha9bChx+t35dDk3y2hNT8HDdmvXZBSK8kfvzJIlQf3R3dBmkMH6KhrWM6Tp8Cx
htKQEGppbr1LvTsLunzMqfmju2AAb3UoRbiw3T91FmwxNPGFQJT1dRcA8jr1VzPZ/sefJj91Ftyh
iy6A2qo+Ci6g3eMbwVnQQQZr0F7WuwR0uGc3wsRdV7wRhj00hJCceKteJQKPd0HoGiyrjLVztN6t
H0K67sC/H70KgMC57ZbFSXh6+cIFCm7rnBKjPiZ9OwS6MDXlq6APyRqRGGJDD6s8PgQOm2BaOqZR
r3epd8bBhgFY8SZIZ4hXYJqs8umjoJlDExpCadW+SJ8cBAFxueLydWdouqYpdNnVg/oQlmNp6I6s
96V/y3dNVTUojSEegaPBoFlfgI576LIJkvYNekLqTag9kR6dAQnRtbJ7JIaGJeGyFuLJK+C6Qykl
LAM2PlT5sEv9MokkmCT01UpOoqFhEqG6Nhi6Wj0dV9lBW9LQYzp6E0rURqhHZ0EXDLpX3YXSFXYF
p7458R3HwDWGwkUlSL3+pB4tH7ry+mD+vHNolC6wSVny4CJ3Vg/3fDUEWDQhSY9WLy3Y6FW/fIJh
6bqmtA7OcdsrxCGw0QM4YP21CdgrxV2Q2tCFWhP+4Y4GcAXWQjg6M59rPdg71xivUFkD4BDBPoPB
MxprwEU/9gpLm2jbuENmE0z3ziukH1QoJ060oZDEiKZ8ehdsrgqOs64djEHvzoLkGqsqBOIkDpSr
Oe7T6SPbYaoGKQOD5tfqqR2yHqlFUgaaslXgLJBANAgS6nvf8RJRi3xMeSEOgVSlgXq0C9wI5UgB
X5mvmekpRpMy6GhHoVlDoTlcGuffOgWTpIjzMpnth0ncGixj/MOb0JHwLZEsXRKlEgxGSbXfUofu
UBMOycODUajNT4++fK6msknE77EsmuIPqcHOd0/SzDE0YgStiRB65xsTJgnVCAF+AFeTTO49xEnd
XdDwDwyOv2iMQg8tI7pa0T0qU4eEiywTV7F62heC40Y46RIgHExj37ShcNVDZmMIfwWeIEWa6sHf
ONYKHIEhFwYgqVlry39LJXr3EdS3YZan4SQ/VonCEnr9Uj8fLuEqQq1BVoBu2oP5P94FF1fSQTui
OL/uUr8SB2XdS/E+WETEzBorM0j1JnT8ZWHqQxLJxMwN4UmPTIM0LF05gUp2CLgP6YJvX/LxIaiu
gk3UxLDgvmkCLrClWksocwY6lWpKZ09+/2TPiCbL1Flfc4hCoqUUb0FVMKGWYGlP543IrJXbZLiW
rA1Qn24Bs+2U40WdMoLLbfpOJpkTQEGtVBRaE0T07i7gtaieAuAWjm3Yru00tr8bKZkkkKhkQ4lU
G4T+aYTSz1W8C2gES3fIkzUJki7opCy0Qwallf5B9fQuZHCFcjq9rKtpJIqg56oX2fGQbHi4BNvk
0G5WPb0rreiS8aOKRwHkiQkrqW1y6qunuwukDphzJhhj+tV49MtDchypvAmEyKVp0A9uYKfUaJsE
DI4FmVtzYXp3FJhB66j6iWUuTSd9zlLbsYJjgjjBgyaqqs9I7wwkxTWpXGTETQRQQm2pqR1wqtpu
ogXagMuClTzEEv26CTpYCNVECkVGxwV30tx2rRxteLwLaEVHOsx1pNRYPXXusk/OEomU+qV+Pm7E
TTBQrgZws3qVHa1YphA4c5yVxhb3af0AYlTXj20kmQa/JLn16ums3yknX0ubVGp9FZr8XY92QTcA
EiraRvCIrnRQ/LLRex2zUGPQyKY1BqhHy+fVGlzcz18CyURywykdoO8cAkmezZA2CcXaNeidl0jZ
5xGH6w8j8XCQHInpa9CWXYXoYjUpKmjaQVX0LrOsC6bKq14FnGEwBxAAPF1ng0mWw0IprofRM/hA
ZZh6GSyUzpHZUQG2BeYGJUnSvVaUvbsDgGGUM4iGCeamzBYf/OOOObDcoU661gDJX+9CDx1E3k/1
DpBBkS6VyvI0tXwik3AafetwPw7WsmeeoWYayp6hPgRwLAFd42m3lk82QUM7oh/q5ffPJQSKrIw7
M2hUMeFB7oJugFxZpNVci8py9fxAcPgPPIavLU/QJS3uq2ancJo91RP1vV84tPo8/nnT5lP28ugU
oFu/WPY+1Z/9rRfqj1axpmpFOvrhoTWp+pzmvzcLfPzRrc86rOrwj2fhNPXSSbCrfrBrXvPSi2iY
+u/Cu/ParOv4oBzub2/y+2+t9zy69n8jOJt7BzlVf1NVe1GWm4b7JG4Lrup76oLnXpx5WeuVK8ix
quSRtwgfkjQOW29dtzUoy04WSerdJ8dvXaPk1SXH8XSSh5MibwmvUJeqwl9OF97GS6fHkuvMk7Lk
pvb5Inl4MUoWRXTX3vY61an6Kafsenjf+j4BCZSYG1XJr6dJ6rdfuYk+VCWfseNheHjD6kbWhSBV
wef3TG5oya07OZXlMhgmTsL2jazxXcqi4/vQ62iRutlMWXKyaR+LuqtTVezbx7qpLugrC0ZAMZnv
Wt9fnf5UFf1nUkDk1t1mWJx+gXm58MK4pT0ax1z1nS+8dLfw4vvj7WgiHnXRWeZNgiKbwv7Zll+5
k8ryw0kQ+l4bCFcX+dRFYwuyJG+d7Kb9QF02NCH8WS5buqlpePsV0pMi7YouUdPKopM47xzuJjeg
Kvlyepd6He+pgS6oi157bbvVJPvVBW9enHkR1DFh26wj3yXC+xXy30zTbNrSVA30+1cIv5huw0nL
jDUo2l8h/DZJ54c9qOIDWQXQyqKTNA9ejLw0wVK2L2ddzPw1H/DSm3fvvqyAharir4KwveN1X5ey
2GdmSX2fiYIcQ53dfS6suUqnfhdrXKXGVd/5ehrH2W6x9jphQlOFUhX/Pkjupy/Os0e2rcY/qIr/
kBTfOYgNEPfXfMDjg1iKJ0GiKv4juz/NsmnLpWioKNRlb9tRZdPDqSr3JveCw8pLndKA+1TFfpqm
EZatJblO+ChLDolsOse76VpRFf3Zw+4wEql9NenQKJkTlIVPs/zFp6devq4NKssPs0kSMzLn8KrV
t1n39ynL3iUAgv225Ar+9rzkpzJNX9lyHuefDiw4T/23dnKt/I3JYuqlf/wPAAD//w==</cx:binary>
              </cx:geoCache>
            </cx:geography>
          </cx:layoutPr>
        </cx:series>
      </cx:plotAreaRegion>
    </cx:plotArea>
    <cx:legend pos="r" align="min" overlay="0">
      <cx:txPr>
        <a:bodyPr spcFirstLastPara="1" vertOverflow="ellipsis" horzOverflow="overflow" wrap="square" lIns="0" tIns="0" rIns="0" bIns="0" anchor="ctr" anchorCtr="1"/>
        <a:lstStyle/>
        <a:p>
          <a:pPr algn="ctr" rtl="0">
            <a:defRPr/>
          </a:pPr>
          <a:endParaRPr lang="en-US" sz="900" b="0" i="0" u="none" strike="noStrike" baseline="0">
            <a:solidFill>
              <a:sysClr val="windowText" lastClr="000000">
                <a:lumMod val="65000"/>
                <a:lumOff val="35000"/>
              </a:sysClr>
            </a:solidFill>
            <a:latin typeface="Calibri" panose="020F0502020204030204"/>
          </a:endParaRPr>
        </a:p>
      </cx:txPr>
    </cx:legend>
  </cx:chart>
  <cx:fmtOvrs>
    <cx:fmtOvr idx="0">
      <cx:spPr>
        <a:solidFill>
          <a:schemeClr val="accent1">
            <a:lumMod val="50000"/>
          </a:schemeClr>
        </a:solidFill>
      </cx:spPr>
    </cx:fmtOvr>
    <cx:fmtOvr idx="1">
      <cx:spPr>
        <a:solidFill>
          <a:schemeClr val="accent1">
            <a:lumMod val="75000"/>
          </a:schemeClr>
        </a:solidFill>
      </cx:spPr>
    </cx:fmtOvr>
    <cx:fmtOvr idx="2">
      <cx:spPr>
        <a:solidFill>
          <a:schemeClr val="accent1">
            <a:lumMod val="60000"/>
            <a:lumOff val="40000"/>
          </a:schemeClr>
        </a:solidFill>
      </cx:spPr>
    </cx:fmtOvr>
    <cx:fmtOvr idx="3">
      <cx:spPr>
        <a:solidFill>
          <a:schemeClr val="accent1">
            <a:lumMod val="40000"/>
            <a:lumOff val="60000"/>
          </a:schemeClr>
        </a:solidFill>
      </cx:spPr>
    </cx:fmtOvr>
    <cx:fmtOvr idx="4">
      <cx:spPr>
        <a:solidFill>
          <a:schemeClr val="accent1">
            <a:lumMod val="20000"/>
            <a:lumOff val="80000"/>
          </a:schemeClr>
        </a:solidFill>
      </cx:spPr>
    </cx:fmtOvr>
  </cx:fmtOvr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https://www.ojp.gov/" TargetMode="External"/></Relationships>
</file>

<file path=xl/drawings/_rels/drawing2.xml.rels><?xml version="1.0" encoding="UTF-8" standalone="yes"?>
<Relationships xmlns="http://schemas.openxmlformats.org/package/2006/relationships"><Relationship Id="rId1" Type="http://schemas.microsoft.com/office/2014/relationships/chartEx" Target="../charts/chartEx1.xml"/></Relationships>
</file>

<file path=xl/drawings/_rels/drawing3.xml.rels><?xml version="1.0" encoding="UTF-8" standalone="yes"?>
<Relationships xmlns="http://schemas.openxmlformats.org/package/2006/relationships"><Relationship Id="rId2" Type="http://schemas.microsoft.com/office/2014/relationships/chartEx" Target="../charts/chartEx3.xml"/><Relationship Id="rId1" Type="http://schemas.microsoft.com/office/2014/relationships/chartEx" Target="../charts/chartEx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4</xdr:col>
      <xdr:colOff>304800</xdr:colOff>
      <xdr:row>2</xdr:row>
      <xdr:rowOff>122581</xdr:rowOff>
    </xdr:to>
    <xdr:sp macro="" textlink="">
      <xdr:nvSpPr>
        <xdr:cNvPr id="3" name="AutoShape 1" descr="Home">
          <a:hlinkClick xmlns:r="http://schemas.openxmlformats.org/officeDocument/2006/relationships" r:id="rId1" tooltip="Home"/>
          <a:extLst>
            <a:ext uri="{FF2B5EF4-FFF2-40B4-BE49-F238E27FC236}">
              <a16:creationId xmlns:a16="http://schemas.microsoft.com/office/drawing/2014/main" id="{C1FE2A1E-5CEE-4117-9656-407E17DF8595}"/>
            </a:ext>
          </a:extLst>
        </xdr:cNvPr>
        <xdr:cNvSpPr>
          <a:spLocks noChangeAspect="1" noChangeArrowheads="1"/>
        </xdr:cNvSpPr>
      </xdr:nvSpPr>
      <xdr:spPr bwMode="auto">
        <a:xfrm>
          <a:off x="10925175" y="9382125"/>
          <a:ext cx="304800" cy="3075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1</xdr:row>
      <xdr:rowOff>0</xdr:rowOff>
    </xdr:from>
    <xdr:ext cx="304800" cy="1056584"/>
    <xdr:sp macro="" textlink="">
      <xdr:nvSpPr>
        <xdr:cNvPr id="4" name="AutoShape 1" descr="Home">
          <a:hlinkClick xmlns:r="http://schemas.openxmlformats.org/officeDocument/2006/relationships" r:id="rId1" tooltip="Home"/>
          <a:extLst>
            <a:ext uri="{FF2B5EF4-FFF2-40B4-BE49-F238E27FC236}">
              <a16:creationId xmlns:a16="http://schemas.microsoft.com/office/drawing/2014/main" id="{B5D7E79C-ED2C-4F59-8E5C-61D4A5A1E227}"/>
            </a:ext>
          </a:extLst>
        </xdr:cNvPr>
        <xdr:cNvSpPr>
          <a:spLocks noChangeAspect="1" noChangeArrowheads="1"/>
        </xdr:cNvSpPr>
      </xdr:nvSpPr>
      <xdr:spPr bwMode="auto">
        <a:xfrm>
          <a:off x="10908196" y="7361306"/>
          <a:ext cx="304800" cy="105658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304800" cy="1053409"/>
    <xdr:sp macro="" textlink="">
      <xdr:nvSpPr>
        <xdr:cNvPr id="5" name="AutoShape 1" descr="Home">
          <a:hlinkClick xmlns:r="http://schemas.openxmlformats.org/officeDocument/2006/relationships" r:id="rId1" tooltip="Home"/>
          <a:extLst>
            <a:ext uri="{FF2B5EF4-FFF2-40B4-BE49-F238E27FC236}">
              <a16:creationId xmlns:a16="http://schemas.microsoft.com/office/drawing/2014/main" id="{BBD27EE0-D915-4156-992E-C98821A82F2F}"/>
            </a:ext>
          </a:extLst>
        </xdr:cNvPr>
        <xdr:cNvSpPr>
          <a:spLocks noChangeAspect="1" noChangeArrowheads="1"/>
        </xdr:cNvSpPr>
      </xdr:nvSpPr>
      <xdr:spPr bwMode="auto">
        <a:xfrm>
          <a:off x="10908196" y="7361306"/>
          <a:ext cx="304800" cy="10534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xdr:row>
      <xdr:rowOff>0</xdr:rowOff>
    </xdr:from>
    <xdr:ext cx="304800" cy="5120280"/>
    <xdr:sp macro="" textlink="">
      <xdr:nvSpPr>
        <xdr:cNvPr id="6" name="AutoShape 1" descr="Home">
          <a:hlinkClick xmlns:r="http://schemas.openxmlformats.org/officeDocument/2006/relationships" r:id="rId1" tooltip="Home"/>
          <a:extLst>
            <a:ext uri="{FF2B5EF4-FFF2-40B4-BE49-F238E27FC236}">
              <a16:creationId xmlns:a16="http://schemas.microsoft.com/office/drawing/2014/main" id="{FC15EFC8-8AD4-43B6-951E-AF82B274D8E7}"/>
            </a:ext>
          </a:extLst>
        </xdr:cNvPr>
        <xdr:cNvSpPr>
          <a:spLocks noChangeAspect="1" noChangeArrowheads="1"/>
        </xdr:cNvSpPr>
      </xdr:nvSpPr>
      <xdr:spPr bwMode="auto">
        <a:xfrm>
          <a:off x="11239500" y="6629400"/>
          <a:ext cx="304800" cy="32698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246290</xdr:colOff>
      <xdr:row>5</xdr:row>
      <xdr:rowOff>62145</xdr:rowOff>
    </xdr:from>
    <xdr:to>
      <xdr:col>21</xdr:col>
      <xdr:colOff>227240</xdr:colOff>
      <xdr:row>38</xdr:row>
      <xdr:rowOff>179614</xdr:rowOff>
    </xdr:to>
    <mc:AlternateContent xmlns:mc="http://schemas.openxmlformats.org/markup-compatibility/2006">
      <mc:Choice xmlns:cx4="http://schemas.microsoft.com/office/drawing/2016/5/10/chartex" Requires="cx4">
        <xdr:graphicFrame macro="">
          <xdr:nvGraphicFramePr>
            <xdr:cNvPr id="2" name="Chart 1">
              <a:extLst>
                <a:ext uri="{FF2B5EF4-FFF2-40B4-BE49-F238E27FC236}">
                  <a16:creationId xmlns:a16="http://schemas.microsoft.com/office/drawing/2014/main" id="{DBDB9F20-EB45-D040-86F6-112C6D93A7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6304190" y="1014645"/>
              <a:ext cx="8058150" cy="6403969"/>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246716</xdr:colOff>
      <xdr:row>3</xdr:row>
      <xdr:rowOff>148011</xdr:rowOff>
    </xdr:from>
    <xdr:to>
      <xdr:col>26</xdr:col>
      <xdr:colOff>295275</xdr:colOff>
      <xdr:row>20</xdr:row>
      <xdr:rowOff>0</xdr:rowOff>
    </xdr:to>
    <mc:AlternateContent xmlns:mc="http://schemas.openxmlformats.org/markup-compatibility/2006">
      <mc:Choice xmlns:cx4="http://schemas.microsoft.com/office/drawing/2016/5/10/chartex" Requires="cx4">
        <xdr:graphicFrame macro="">
          <xdr:nvGraphicFramePr>
            <xdr:cNvPr id="2" name="Chart 1">
              <a:extLst>
                <a:ext uri="{FF2B5EF4-FFF2-40B4-BE49-F238E27FC236}">
                  <a16:creationId xmlns:a16="http://schemas.microsoft.com/office/drawing/2014/main" id="{A1662965-010C-7D43-88FF-26BA58EFEAC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1016316" y="719511"/>
              <a:ext cx="6779559" cy="3090489"/>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16</xdr:col>
      <xdr:colOff>219315</xdr:colOff>
      <xdr:row>20</xdr:row>
      <xdr:rowOff>108055</xdr:rowOff>
    </xdr:from>
    <xdr:to>
      <xdr:col>26</xdr:col>
      <xdr:colOff>285749</xdr:colOff>
      <xdr:row>41</xdr:row>
      <xdr:rowOff>149679</xdr:rowOff>
    </xdr:to>
    <mc:AlternateContent xmlns:mc="http://schemas.openxmlformats.org/markup-compatibility/2006">
      <mc:Choice xmlns:cx4="http://schemas.microsoft.com/office/drawing/2016/5/10/chartex" Requires="cx4">
        <xdr:graphicFrame macro="">
          <xdr:nvGraphicFramePr>
            <xdr:cNvPr id="3" name="Chart 2">
              <a:extLst>
                <a:ext uri="{FF2B5EF4-FFF2-40B4-BE49-F238E27FC236}">
                  <a16:creationId xmlns:a16="http://schemas.microsoft.com/office/drawing/2014/main" id="{8EF11882-3236-6C4B-9452-2F8A70AA202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0988915" y="3918055"/>
              <a:ext cx="6797434" cy="4042124"/>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142875</xdr:colOff>
      <xdr:row>9</xdr:row>
      <xdr:rowOff>0</xdr:rowOff>
    </xdr:from>
    <xdr:to>
      <xdr:col>6</xdr:col>
      <xdr:colOff>361950</xdr:colOff>
      <xdr:row>23</xdr:row>
      <xdr:rowOff>76200</xdr:rowOff>
    </xdr:to>
    <xdr:graphicFrame macro="">
      <xdr:nvGraphicFramePr>
        <xdr:cNvPr id="2" name="Chart 1">
          <a:extLst>
            <a:ext uri="{FF2B5EF4-FFF2-40B4-BE49-F238E27FC236}">
              <a16:creationId xmlns:a16="http://schemas.microsoft.com/office/drawing/2014/main" id="{8C3520F9-EED7-9B48-88CB-A79BD66812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565150</xdr:colOff>
      <xdr:row>9</xdr:row>
      <xdr:rowOff>0</xdr:rowOff>
    </xdr:from>
    <xdr:to>
      <xdr:col>13</xdr:col>
      <xdr:colOff>247650</xdr:colOff>
      <xdr:row>23</xdr:row>
      <xdr:rowOff>165100</xdr:rowOff>
    </xdr:to>
    <xdr:graphicFrame macro="">
      <xdr:nvGraphicFramePr>
        <xdr:cNvPr id="3" name="Chart 2">
          <a:extLst>
            <a:ext uri="{FF2B5EF4-FFF2-40B4-BE49-F238E27FC236}">
              <a16:creationId xmlns:a16="http://schemas.microsoft.com/office/drawing/2014/main" id="{2905C4BA-C0DE-864A-B8D7-1576FBE107A4}"/>
            </a:ext>
            <a:ext uri="{147F2762-F138-4A5C-976F-8EAC2B608ADB}">
              <a16:predDERef xmlns:a16="http://schemas.microsoft.com/office/drawing/2014/main" pred="{5661E98D-EAAE-431E-8432-670FE95D96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85726</xdr:colOff>
      <xdr:row>10</xdr:row>
      <xdr:rowOff>0</xdr:rowOff>
    </xdr:from>
    <xdr:to>
      <xdr:col>5</xdr:col>
      <xdr:colOff>0</xdr:colOff>
      <xdr:row>26</xdr:row>
      <xdr:rowOff>171450</xdr:rowOff>
    </xdr:to>
    <xdr:graphicFrame macro="">
      <xdr:nvGraphicFramePr>
        <xdr:cNvPr id="2" name="Chart 1">
          <a:extLst>
            <a:ext uri="{FF2B5EF4-FFF2-40B4-BE49-F238E27FC236}">
              <a16:creationId xmlns:a16="http://schemas.microsoft.com/office/drawing/2014/main" id="{230EF59F-B61E-564C-9E45-828F208997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10</xdr:row>
      <xdr:rowOff>0</xdr:rowOff>
    </xdr:from>
    <xdr:to>
      <xdr:col>10</xdr:col>
      <xdr:colOff>581025</xdr:colOff>
      <xdr:row>26</xdr:row>
      <xdr:rowOff>161925</xdr:rowOff>
    </xdr:to>
    <xdr:graphicFrame macro="">
      <xdr:nvGraphicFramePr>
        <xdr:cNvPr id="3" name="Chart 2">
          <a:extLst>
            <a:ext uri="{FF2B5EF4-FFF2-40B4-BE49-F238E27FC236}">
              <a16:creationId xmlns:a16="http://schemas.microsoft.com/office/drawing/2014/main" id="{339F70C2-E3E2-6E4B-B623-498F75E73828}"/>
            </a:ext>
            <a:ext uri="{147F2762-F138-4A5C-976F-8EAC2B608ADB}">
              <a16:predDERef xmlns:a16="http://schemas.microsoft.com/office/drawing/2014/main" pred="{4C9E12F6-2D8F-3583-AB48-8D4500F72C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371475</xdr:colOff>
      <xdr:row>10</xdr:row>
      <xdr:rowOff>152399</xdr:rowOff>
    </xdr:from>
    <xdr:to>
      <xdr:col>17</xdr:col>
      <xdr:colOff>514350</xdr:colOff>
      <xdr:row>28</xdr:row>
      <xdr:rowOff>161924</xdr:rowOff>
    </xdr:to>
    <xdr:graphicFrame macro="">
      <xdr:nvGraphicFramePr>
        <xdr:cNvPr id="4" name="Chart 3">
          <a:extLst>
            <a:ext uri="{FF2B5EF4-FFF2-40B4-BE49-F238E27FC236}">
              <a16:creationId xmlns:a16="http://schemas.microsoft.com/office/drawing/2014/main" id="{2A3F7149-B634-1C4E-A7D1-F14CAEA0915E}"/>
            </a:ext>
            <a:ext uri="{147F2762-F138-4A5C-976F-8EAC2B608ADB}">
              <a16:predDERef xmlns:a16="http://schemas.microsoft.com/office/drawing/2014/main" pred="{A662F54A-C900-7711-F81A-DBA851EEE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6</xdr:row>
      <xdr:rowOff>9525</xdr:rowOff>
    </xdr:from>
    <xdr:to>
      <xdr:col>5</xdr:col>
      <xdr:colOff>771525</xdr:colOff>
      <xdr:row>24</xdr:row>
      <xdr:rowOff>79188</xdr:rowOff>
    </xdr:to>
    <xdr:graphicFrame macro="">
      <xdr:nvGraphicFramePr>
        <xdr:cNvPr id="2" name="Chart 1">
          <a:extLst>
            <a:ext uri="{FF2B5EF4-FFF2-40B4-BE49-F238E27FC236}">
              <a16:creationId xmlns:a16="http://schemas.microsoft.com/office/drawing/2014/main" id="{97858E50-D59B-ED45-A60C-ABCE875BCC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11206</xdr:colOff>
      <xdr:row>9</xdr:row>
      <xdr:rowOff>1</xdr:rowOff>
    </xdr:from>
    <xdr:to>
      <xdr:col>14</xdr:col>
      <xdr:colOff>152494</xdr:colOff>
      <xdr:row>27</xdr:row>
      <xdr:rowOff>12607</xdr:rowOff>
    </xdr:to>
    <xdr:graphicFrame macro="">
      <xdr:nvGraphicFramePr>
        <xdr:cNvPr id="3" name="Chart 2">
          <a:extLst>
            <a:ext uri="{FF2B5EF4-FFF2-40B4-BE49-F238E27FC236}">
              <a16:creationId xmlns:a16="http://schemas.microsoft.com/office/drawing/2014/main" id="{94457B44-C7CF-194D-A0D6-CDFF9F73E891}"/>
            </a:ext>
            <a:ext uri="{147F2762-F138-4A5C-976F-8EAC2B608ADB}">
              <a16:predDERef xmlns:a16="http://schemas.microsoft.com/office/drawing/2014/main" pred="{0CC8A209-1D9B-4BA0-9CE7-2A9ED26119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152027</xdr:colOff>
      <xdr:row>9</xdr:row>
      <xdr:rowOff>166407</xdr:rowOff>
    </xdr:from>
    <xdr:to>
      <xdr:col>6</xdr:col>
      <xdr:colOff>313765</xdr:colOff>
      <xdr:row>25</xdr:row>
      <xdr:rowOff>78441</xdr:rowOff>
    </xdr:to>
    <xdr:graphicFrame macro="">
      <xdr:nvGraphicFramePr>
        <xdr:cNvPr id="2" name="Chart 1">
          <a:extLst>
            <a:ext uri="{FF2B5EF4-FFF2-40B4-BE49-F238E27FC236}">
              <a16:creationId xmlns:a16="http://schemas.microsoft.com/office/drawing/2014/main" id="{1C8AF939-DFC2-7144-9FD9-4E2BB93658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8030</xdr:colOff>
      <xdr:row>9</xdr:row>
      <xdr:rowOff>160056</xdr:rowOff>
    </xdr:from>
    <xdr:to>
      <xdr:col>13</xdr:col>
      <xdr:colOff>3174</xdr:colOff>
      <xdr:row>25</xdr:row>
      <xdr:rowOff>84790</xdr:rowOff>
    </xdr:to>
    <xdr:graphicFrame macro="">
      <xdr:nvGraphicFramePr>
        <xdr:cNvPr id="3" name="Chart 2">
          <a:extLst>
            <a:ext uri="{FF2B5EF4-FFF2-40B4-BE49-F238E27FC236}">
              <a16:creationId xmlns:a16="http://schemas.microsoft.com/office/drawing/2014/main" id="{3133B14C-03F7-D643-9B52-A4DD762EFAD8}"/>
            </a:ext>
            <a:ext uri="{147F2762-F138-4A5C-976F-8EAC2B608ADB}">
              <a16:predDERef xmlns:a16="http://schemas.microsoft.com/office/drawing/2014/main" pred="{9346DDDC-F9B8-DCA1-79C9-2CB549708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313763</xdr:colOff>
      <xdr:row>33</xdr:row>
      <xdr:rowOff>174812</xdr:rowOff>
    </xdr:from>
    <xdr:to>
      <xdr:col>13</xdr:col>
      <xdr:colOff>168088</xdr:colOff>
      <xdr:row>50</xdr:row>
      <xdr:rowOff>67236</xdr:rowOff>
    </xdr:to>
    <xdr:graphicFrame macro="">
      <xdr:nvGraphicFramePr>
        <xdr:cNvPr id="4" name="Chart 3">
          <a:extLst>
            <a:ext uri="{FF2B5EF4-FFF2-40B4-BE49-F238E27FC236}">
              <a16:creationId xmlns:a16="http://schemas.microsoft.com/office/drawing/2014/main" id="{2D934D43-69B3-B34B-89E3-5017491FE4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ppendix%20B.%20Environmental%20Scan.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olleen J. Watson" refreshedDate="45134.666395949076" createdVersion="8" refreshedVersion="8" minRefreshableVersion="3" recordCount="1073" xr:uid="{33D0B80A-0487-0E49-9B4E-4B0062E5E06C}">
  <cacheSource type="worksheet">
    <worksheetSource ref="A1:N1074" sheet="Agency Awards (2)" r:id="rId2"/>
  </cacheSource>
  <cacheFields count="14">
    <cacheField name="Agency" numFmtId="0">
      <sharedItems count="3">
        <s v="CMS"/>
        <s v="DOJ"/>
        <s v="SAMHSA"/>
      </sharedItems>
    </cacheField>
    <cacheField name="Funding FY" numFmtId="0">
      <sharedItems containsSemiMixedTypes="0" containsString="0" containsNumber="1" containsInteger="1" minValue="2020" maxValue="2023" count="4">
        <n v="2021"/>
        <n v="2022"/>
        <n v="2020"/>
        <n v="2023"/>
      </sharedItems>
    </cacheField>
    <cacheField name="Award (Issue) FY" numFmtId="0">
      <sharedItems containsString="0" containsBlank="1" containsNumber="1" containsInteger="1" minValue="2020" maxValue="2023" count="5">
        <n v="2021"/>
        <m/>
        <n v="2023"/>
        <n v="2022"/>
        <n v="2020" u="1"/>
      </sharedItems>
    </cacheField>
    <cacheField name="Award Mechanism" numFmtId="0">
      <sharedItems count="16">
        <s v="Community-Based Mobile Crisis Intervention Services"/>
        <s v="Collaborative Crisis Response and Intervention Training Program"/>
        <s v="Collaborative Crisis Response Training Program"/>
        <s v="Community Policing Development (CPD) Program Awards"/>
        <s v="Connect and Protect: Law Enforcement Behavioral Health Responses"/>
        <s v="COPS Office CIT Program"/>
        <s v="Improving Adult and Juvenile Crisis Stabilization and Community Reentry Program"/>
        <s v="988 State and Territory Cooperative Agreements"/>
        <s v="988 Tribal Response"/>
        <s v="Community Crisis Response Partnerships"/>
        <s v="Suicide Lifeline/DDH"/>
        <s v="Mental Health Block Grants"/>
        <s v="Congressional Directives"/>
        <s v="Section 223 Demonstration Programs to Improve Community Mental Health Services"/>
        <s v="Substance Abuse and Mental Health Services Projects of Regional and National Significance"/>
        <s v="COPS Office Community Policing Development Microgrants Program Awards" u="1"/>
      </sharedItems>
    </cacheField>
    <cacheField name="Award Title" numFmtId="0">
      <sharedItems/>
    </cacheField>
    <cacheField name="Category" numFmtId="0">
      <sharedItems containsMixedTypes="1" containsNumber="1" containsInteger="1" minValue="988" maxValue="988" count="4">
        <s v="Mobile Crisis"/>
        <n v="988"/>
        <s v="Crisis Services (General/Unspecified)"/>
        <s v="Crisis Stabilization Units (CSUs)"/>
      </sharedItems>
    </cacheField>
    <cacheField name="Award Number" numFmtId="0">
      <sharedItems containsBlank="1"/>
    </cacheField>
    <cacheField name="Recipient" numFmtId="0">
      <sharedItems/>
    </cacheField>
    <cacheField name="City or Zip Code" numFmtId="0">
      <sharedItems containsBlank="1"/>
    </cacheField>
    <cacheField name="State" numFmtId="0">
      <sharedItems count="59">
        <s v="AL"/>
        <s v="CA"/>
        <s v="CO"/>
        <s v="DE"/>
        <s v="KY"/>
        <s v="MA"/>
        <s v="MD"/>
        <s v="ME"/>
        <s v="MO"/>
        <s v="MT"/>
        <s v="NC"/>
        <s v="NM"/>
        <s v="NV"/>
        <s v="OK"/>
        <s v="OR"/>
        <s v="PA"/>
        <s v="UT"/>
        <s v="VT"/>
        <s v="WI"/>
        <s v="WV"/>
        <s v="AZ"/>
        <s v="MI"/>
        <s v="TX"/>
        <s v="WY"/>
        <s v="NE"/>
        <s v="NJ"/>
        <s v="NY"/>
        <s v="PR"/>
        <s v="TN"/>
        <s v="AK"/>
        <s v="AR"/>
        <s v="FL"/>
        <s v="GA"/>
        <s v="IA"/>
        <s v="IL"/>
        <s v="KS"/>
        <s v="MN"/>
        <s v="OH"/>
        <s v="SD"/>
        <s v="VA"/>
        <s v="CT"/>
        <s v="IN"/>
        <s v="LA"/>
        <s v="WA"/>
        <s v="MS"/>
        <s v="SC"/>
        <s v="RI"/>
        <s v="AS"/>
        <s v="DC"/>
        <s v="GU"/>
        <s v="HI"/>
        <s v="ID"/>
        <s v="MP"/>
        <s v="ND"/>
        <s v="NH"/>
        <s v="VI"/>
        <s v="FM"/>
        <s v="MH"/>
        <s v="PW"/>
      </sharedItems>
    </cacheField>
    <cacheField name="Amount" numFmtId="0">
      <sharedItems containsSemiMixedTypes="0" containsString="0" containsNumber="1" minValue="-476043.60000000003" maxValue="32000000"/>
    </cacheField>
    <cacheField name="CFDA" numFmtId="0">
      <sharedItems containsString="0" containsBlank="1" containsNumber="1" minValue="93.242999999999995" maxValue="93.957999999999998"/>
    </cacheField>
    <cacheField name="NOFO or Opportunity ID" numFmtId="0">
      <sharedItems/>
    </cacheField>
    <cacheField name="Note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73">
  <r>
    <x v="0"/>
    <x v="0"/>
    <x v="0"/>
    <x v="0"/>
    <s v="Community-Based Mobile Crisis Center (CBMCC) Planning Grant"/>
    <x v="0"/>
    <s v="2I2CMS331806"/>
    <s v="ALABAMA MEDICAID AGENCY"/>
    <m/>
    <x v="0"/>
    <n v="953336"/>
    <n v="93.638999999999996"/>
    <s v="Unknown"/>
    <m/>
  </r>
  <r>
    <x v="0"/>
    <x v="0"/>
    <x v="0"/>
    <x v="0"/>
    <s v="California Mobile Crisis Capacity Building."/>
    <x v="0"/>
    <s v="2I2CMS331819"/>
    <s v="Health Care Services, California Department Of"/>
    <m/>
    <x v="1"/>
    <n v="853238"/>
    <n v="93.638999999999996"/>
    <s v="Unknown"/>
    <m/>
  </r>
  <r>
    <x v="0"/>
    <x v="0"/>
    <x v="0"/>
    <x v="0"/>
    <s v="Crisis Response Services Expansion Grant"/>
    <x v="0"/>
    <s v="2I2CMS331818"/>
    <s v="Health Care Policy &amp; Financing, Colorado Department Of"/>
    <m/>
    <x v="2"/>
    <n v="818278"/>
    <n v="93.638999999999996"/>
    <s v="Unknown"/>
    <m/>
  </r>
  <r>
    <x v="0"/>
    <x v="0"/>
    <x v="0"/>
    <x v="0"/>
    <s v="Section 9813 Delaware State Planning Grant for Qualifying Community-Based Mobile Crisis Intervention Services"/>
    <x v="0"/>
    <s v="2I2CMS331814"/>
    <s v="HEALTH AND SOCIAL SERVICES, DELAWARE DEPT OF"/>
    <m/>
    <x v="3"/>
    <n v="536357"/>
    <n v="93.638999999999996"/>
    <s v="Unknown"/>
    <m/>
  </r>
  <r>
    <x v="0"/>
    <x v="0"/>
    <x v="0"/>
    <x v="0"/>
    <s v="Mobile Crisis Intervention Services"/>
    <x v="0"/>
    <s v="2I2CMS331829"/>
    <s v="Health &amp; Family Services, Kentucky Cabinet For"/>
    <m/>
    <x v="4"/>
    <n v="796894"/>
    <n v="93.638999999999996"/>
    <s v="Unknown"/>
    <m/>
  </r>
  <r>
    <x v="0"/>
    <x v="0"/>
    <x v="0"/>
    <x v="0"/>
    <s v="American Rescue Plan Act (ARP) of 2021: Section 9813 State Planning Grants for Qualifying Community-Based Mobile Crisis Intervention Services"/>
    <x v="0"/>
    <s v="2I2CMS331813"/>
    <s v="HEALTH AND HUMAN SERVICES, MASSACHUSETTS EXECUTIVE OFFICE OF"/>
    <m/>
    <x v="5"/>
    <n v="888264"/>
    <n v="93.638999999999996"/>
    <s v="Unknown"/>
    <m/>
  </r>
  <r>
    <x v="0"/>
    <x v="0"/>
    <x v="0"/>
    <x v="0"/>
    <s v="Maryland Behavioral Health Crisis System: Building an Innovative, Comprehensive, and Sustainable Infrastructure"/>
    <x v="0"/>
    <s v="2I2CMS331808"/>
    <s v="HEALTH, MARYLAND DEPARTMENT OF"/>
    <m/>
    <x v="6"/>
    <n v="800365"/>
    <n v="93.638999999999996"/>
    <s v="Unknown"/>
    <m/>
  </r>
  <r>
    <x v="0"/>
    <x v="0"/>
    <x v="0"/>
    <x v="0"/>
    <s v="State Planning Grants for Qualifying Community-Based Mobile Crisis Intervention Services"/>
    <x v="0"/>
    <s v="2I2CMS331823"/>
    <s v="Health And Human Services, Maine Department Of"/>
    <m/>
    <x v="7"/>
    <n v="929502"/>
    <n v="93.638999999999996"/>
    <s v="Unknown"/>
    <m/>
  </r>
  <r>
    <x v="0"/>
    <x v="0"/>
    <x v="0"/>
    <x v="0"/>
    <s v="Missouri's Mobile Crisis Planning Grant"/>
    <x v="0"/>
    <s v="2I2CMS331817"/>
    <s v="SOCIAL SERVICES, MISSOURI DEPARTMENT OF"/>
    <m/>
    <x v="8"/>
    <n v="653765"/>
    <n v="93.638999999999996"/>
    <s v="Unknown"/>
    <m/>
  </r>
  <r>
    <x v="0"/>
    <x v="0"/>
    <x v="0"/>
    <x v="0"/>
    <s v="MT ARP Community-Based Mobile Crisis 2021"/>
    <x v="0"/>
    <s v="2I2CMS331810"/>
    <s v="PUBLIC HEALTH AND HUMAN SERVICES, MONTANA DEPARTMENT OF"/>
    <m/>
    <x v="9"/>
    <n v="585609"/>
    <n v="93.638999999999996"/>
    <s v="Unknown"/>
    <m/>
  </r>
  <r>
    <x v="0"/>
    <x v="0"/>
    <x v="0"/>
    <x v="0"/>
    <s v="North Carolina Planning Grants for  Qualifying Community-Based Mobile Crisis Intervention Services"/>
    <x v="0"/>
    <s v="2I2CMS331816"/>
    <s v="Health &amp; Human Services, North Carolina Department Of"/>
    <m/>
    <x v="10"/>
    <n v="948335"/>
    <n v="93.638999999999996"/>
    <s v="Unknown"/>
    <m/>
  </r>
  <r>
    <x v="0"/>
    <x v="0"/>
    <x v="0"/>
    <x v="0"/>
    <s v="MCIS is a critical need in the behavioral health system of care in NM given the high rates of behavioral health issues and associated mortality.  We will develop a plan for MCRT in rural and frontier."/>
    <x v="0"/>
    <s v="2I2CMS331824"/>
    <s v="Human Services, New Mexico Department Of"/>
    <m/>
    <x v="11"/>
    <n v="476665"/>
    <n v="93.638999999999996"/>
    <s v="Unknown"/>
    <m/>
  </r>
  <r>
    <x v="0"/>
    <x v="0"/>
    <x v="0"/>
    <x v="0"/>
    <s v="American Rescue Plan Act (ARP) of 2021: Section 9813 State Planning Grants for Qualifying Community-Based Mobile Crisis Intervention Services"/>
    <x v="0"/>
    <s v="2I2CMS331809"/>
    <s v="Nevada Department Of Health And Human Services"/>
    <m/>
    <x v="12"/>
    <n v="615937"/>
    <n v="93.638999999999996"/>
    <s v="Unknown"/>
    <m/>
  </r>
  <r>
    <x v="0"/>
    <x v="0"/>
    <x v="0"/>
    <x v="0"/>
    <s v="American Rescue Plan Act (ARP) of 2021: Section 9813 State Planning Grants forQualifying Community-Based Mobile Crisis Intervention Services"/>
    <x v="0"/>
    <s v="2I2CMS331820"/>
    <s v="Oklahoma Health Care Authority"/>
    <m/>
    <x v="13"/>
    <n v="381331"/>
    <n v="93.638999999999996"/>
    <s v="Unknown"/>
    <m/>
  </r>
  <r>
    <x v="0"/>
    <x v="0"/>
    <x v="0"/>
    <x v="0"/>
    <s v="OHA Community Based Mobile Crisis Intervention Grant"/>
    <x v="0"/>
    <s v="2I2CMS331821"/>
    <s v="OREGON HEALTH AUTHORITY DIRECTORS OFFICE FINANCIAL SERVICES"/>
    <m/>
    <x v="14"/>
    <n v="952951"/>
    <n v="93.638999999999996"/>
    <s v="Unknown"/>
    <m/>
  </r>
  <r>
    <x v="0"/>
    <x v="0"/>
    <x v="0"/>
    <x v="0"/>
    <s v="American Rescue Plan Act (ARP) of 2021: Section 9813 State Planning Grants for Qualifying Community-Based Mobile Crisis Intervention Services"/>
    <x v="0"/>
    <s v="2I2CMS331805"/>
    <s v="Human Services, Pennsylvania Department Of"/>
    <m/>
    <x v="15"/>
    <n v="772205"/>
    <n v="93.638999999999996"/>
    <s v="Unknown"/>
    <m/>
  </r>
  <r>
    <x v="0"/>
    <x v="0"/>
    <x v="0"/>
    <x v="0"/>
    <s v="Utah Community-Based Mobile Crisis Intervention Services Grant"/>
    <x v="0"/>
    <s v="2I2CMS331811"/>
    <s v="DEPARTMENT OF HEALTH UTAH"/>
    <m/>
    <x v="16"/>
    <n v="382601"/>
    <n v="93.638999999999996"/>
    <s v="Unknown"/>
    <m/>
  </r>
  <r>
    <x v="0"/>
    <x v="0"/>
    <x v="0"/>
    <x v="0"/>
    <s v="Community-Based Mobile Crisis Intervention Services"/>
    <x v="0"/>
    <s v="2I2CMS331822"/>
    <s v="Human Services, Vermont Agency Of"/>
    <m/>
    <x v="17"/>
    <n v="953336"/>
    <n v="93.638999999999996"/>
    <s v="Unknown"/>
    <m/>
  </r>
  <r>
    <x v="0"/>
    <x v="0"/>
    <x v="0"/>
    <x v="0"/>
    <s v="Wisconsin Planning Grant for Qualifying Community-Based Mobile Crisis Intervention Services"/>
    <x v="0"/>
    <s v="2I2CMS331807"/>
    <s v="HEALTH SERVICES, WISCONSIN DEPARTMENT OF"/>
    <m/>
    <x v="18"/>
    <n v="853504"/>
    <n v="93.638999999999996"/>
    <s v="Unknown"/>
    <m/>
  </r>
  <r>
    <x v="0"/>
    <x v="0"/>
    <x v="0"/>
    <x v="0"/>
    <s v="American Rescue Plan Act (ARP) of 2021: Section 9813 State Planning Grants for Qualifying Community-Based Mobile Crisis Intervention Services"/>
    <x v="0"/>
    <s v="2I2CMS331812"/>
    <s v="Health And Human Resources, West Virginia Department Of"/>
    <m/>
    <x v="19"/>
    <n v="847527"/>
    <n v="93.638999999999996"/>
    <s v="Unknown"/>
    <m/>
  </r>
  <r>
    <x v="1"/>
    <x v="1"/>
    <x v="1"/>
    <x v="1"/>
    <s v="BJA FY 22 Collaborative Crisis Response and Intervention Training Program"/>
    <x v="0"/>
    <s v="15PBJA-22-GG-03576-NTCP"/>
    <s v="CITY OF MONTGOMERY"/>
    <s v="MONTGOMERY"/>
    <x v="0"/>
    <n v="250000"/>
    <m/>
    <s v="O-BJA-2022-171099"/>
    <m/>
  </r>
  <r>
    <x v="1"/>
    <x v="1"/>
    <x v="1"/>
    <x v="1"/>
    <s v="BJA FY 22 Collaborative Crisis Response and Intervention Training Program"/>
    <x v="0"/>
    <s v="15PBJA-22-GG-03589-NTCP"/>
    <s v="PIMA COUNTY"/>
    <s v="TUCSON"/>
    <x v="20"/>
    <n v="250000"/>
    <m/>
    <s v="O-BJA-2022-171099"/>
    <m/>
  </r>
  <r>
    <x v="1"/>
    <x v="1"/>
    <x v="1"/>
    <x v="1"/>
    <s v="BJA FY 22 Collaborative Crisis Response and Intervention Training Program"/>
    <x v="0"/>
    <s v="15PBJA-22-GG-03558-NTCP"/>
    <s v="DEPARTMENT OF STATE POLICE MICHIGAN"/>
    <s v="LANSING"/>
    <x v="21"/>
    <n v="1250000"/>
    <m/>
    <s v="O-BJA-2022-171099"/>
    <m/>
  </r>
  <r>
    <x v="1"/>
    <x v="1"/>
    <x v="1"/>
    <x v="1"/>
    <s v="BJA FY 22 Collaborative Crisis Response and Intervention Training Program"/>
    <x v="0"/>
    <s v="15PBJA-22-GG-03593-NTCP"/>
    <s v="CITY OF GREENSBORO"/>
    <s v="GREENSBORO"/>
    <x v="10"/>
    <n v="249998"/>
    <m/>
    <s v="O-BJA-2022-171099"/>
    <m/>
  </r>
  <r>
    <x v="1"/>
    <x v="1"/>
    <x v="1"/>
    <x v="1"/>
    <s v="BJA FY 22 Collaborative Crisis Response and Intervention Training Program"/>
    <x v="0"/>
    <s v="15PBJA-22-GG-03591-NTCP"/>
    <s v="BEXAR COUNTY AUDITOR"/>
    <s v="SAN ANTONIO"/>
    <x v="22"/>
    <n v="250000"/>
    <m/>
    <s v="O-BJA-2022-171099"/>
    <m/>
  </r>
  <r>
    <x v="1"/>
    <x v="1"/>
    <x v="1"/>
    <x v="1"/>
    <s v="BJA FY 22 Collaborative Crisis Response and Intervention Training Program"/>
    <x v="0"/>
    <s v="15PBJA-22-GG-03570-NTCP"/>
    <s v="TEXAS DEPARTMENT OF CRIMINAL JUSTICE"/>
    <s v="HUNTSVILLE"/>
    <x v="22"/>
    <n v="1250000"/>
    <m/>
    <s v="O-BJA-2022-171099"/>
    <m/>
  </r>
  <r>
    <x v="1"/>
    <x v="1"/>
    <x v="1"/>
    <x v="1"/>
    <s v="BJA FY 22 Collaborative Crisis Response and Intervention Training Program"/>
    <x v="0"/>
    <s v="15PBJA-22-GG-03583-NTCP"/>
    <s v="UNIFIED POLICE DEPARTMENT OF GREATER SALT LAKE"/>
    <s v="SALT LAKE CITY"/>
    <x v="16"/>
    <n v="250000"/>
    <m/>
    <s v="O-BJA-2022-171099"/>
    <m/>
  </r>
  <r>
    <x v="1"/>
    <x v="1"/>
    <x v="1"/>
    <x v="1"/>
    <s v="BJA FY 22 Collaborative Crisis Response and Intervention Training Program"/>
    <x v="0"/>
    <s v="15PBJA-22-GG-03587-NTCP"/>
    <s v="CITY OF MILWAUKEE"/>
    <s v="MILWAUKEE"/>
    <x v="18"/>
    <n v="250000"/>
    <m/>
    <s v="O-BJA-2022-171099"/>
    <m/>
  </r>
  <r>
    <x v="1"/>
    <x v="1"/>
    <x v="1"/>
    <x v="1"/>
    <s v="BJA FY 22 Collaborative Crisis Response and Intervention Training Program"/>
    <x v="0"/>
    <s v="15PBJA-22-GG-03565-NTCP"/>
    <s v="ALBANY, COUNTY OF"/>
    <s v="LARAMIE"/>
    <x v="23"/>
    <n v="249985"/>
    <m/>
    <s v="O-BJA-2022-171099"/>
    <m/>
  </r>
  <r>
    <x v="1"/>
    <x v="0"/>
    <x v="1"/>
    <x v="2"/>
    <s v="BJA FY 21 Collaborative Crisis Response Training Program"/>
    <x v="0"/>
    <s v="15PBJA-21-GG-03929-NTCP"/>
    <s v="CITY OF TUSCALOOSA"/>
    <s v="TUSCALOOSA"/>
    <x v="0"/>
    <n v="149662"/>
    <m/>
    <s v="O-BJA-2021-21003"/>
    <m/>
  </r>
  <r>
    <x v="1"/>
    <x v="0"/>
    <x v="1"/>
    <x v="2"/>
    <s v="BJA FY 21 Collaborative Crisis Response Training Program"/>
    <x v="0"/>
    <s v="15PBJA-21-GG-03936-NTCP"/>
    <s v="JEFFERSON COUNTY, ALABAMA"/>
    <s v="BIRMINGHAM"/>
    <x v="0"/>
    <n v="149897"/>
    <m/>
    <s v="O-BJA-2021-21003"/>
    <m/>
  </r>
  <r>
    <x v="1"/>
    <x v="0"/>
    <x v="1"/>
    <x v="2"/>
    <s v="BJA FY 21 Collaborative Crisis Response Training Program"/>
    <x v="0"/>
    <s v="15PBJA-21-GG-03934-NTCP"/>
    <s v="CITY OF MOBILE"/>
    <s v="MOBILE"/>
    <x v="0"/>
    <n v="149921"/>
    <m/>
    <s v="O-BJA-2021-21003"/>
    <m/>
  </r>
  <r>
    <x v="1"/>
    <x v="0"/>
    <x v="1"/>
    <x v="2"/>
    <s v="BJA FY 21 Collaborative Crisis Response Training Program"/>
    <x v="0"/>
    <s v="15PBJA-21-GG-03939-NTCP"/>
    <s v="TARRANT INC, CITY OF"/>
    <s v="TARRANT"/>
    <x v="0"/>
    <n v="150000"/>
    <m/>
    <s v="O-BJA-2021-21003"/>
    <m/>
  </r>
  <r>
    <x v="1"/>
    <x v="0"/>
    <x v="1"/>
    <x v="2"/>
    <s v="BJA FY 21 Collaborative Crisis Response Training Program"/>
    <x v="0"/>
    <s v="15PBJA-21-GG-03927-NTCP"/>
    <s v="CITY OF LOS ANGELES"/>
    <s v="LOS ANGELES"/>
    <x v="1"/>
    <n v="150000"/>
    <m/>
    <s v="O-BJA-2021-21003"/>
    <m/>
  </r>
  <r>
    <x v="1"/>
    <x v="0"/>
    <x v="1"/>
    <x v="2"/>
    <s v="BJA FY 21 Collaborative Crisis Response Training Program"/>
    <x v="0"/>
    <s v="15PBJA-21-GG-03932-NTCP"/>
    <s v="BOULDER, CITY OF (INC)"/>
    <s v="BOULDER"/>
    <x v="2"/>
    <n v="150000"/>
    <m/>
    <s v="O-BJA-2021-21003"/>
    <m/>
  </r>
  <r>
    <x v="1"/>
    <x v="0"/>
    <x v="1"/>
    <x v="2"/>
    <s v="BJA FY 21 Collaborative Crisis Response Training Program"/>
    <x v="0"/>
    <s v="15PBJA-21-GG-03938-NTCP"/>
    <s v="CITY OF SALISBURY MARYLAND"/>
    <s v="SALISBURY"/>
    <x v="6"/>
    <n v="100000"/>
    <m/>
    <s v="O-BJA-2021-21003"/>
    <m/>
  </r>
  <r>
    <x v="1"/>
    <x v="0"/>
    <x v="1"/>
    <x v="2"/>
    <s v="BJA FY 21 Collaborative Crisis Response Training Program"/>
    <x v="0"/>
    <s v="15PBJA-21-GG-03933-NTCP"/>
    <s v="CITY OF NORTON SHORES"/>
    <s v="NORTON SHORES"/>
    <x v="21"/>
    <n v="149996"/>
    <m/>
    <s v="O-BJA-2021-21003"/>
    <m/>
  </r>
  <r>
    <x v="1"/>
    <x v="0"/>
    <x v="1"/>
    <x v="2"/>
    <s v="BJA FY 21 Collaborative Crisis Response Training Program"/>
    <x v="0"/>
    <s v="15PBJA-21-GG-03930-NTCP"/>
    <s v="LANCASTER, COUNTY OF"/>
    <s v="LINCOLN"/>
    <x v="24"/>
    <n v="150000"/>
    <m/>
    <s v="O-BJA-2021-21003"/>
    <m/>
  </r>
  <r>
    <x v="1"/>
    <x v="0"/>
    <x v="1"/>
    <x v="2"/>
    <s v="BJA FY 21 Collaborative Crisis Response Training Program"/>
    <x v="0"/>
    <s v="15PBJA-21-GG-03931-NTCP"/>
    <s v="CORRECTIONS, NEW JERSEY DEPARTMENT OF"/>
    <s v="TRENTON"/>
    <x v="25"/>
    <n v="150000"/>
    <m/>
    <s v="O-BJA-2021-21003"/>
    <m/>
  </r>
  <r>
    <x v="1"/>
    <x v="0"/>
    <x v="1"/>
    <x v="2"/>
    <s v="BJA FY 21 Collaborative Crisis Response Training Program"/>
    <x v="0"/>
    <s v="15PBJA-21-GG-03940-NTCP"/>
    <s v="COUNTY OF DONA ANA"/>
    <s v="LAS CRUCES"/>
    <x v="11"/>
    <n v="139964"/>
    <m/>
    <s v="O-BJA-2021-21003"/>
    <m/>
  </r>
  <r>
    <x v="1"/>
    <x v="0"/>
    <x v="1"/>
    <x v="2"/>
    <s v="BJA FY 21 Collaborative Crisis Response Training Program"/>
    <x v="0"/>
    <s v="15PBJA-21-GG-03928-NTCP"/>
    <s v="COUNTY OF RIO ARRIBA"/>
    <s v="ESPANOLA"/>
    <x v="11"/>
    <n v="142455"/>
    <m/>
    <s v="O-BJA-2021-21003"/>
    <m/>
  </r>
  <r>
    <x v="1"/>
    <x v="0"/>
    <x v="1"/>
    <x v="2"/>
    <s v="BJA FY 21 Collaborative Crisis Response Training Program"/>
    <x v="0"/>
    <s v="15PBJA-21-GG-03926-NTCP"/>
    <s v="SUFFOLK, COUNTY OF"/>
    <s v="HAUPPAUGE"/>
    <x v="26"/>
    <n v="150000"/>
    <m/>
    <s v="O-BJA-2021-21003"/>
    <m/>
  </r>
  <r>
    <x v="1"/>
    <x v="0"/>
    <x v="1"/>
    <x v="2"/>
    <s v="BJA FY 21 Collaborative Crisis Response Training Program"/>
    <x v="0"/>
    <s v="15PBJA-21-GG-03937-NTCP"/>
    <s v="ALLEGHENY, COUNTY OF"/>
    <s v="PITTSBURGH"/>
    <x v="15"/>
    <n v="150000"/>
    <m/>
    <s v="O-BJA-2021-21003"/>
    <m/>
  </r>
  <r>
    <x v="1"/>
    <x v="0"/>
    <x v="1"/>
    <x v="2"/>
    <s v="BJA FY 21 Collaborative Crisis Response Training Program"/>
    <x v="0"/>
    <s v="15PBJA-21-GG-03935-NTCP"/>
    <s v="DEPARTMENT OF POLICE PUERTO RICO"/>
    <s v="SAN JUAN"/>
    <x v="27"/>
    <n v="150000"/>
    <m/>
    <s v="O-BJA-2021-21003"/>
    <m/>
  </r>
  <r>
    <x v="1"/>
    <x v="0"/>
    <x v="1"/>
    <x v="2"/>
    <s v="BJA FY 21 Collaborative Crisis Response Training Program"/>
    <x v="0"/>
    <s v="15PBJA-21-GG-03925-NTCP"/>
    <s v="COUNTY OF MADISON"/>
    <s v="JACKSON"/>
    <x v="28"/>
    <n v="150000"/>
    <m/>
    <s v="O-BJA-2021-21003"/>
    <m/>
  </r>
  <r>
    <x v="1"/>
    <x v="0"/>
    <x v="1"/>
    <x v="3"/>
    <s v="Crisis Intervention Teams – Implementation of CIT"/>
    <x v="0"/>
    <m/>
    <s v="Juneau, City and Borough of"/>
    <m/>
    <x v="29"/>
    <n v="20000"/>
    <m/>
    <s v="COPS"/>
    <m/>
  </r>
  <r>
    <x v="1"/>
    <x v="0"/>
    <x v="1"/>
    <x v="3"/>
    <s v="Crisis Intervention Teams – Implementation of CIT "/>
    <x v="0"/>
    <m/>
    <s v="Fayetteville, City of"/>
    <m/>
    <x v="30"/>
    <n v="250000"/>
    <m/>
    <s v="COPS"/>
    <m/>
  </r>
  <r>
    <x v="1"/>
    <x v="0"/>
    <x v="1"/>
    <x v="3"/>
    <s v="Crisis Intervention Teams – Implementation of CIT "/>
    <x v="0"/>
    <m/>
    <s v="Madera, County of "/>
    <m/>
    <x v="1"/>
    <n v="249903"/>
    <m/>
    <s v="COPS"/>
    <m/>
  </r>
  <r>
    <x v="1"/>
    <x v="0"/>
    <x v="1"/>
    <x v="3"/>
    <s v="Crisis Intervention Teams – Implementation of CIT "/>
    <x v="0"/>
    <m/>
    <s v="Anaheim, City of "/>
    <m/>
    <x v="1"/>
    <n v="250000"/>
    <m/>
    <s v="COPS"/>
    <m/>
  </r>
  <r>
    <x v="1"/>
    <x v="0"/>
    <x v="1"/>
    <x v="3"/>
    <s v="Crisis Intervention Teams – Implementation of CIT "/>
    <x v="0"/>
    <m/>
    <s v="Nevada, County of "/>
    <m/>
    <x v="1"/>
    <n v="250000"/>
    <m/>
    <s v="COPS"/>
    <m/>
  </r>
  <r>
    <x v="1"/>
    <x v="0"/>
    <x v="1"/>
    <x v="3"/>
    <s v="Crisis Intervention Teams – Implementation of CIT "/>
    <x v="0"/>
    <m/>
    <s v="Petaluma, City of "/>
    <m/>
    <x v="1"/>
    <n v="250000"/>
    <m/>
    <s v="COPS"/>
    <m/>
  </r>
  <r>
    <x v="1"/>
    <x v="0"/>
    <x v="1"/>
    <x v="3"/>
    <s v="Crisis Intervention Teams – Implementation of CIT "/>
    <x v="0"/>
    <m/>
    <s v="Alachua, County of "/>
    <m/>
    <x v="31"/>
    <n v="164576"/>
    <m/>
    <s v="COPS"/>
    <m/>
  </r>
  <r>
    <x v="1"/>
    <x v="0"/>
    <x v="1"/>
    <x v="3"/>
    <s v="Crisis Intervention Teams – Implementation of CIT "/>
    <x v="0"/>
    <m/>
    <s v="Jacksonville, City of "/>
    <m/>
    <x v="31"/>
    <n v="249794"/>
    <m/>
    <s v="COPS"/>
    <m/>
  </r>
  <r>
    <x v="1"/>
    <x v="0"/>
    <x v="1"/>
    <x v="3"/>
    <s v="Crisis Intervention Teams – Implementation of CIT "/>
    <x v="0"/>
    <m/>
    <s v="Broward, County of "/>
    <m/>
    <x v="31"/>
    <n v="250000"/>
    <m/>
    <s v="COPS"/>
    <m/>
  </r>
  <r>
    <x v="1"/>
    <x v="0"/>
    <x v="1"/>
    <x v="3"/>
    <s v="Crisis Intervention Teams – Implementation of CIT "/>
    <x v="0"/>
    <m/>
    <s v="Tallahassee, City of "/>
    <m/>
    <x v="31"/>
    <n v="250000"/>
    <m/>
    <s v="COPS"/>
    <m/>
  </r>
  <r>
    <x v="1"/>
    <x v="0"/>
    <x v="1"/>
    <x v="3"/>
    <s v="Crisis Intervention Teams – Implementation of CIT "/>
    <x v="0"/>
    <m/>
    <s v="Conyers, City of "/>
    <m/>
    <x v="32"/>
    <n v="132000"/>
    <m/>
    <s v="COPS"/>
    <m/>
  </r>
  <r>
    <x v="1"/>
    <x v="0"/>
    <x v="1"/>
    <x v="3"/>
    <s v="Crisis Intervention Teams – Implementation of CIT "/>
    <x v="0"/>
    <m/>
    <s v="Marshalltown, City of "/>
    <m/>
    <x v="33"/>
    <n v="206640"/>
    <m/>
    <s v="COPS"/>
    <m/>
  </r>
  <r>
    <x v="1"/>
    <x v="0"/>
    <x v="1"/>
    <x v="3"/>
    <s v="Crisis Intervention Teams – Implementation of CIT "/>
    <x v="0"/>
    <m/>
    <s v="Arlington Heights, Village of "/>
    <m/>
    <x v="34"/>
    <n v="250000"/>
    <m/>
    <s v="COPS"/>
    <m/>
  </r>
  <r>
    <x v="1"/>
    <x v="0"/>
    <x v="1"/>
    <x v="3"/>
    <s v="Crisis Intervention Teams – Implementation of CIT "/>
    <x v="0"/>
    <m/>
    <s v="Johnson, County of "/>
    <m/>
    <x v="35"/>
    <n v="186037"/>
    <m/>
    <s v="COPS"/>
    <m/>
  </r>
  <r>
    <x v="1"/>
    <x v="0"/>
    <x v="1"/>
    <x v="3"/>
    <s v="Crisis Intervention Teams – Implementation of CIT "/>
    <x v="0"/>
    <m/>
    <s v="Overland Park, City of "/>
    <m/>
    <x v="35"/>
    <n v="232154"/>
    <m/>
    <s v="COPS"/>
    <m/>
  </r>
  <r>
    <x v="1"/>
    <x v="0"/>
    <x v="1"/>
    <x v="3"/>
    <s v="Crisis Intervention Teams – Implementation of CIT "/>
    <x v="0"/>
    <m/>
    <s v="Olathe, City of "/>
    <m/>
    <x v="35"/>
    <n v="250000"/>
    <m/>
    <s v="COPS"/>
    <m/>
  </r>
  <r>
    <x v="1"/>
    <x v="0"/>
    <x v="1"/>
    <x v="3"/>
    <s v="Crisis Intervention Teams – Implementation of CIT "/>
    <x v="0"/>
    <m/>
    <s v="Lawrence, City of "/>
    <m/>
    <x v="5"/>
    <n v="240000"/>
    <m/>
    <s v="COPS"/>
    <m/>
  </r>
  <r>
    <x v="1"/>
    <x v="0"/>
    <x v="1"/>
    <x v="3"/>
    <s v="Crisis Intervention Teams – Implementation of CIT "/>
    <x v="0"/>
    <m/>
    <s v="Hyattsville, City of "/>
    <m/>
    <x v="6"/>
    <n v="230000"/>
    <m/>
    <s v="COPS"/>
    <m/>
  </r>
  <r>
    <x v="1"/>
    <x v="0"/>
    <x v="1"/>
    <x v="3"/>
    <s v="Crisis Intervention Teams – Implementation of CIT "/>
    <x v="0"/>
    <m/>
    <s v="Detroit, City of "/>
    <m/>
    <x v="21"/>
    <n v="241768"/>
    <m/>
    <s v="COPS"/>
    <m/>
  </r>
  <r>
    <x v="1"/>
    <x v="0"/>
    <x v="1"/>
    <x v="3"/>
    <s v="Crisis Intervention Teams – Implementation of CIT "/>
    <x v="0"/>
    <m/>
    <s v="Columbia Heights, City of "/>
    <m/>
    <x v="36"/>
    <n v="207849"/>
    <m/>
    <s v="COPS"/>
    <m/>
  </r>
  <r>
    <x v="1"/>
    <x v="0"/>
    <x v="1"/>
    <x v="3"/>
    <s v="Crisis Intervention Teams – Implementation of CIT "/>
    <x v="0"/>
    <m/>
    <s v="Brooklyn Park, City of "/>
    <m/>
    <x v="36"/>
    <n v="250000"/>
    <m/>
    <s v="COPS"/>
    <m/>
  </r>
  <r>
    <x v="1"/>
    <x v="0"/>
    <x v="1"/>
    <x v="3"/>
    <s v="Crisis Intervention Teams – Implementation of CIT "/>
    <x v="0"/>
    <m/>
    <s v="Jefferson, County of "/>
    <m/>
    <x v="8"/>
    <n v="172600"/>
    <m/>
    <s v="COPS"/>
    <m/>
  </r>
  <r>
    <x v="1"/>
    <x v="0"/>
    <x v="1"/>
    <x v="3"/>
    <s v="Crisis Intervention Teams – Implementation of CIT "/>
    <x v="0"/>
    <m/>
    <s v="Great Falls, City of "/>
    <m/>
    <x v="9"/>
    <n v="239000"/>
    <m/>
    <s v="COPS"/>
    <m/>
  </r>
  <r>
    <x v="1"/>
    <x v="0"/>
    <x v="1"/>
    <x v="3"/>
    <s v="Crisis Intervention Teams – Implementation of CIT "/>
    <x v="0"/>
    <m/>
    <s v="Buffalo, County of "/>
    <m/>
    <x v="24"/>
    <n v="250000"/>
    <m/>
    <s v="COPS"/>
    <m/>
  </r>
  <r>
    <x v="1"/>
    <x v="0"/>
    <x v="1"/>
    <x v="3"/>
    <s v="Crisis Intervention Teams – Implementation of CIT "/>
    <x v="0"/>
    <m/>
    <s v="Syracuse, City of "/>
    <m/>
    <x v="26"/>
    <n v="249275"/>
    <m/>
    <s v="COPS"/>
    <m/>
  </r>
  <r>
    <x v="1"/>
    <x v="0"/>
    <x v="1"/>
    <x v="3"/>
    <s v="Crisis Intervention Teams – Implementation of CIT "/>
    <x v="0"/>
    <m/>
    <s v="Union, County of "/>
    <m/>
    <x v="37"/>
    <n v="249383"/>
    <m/>
    <s v="COPS"/>
    <m/>
  </r>
  <r>
    <x v="1"/>
    <x v="0"/>
    <x v="1"/>
    <x v="3"/>
    <s v="Crisis Intervention Teams – Implementation of CIT "/>
    <x v="0"/>
    <m/>
    <s v="Cleveland, City of "/>
    <m/>
    <x v="37"/>
    <n v="250000"/>
    <m/>
    <s v="COPS"/>
    <m/>
  </r>
  <r>
    <x v="1"/>
    <x v="0"/>
    <x v="1"/>
    <x v="3"/>
    <s v="Crisis Intervention Teams – Implementation of CIT "/>
    <x v="0"/>
    <m/>
    <s v="Tualatin, City of "/>
    <m/>
    <x v="14"/>
    <n v="231917"/>
    <m/>
    <s v="COPS"/>
    <m/>
  </r>
  <r>
    <x v="1"/>
    <x v="0"/>
    <x v="1"/>
    <x v="3"/>
    <s v="Crisis Intervention Teams – Implementation of CIT "/>
    <x v="0"/>
    <m/>
    <s v="Clackamas, County of "/>
    <m/>
    <x v="14"/>
    <n v="250000"/>
    <m/>
    <s v="COPS"/>
    <m/>
  </r>
  <r>
    <x v="1"/>
    <x v="0"/>
    <x v="1"/>
    <x v="3"/>
    <s v="Crisis Intervention Teams – Implementation of CIT "/>
    <x v="0"/>
    <m/>
    <s v="Lancaster, City of "/>
    <m/>
    <x v="14"/>
    <n v="250000"/>
    <m/>
    <s v="COPS"/>
    <m/>
  </r>
  <r>
    <x v="1"/>
    <x v="0"/>
    <x v="1"/>
    <x v="3"/>
    <s v="Crisis Intervention Teams – Implementation of CIT "/>
    <x v="0"/>
    <m/>
    <s v="Rapid City, City of "/>
    <m/>
    <x v="38"/>
    <n v="249998"/>
    <m/>
    <s v="COPS"/>
    <m/>
  </r>
  <r>
    <x v="1"/>
    <x v="0"/>
    <x v="1"/>
    <x v="3"/>
    <s v="Crisis Intervention Teams – Implementation of CIT "/>
    <x v="0"/>
    <m/>
    <s v="El Paso, County of "/>
    <m/>
    <x v="22"/>
    <n v="191500"/>
    <m/>
    <s v="COPS"/>
    <m/>
  </r>
  <r>
    <x v="1"/>
    <x v="0"/>
    <x v="1"/>
    <x v="3"/>
    <s v="Crisis Intervention Teams – Implementation of CIT "/>
    <x v="0"/>
    <m/>
    <s v="Socorro, City of "/>
    <m/>
    <x v="22"/>
    <n v="204000"/>
    <m/>
    <s v="COPS"/>
    <m/>
  </r>
  <r>
    <x v="1"/>
    <x v="0"/>
    <x v="1"/>
    <x v="3"/>
    <s v="Crisis Intervention Teams – Implementation of CIT "/>
    <x v="0"/>
    <m/>
    <s v="Austin Independent School District "/>
    <m/>
    <x v="22"/>
    <n v="248245"/>
    <m/>
    <s v="COPS"/>
    <m/>
  </r>
  <r>
    <x v="1"/>
    <x v="0"/>
    <x v="1"/>
    <x v="3"/>
    <s v="Crisis Intervention Teams – Implementation of CIT "/>
    <x v="0"/>
    <m/>
    <s v="Dallas, City of "/>
    <m/>
    <x v="22"/>
    <n v="250000"/>
    <m/>
    <s v="COPS"/>
    <m/>
  </r>
  <r>
    <x v="1"/>
    <x v="0"/>
    <x v="1"/>
    <x v="3"/>
    <s v="Crisis Intervention Teams – Implementation of CIT "/>
    <x v="0"/>
    <m/>
    <s v="American Fork, City of "/>
    <m/>
    <x v="16"/>
    <n v="215575"/>
    <m/>
    <s v="COPS"/>
    <m/>
  </r>
  <r>
    <x v="1"/>
    <x v="0"/>
    <x v="1"/>
    <x v="3"/>
    <s v="Crisis Intervention Teams – Crisis Intervention Training Provider "/>
    <x v="0"/>
    <m/>
    <s v="Virginia Center for Policing Innovation "/>
    <m/>
    <x v="39"/>
    <n v="900000"/>
    <m/>
    <s v="COPS"/>
    <m/>
  </r>
  <r>
    <x v="1"/>
    <x v="1"/>
    <x v="1"/>
    <x v="3"/>
    <s v="Implementing Crisis Intervention Teams "/>
    <x v="0"/>
    <m/>
    <s v="Anchorage, Municipality of (Inc.) "/>
    <m/>
    <x v="29"/>
    <n v="350000"/>
    <m/>
    <s v="COPS"/>
    <m/>
  </r>
  <r>
    <x v="1"/>
    <x v="1"/>
    <x v="1"/>
    <x v="3"/>
    <s v="Implementing Crisis Intervention Teams "/>
    <x v="0"/>
    <m/>
    <s v="Springdale, City of "/>
    <m/>
    <x v="30"/>
    <n v="182451"/>
    <m/>
    <s v="COPS"/>
    <m/>
  </r>
  <r>
    <x v="1"/>
    <x v="1"/>
    <x v="1"/>
    <x v="3"/>
    <s v="Implementing Crisis Intervention Teams "/>
    <x v="0"/>
    <m/>
    <s v="Pima County "/>
    <m/>
    <x v="20"/>
    <n v="170390"/>
    <m/>
    <s v="COPS"/>
    <m/>
  </r>
  <r>
    <x v="1"/>
    <x v="1"/>
    <x v="1"/>
    <x v="3"/>
    <s v="Implementing Crisis Intervention Teams "/>
    <x v="0"/>
    <m/>
    <s v="Visalia, City of (Inc.) "/>
    <m/>
    <x v="1"/>
    <n v="221552"/>
    <m/>
    <s v="COPS"/>
    <m/>
  </r>
  <r>
    <x v="1"/>
    <x v="1"/>
    <x v="1"/>
    <x v="3"/>
    <s v="Implementing Crisis Intervention Teams "/>
    <x v="0"/>
    <m/>
    <s v="Vallejo, City of "/>
    <m/>
    <x v="1"/>
    <n v="301800"/>
    <m/>
    <s v="COPS"/>
    <m/>
  </r>
  <r>
    <x v="1"/>
    <x v="1"/>
    <x v="1"/>
    <x v="3"/>
    <s v="Implementing Crisis Intervention Teams "/>
    <x v="0"/>
    <m/>
    <s v="Gustine, City of (Inc.) "/>
    <m/>
    <x v="1"/>
    <n v="335142"/>
    <m/>
    <s v="COPS"/>
    <m/>
  </r>
  <r>
    <x v="1"/>
    <x v="1"/>
    <x v="1"/>
    <x v="3"/>
    <s v="Implementing Crisis Intervention Teams "/>
    <x v="0"/>
    <m/>
    <s v="Yurok Tribe "/>
    <m/>
    <x v="1"/>
    <n v="350000"/>
    <m/>
    <s v="COPS"/>
    <m/>
  </r>
  <r>
    <x v="1"/>
    <x v="1"/>
    <x v="1"/>
    <x v="3"/>
    <s v="Implementing Crisis Intervention Teams "/>
    <x v="0"/>
    <m/>
    <s v="Stratford, Town of "/>
    <m/>
    <x v="40"/>
    <n v="350000"/>
    <m/>
    <s v="COPS"/>
    <m/>
  </r>
  <r>
    <x v="1"/>
    <x v="1"/>
    <x v="1"/>
    <x v="3"/>
    <s v="Implementing Crisis Intervention Teams "/>
    <x v="0"/>
    <m/>
    <s v="Tampa, City of "/>
    <m/>
    <x v="31"/>
    <n v="350000"/>
    <m/>
    <s v="COPS"/>
    <m/>
  </r>
  <r>
    <x v="1"/>
    <x v="1"/>
    <x v="1"/>
    <x v="3"/>
    <s v="Implementing Crisis Intervention Teams "/>
    <x v="0"/>
    <m/>
    <s v="Marietta, City of "/>
    <m/>
    <x v="32"/>
    <n v="143300"/>
    <m/>
    <s v="COPS"/>
    <m/>
  </r>
  <r>
    <x v="1"/>
    <x v="1"/>
    <x v="1"/>
    <x v="3"/>
    <s v="Implementing Crisis Intervention Teams "/>
    <x v="0"/>
    <m/>
    <s v="University of West Georgia "/>
    <m/>
    <x v="32"/>
    <n v="208972"/>
    <m/>
    <s v="COPS"/>
    <m/>
  </r>
  <r>
    <x v="1"/>
    <x v="1"/>
    <x v="1"/>
    <x v="3"/>
    <s v="Implementing Crisis Intervention Teams "/>
    <x v="0"/>
    <m/>
    <s v="Aurora, City of "/>
    <m/>
    <x v="34"/>
    <n v="294658"/>
    <m/>
    <s v="COPS"/>
    <m/>
  </r>
  <r>
    <x v="1"/>
    <x v="1"/>
    <x v="1"/>
    <x v="3"/>
    <s v="Implementing Crisis Intervention Teams "/>
    <x v="0"/>
    <m/>
    <s v="Huntington, City of "/>
    <m/>
    <x v="41"/>
    <n v="144090"/>
    <m/>
    <s v="COPS"/>
    <m/>
  </r>
  <r>
    <x v="1"/>
    <x v="1"/>
    <x v="1"/>
    <x v="3"/>
    <s v="Implementing Crisis Intervention Teams "/>
    <x v="0"/>
    <m/>
    <s v="Lafayette Parish Sheriff's Office "/>
    <m/>
    <x v="42"/>
    <n v="289902"/>
    <m/>
    <s v="COPS"/>
    <m/>
  </r>
  <r>
    <x v="1"/>
    <x v="1"/>
    <x v="1"/>
    <x v="3"/>
    <s v="Implementing Crisis Intervention Teams "/>
    <x v="0"/>
    <m/>
    <s v="New Bern, City of "/>
    <m/>
    <x v="10"/>
    <n v="350000"/>
    <m/>
    <s v="COPS"/>
    <m/>
  </r>
  <r>
    <x v="1"/>
    <x v="1"/>
    <x v="1"/>
    <x v="3"/>
    <s v="Implementing Crisis Intervention Teams "/>
    <x v="0"/>
    <m/>
    <s v="Shawnee, City of "/>
    <m/>
    <x v="13"/>
    <n v="347200"/>
    <m/>
    <s v="COPS"/>
    <m/>
  </r>
  <r>
    <x v="1"/>
    <x v="1"/>
    <x v="1"/>
    <x v="3"/>
    <s v="Implementing Crisis Intervention Teams "/>
    <x v="0"/>
    <m/>
    <s v="Bethlehem, City of "/>
    <m/>
    <x v="15"/>
    <n v="268630"/>
    <m/>
    <s v="COPS"/>
    <m/>
  </r>
  <r>
    <x v="1"/>
    <x v="1"/>
    <x v="1"/>
    <x v="3"/>
    <s v="Implementing Crisis Intervention Teams "/>
    <x v="0"/>
    <m/>
    <s v="North Richland Hills, City of "/>
    <m/>
    <x v="22"/>
    <n v="260156"/>
    <m/>
    <s v="COPS"/>
    <m/>
  </r>
  <r>
    <x v="1"/>
    <x v="1"/>
    <x v="1"/>
    <x v="3"/>
    <s v="Implementing Crisis Intervention Teams "/>
    <x v="0"/>
    <m/>
    <s v="Fort Bend, County of "/>
    <m/>
    <x v="22"/>
    <n v="349616"/>
    <m/>
    <s v="COPS"/>
    <m/>
  </r>
  <r>
    <x v="1"/>
    <x v="1"/>
    <x v="1"/>
    <x v="3"/>
    <s v="Implementing Crisis Intervention Teams "/>
    <x v="0"/>
    <m/>
    <s v="Montgomery, County of "/>
    <m/>
    <x v="22"/>
    <n v="350000"/>
    <m/>
    <s v="COPS"/>
    <m/>
  </r>
  <r>
    <x v="1"/>
    <x v="1"/>
    <x v="1"/>
    <x v="3"/>
    <s v="Implementing Crisis Intervention Teams "/>
    <x v="0"/>
    <m/>
    <s v="James Madison University "/>
    <m/>
    <x v="39"/>
    <n v="350000"/>
    <m/>
    <s v="COPS"/>
    <m/>
  </r>
  <r>
    <x v="1"/>
    <x v="1"/>
    <x v="1"/>
    <x v="3"/>
    <s v="Implementing Crisis Intervention Teams "/>
    <x v="0"/>
    <m/>
    <s v="Page County Government "/>
    <m/>
    <x v="39"/>
    <n v="350000"/>
    <m/>
    <s v="COPS"/>
    <m/>
  </r>
  <r>
    <x v="1"/>
    <x v="1"/>
    <x v="1"/>
    <x v="3"/>
    <s v="Implementing Crisis Intervention Teams "/>
    <x v="0"/>
    <m/>
    <s v="King, County of "/>
    <m/>
    <x v="43"/>
    <n v="348285"/>
    <m/>
    <s v="COPS"/>
    <m/>
  </r>
  <r>
    <x v="1"/>
    <x v="1"/>
    <x v="1"/>
    <x v="3"/>
    <s v="Implementing Crisis Intervention Teams "/>
    <x v="0"/>
    <m/>
    <s v="Burien, City of "/>
    <m/>
    <x v="43"/>
    <n v="350000"/>
    <m/>
    <s v="COPS"/>
    <m/>
  </r>
  <r>
    <x v="1"/>
    <x v="0"/>
    <x v="1"/>
    <x v="4"/>
    <s v="BJA FY 21 Connect and Protect: Law Enforcement Behavioral Health Responses"/>
    <x v="0"/>
    <s v="15PBJA-21-GG-04306-MENT"/>
    <s v="CITY OF CONWAY"/>
    <s v="CONWAY"/>
    <x v="30"/>
    <n v="542500"/>
    <m/>
    <s v="O-BJA-2021-21001"/>
    <m/>
  </r>
  <r>
    <x v="1"/>
    <x v="0"/>
    <x v="1"/>
    <x v="4"/>
    <s v="BJA FY 21 Connect and Protect: Law Enforcement Behavioral Health Responses"/>
    <x v="0"/>
    <s v="15PBJA-21-GG-04304-NTCP"/>
    <s v="CRAIGHEAD COUNTY"/>
    <s v="JONESBORO"/>
    <x v="30"/>
    <n v="549995"/>
    <m/>
    <s v="O-BJA-2021-21001"/>
    <m/>
  </r>
  <r>
    <x v="1"/>
    <x v="0"/>
    <x v="1"/>
    <x v="4"/>
    <s v="BJA FY 21 Connect and Protect: Law Enforcement Behavioral Health Responses"/>
    <x v="0"/>
    <s v="15PBJA-21-GG-04309-MENT"/>
    <s v="CITY OF TUCSON"/>
    <s v="TUCSON"/>
    <x v="20"/>
    <n v="550000"/>
    <m/>
    <s v="O-BJA-2021-21001"/>
    <m/>
  </r>
  <r>
    <x v="1"/>
    <x v="0"/>
    <x v="1"/>
    <x v="4"/>
    <s v="BJA FY 21 Connect and Protect: Law Enforcement Behavioral Health Responses"/>
    <x v="0"/>
    <s v="15PBJA-21-GG-04292-MENT"/>
    <s v="CITY OF ANAHEIM"/>
    <s v="ANAHEIM"/>
    <x v="1"/>
    <n v="550000"/>
    <m/>
    <s v="O-BJA-2021-21001"/>
    <m/>
  </r>
  <r>
    <x v="1"/>
    <x v="0"/>
    <x v="1"/>
    <x v="4"/>
    <s v="BJA FY 21 Connect and Protect: Law Enforcement Behavioral Health Responses"/>
    <x v="0"/>
    <s v="15PBJA-21-GG-04317-MENT"/>
    <s v="CITY OF LOS ANGELES"/>
    <s v="LOS ANGELES"/>
    <x v="1"/>
    <n v="550000"/>
    <m/>
    <s v="O-BJA-2021-21001"/>
    <m/>
  </r>
  <r>
    <x v="1"/>
    <x v="0"/>
    <x v="1"/>
    <x v="4"/>
    <s v="BJA FY 21 Connect and Protect: Law Enforcement Behavioral Health Responses"/>
    <x v="0"/>
    <s v="15PBJA-21-GG-04296-MENT"/>
    <s v="PUBLIC SAFETY, COLORADO DEPARTMENT OF"/>
    <s v="LAKEWOOD"/>
    <x v="2"/>
    <n v="474024"/>
    <m/>
    <s v="O-BJA-2021-21001"/>
    <m/>
  </r>
  <r>
    <x v="1"/>
    <x v="0"/>
    <x v="1"/>
    <x v="4"/>
    <s v="BJA FY 21 Connect and Protect: Law Enforcement Behavioral Health Responses"/>
    <x v="0"/>
    <s v="15PBJA-21-GG-04293-MENT"/>
    <s v="CITY OF STAMFORD"/>
    <s v="STAMFORD"/>
    <x v="40"/>
    <n v="550000"/>
    <m/>
    <s v="O-BJA-2021-21001"/>
    <m/>
  </r>
  <r>
    <x v="1"/>
    <x v="0"/>
    <x v="1"/>
    <x v="4"/>
    <s v="BJA FY 21 Connect and Protect: Law Enforcement Behavioral Health Responses"/>
    <x v="0"/>
    <s v="15PBJA-21-GG-04295-MENT"/>
    <s v="EXECUTIVE OFFICE OF THE GOVERNOR OF DELAWARE"/>
    <s v="WILMINGTON"/>
    <x v="3"/>
    <n v="550000"/>
    <m/>
    <s v="O-BJA-2021-21001"/>
    <m/>
  </r>
  <r>
    <x v="1"/>
    <x v="0"/>
    <x v="1"/>
    <x v="4"/>
    <s v="BJA FY 21 Connect and Protect: Law Enforcement Behavioral Health Responses"/>
    <x v="0"/>
    <s v="15PBJA-21-GG-04320-NTCP"/>
    <s v="CHARLOTTE, COUNTY OF"/>
    <s v="PUNTA GORDA"/>
    <x v="31"/>
    <n v="100000"/>
    <m/>
    <s v="O-BJA-2021-21001"/>
    <m/>
  </r>
  <r>
    <x v="1"/>
    <x v="0"/>
    <x v="1"/>
    <x v="4"/>
    <s v="BJA FY 21 Connect and Protect: Law Enforcement Behavioral Health Responses"/>
    <x v="0"/>
    <s v="15PBJA-21-GG-04303-MENT"/>
    <s v="CITY OF MIAMI"/>
    <s v="MIAMI"/>
    <x v="31"/>
    <n v="498181"/>
    <m/>
    <s v="O-BJA-2021-21001"/>
    <m/>
  </r>
  <r>
    <x v="1"/>
    <x v="0"/>
    <x v="1"/>
    <x v="4"/>
    <s v="BJA FY 21 Connect and Protect: Law Enforcement Behavioral Health Responses"/>
    <x v="0"/>
    <s v="15PBJA-21-GG-04322-MENT"/>
    <s v="SUMTER, COUNTY OF"/>
    <s v="WILDWOOD"/>
    <x v="31"/>
    <n v="516597"/>
    <m/>
    <s v="O-BJA-2021-21001"/>
    <m/>
  </r>
  <r>
    <x v="1"/>
    <x v="0"/>
    <x v="1"/>
    <x v="4"/>
    <s v="BJA FY 21 Connect and Protect: Law Enforcement Behavioral Health Responses"/>
    <x v="0"/>
    <s v="15PBJA-21-GG-04328-MENT"/>
    <s v="PASCO COUNTY BOARD OF COUNTY COMMISSIONERS"/>
    <s v="NEW PORT RICHEY"/>
    <x v="31"/>
    <n v="531989"/>
    <m/>
    <s v="O-BJA-2021-21001"/>
    <m/>
  </r>
  <r>
    <x v="1"/>
    <x v="0"/>
    <x v="1"/>
    <x v="4"/>
    <s v="BJA FY 21 Connect and Protect: Law Enforcement Behavioral Health Responses"/>
    <x v="0"/>
    <s v="15PBJA-21-GG-04331-MENT"/>
    <s v="HIGHLAND RIVERS COMMUNITY SERVICE BOARD"/>
    <s v="DALTON"/>
    <x v="32"/>
    <n v="549959"/>
    <m/>
    <s v="O-BJA-2021-21001"/>
    <m/>
  </r>
  <r>
    <x v="1"/>
    <x v="0"/>
    <x v="1"/>
    <x v="4"/>
    <s v="BJA FY 21 Connect and Protect: Law Enforcement Behavioral Health Responses"/>
    <x v="0"/>
    <s v="15PBJA-21-GG-04294-MENT"/>
    <s v="CITY OF CARROLLTON"/>
    <s v="CARROLLTON"/>
    <x v="32"/>
    <n v="550000"/>
    <m/>
    <s v="O-BJA-2021-21001"/>
    <m/>
  </r>
  <r>
    <x v="1"/>
    <x v="0"/>
    <x v="1"/>
    <x v="4"/>
    <s v="BJA FY 21 Connect and Protect: Law Enforcement Behavioral Health Responses"/>
    <x v="0"/>
    <s v="15PBJA-21-GG-04307-MENT"/>
    <s v="BOONE, COUNTY OF"/>
    <s v="BELVIDERE"/>
    <x v="34"/>
    <n v="449658"/>
    <m/>
    <s v="O-BJA-2021-21001"/>
    <m/>
  </r>
  <r>
    <x v="1"/>
    <x v="0"/>
    <x v="1"/>
    <x v="4"/>
    <s v="BJA FY 21 Connect and Protect: Law Enforcement Behavioral Health Responses"/>
    <x v="0"/>
    <s v="15PBJA-21-GG-04302-NTCP"/>
    <s v="CITY OF JOLIET"/>
    <s v="JOLIET"/>
    <x v="34"/>
    <n v="476704"/>
    <m/>
    <s v="O-BJA-2021-21001"/>
    <m/>
  </r>
  <r>
    <x v="1"/>
    <x v="0"/>
    <x v="1"/>
    <x v="4"/>
    <s v="BJA FY 21 Connect and Protect: Law Enforcement Behavioral Health Responses"/>
    <x v="0"/>
    <s v="15PBJA-21-GG-04324-NTCP"/>
    <s v="SPRINGFIELD, CITY OF"/>
    <s v="SPRINGFIELD"/>
    <x v="34"/>
    <n v="532492"/>
    <m/>
    <s v="O-BJA-2021-21001"/>
    <m/>
  </r>
  <r>
    <x v="1"/>
    <x v="0"/>
    <x v="1"/>
    <x v="4"/>
    <s v="BJA FY 21 Connect and Protect: Law Enforcement Behavioral Health Responses"/>
    <x v="0"/>
    <s v="15PBJA-21-GG-04315-MENT"/>
    <s v="CITY OF CHICAGO"/>
    <s v="CHICAGO"/>
    <x v="34"/>
    <n v="542531"/>
    <m/>
    <s v="O-BJA-2021-21001"/>
    <m/>
  </r>
  <r>
    <x v="1"/>
    <x v="0"/>
    <x v="1"/>
    <x v="4"/>
    <s v="BJA FY 21 Connect and Protect: Law Enforcement Behavioral Health Responses"/>
    <x v="0"/>
    <s v="15PBJA-21-GG-04330-MENT"/>
    <s v="CITY OF BOSTON"/>
    <s v="ROXBURY CROSSING"/>
    <x v="5"/>
    <n v="527586"/>
    <m/>
    <s v="O-BJA-2021-21001"/>
    <m/>
  </r>
  <r>
    <x v="1"/>
    <x v="0"/>
    <x v="1"/>
    <x v="4"/>
    <s v="BJA FY 21 Connect and Protect: Law Enforcement Behavioral Health Responses"/>
    <x v="0"/>
    <s v="15PBJA-21-GG-04343-MENT"/>
    <s v="FREDERICK, CITY OF"/>
    <s v="FREDERICK"/>
    <x v="6"/>
    <n v="280254"/>
    <m/>
    <s v="O-BJA-2021-21001"/>
    <m/>
  </r>
  <r>
    <x v="1"/>
    <x v="0"/>
    <x v="1"/>
    <x v="4"/>
    <s v="BJA FY 21 Connect and Protect: Law Enforcement Behavioral Health Responses"/>
    <x v="0"/>
    <s v="15PBJA-21-GG-04339-NTCP"/>
    <s v="COUNTY OF OTTAWA"/>
    <s v="WEST OLIVE"/>
    <x v="21"/>
    <n v="549800"/>
    <m/>
    <s v="O-BJA-2021-21001"/>
    <m/>
  </r>
  <r>
    <x v="1"/>
    <x v="0"/>
    <x v="1"/>
    <x v="4"/>
    <s v="BJA FY 21 Connect and Protect: Law Enforcement Behavioral Health Responses"/>
    <x v="0"/>
    <s v="15PBJA-21-GG-04333-MENT"/>
    <s v="KALAMAZOO COMMUNITY MENTAL HEALTH AUTHORITY"/>
    <s v="KALAMAZOO"/>
    <x v="21"/>
    <n v="550000"/>
    <m/>
    <s v="O-BJA-2021-21001"/>
    <m/>
  </r>
  <r>
    <x v="1"/>
    <x v="0"/>
    <x v="1"/>
    <x v="4"/>
    <s v="BJA FY 21 Connect and Protect: Law Enforcement Behavioral Health Responses"/>
    <x v="0"/>
    <s v="15PBJA-21-GG-04337-MENT"/>
    <s v="COMMUNITY COUNSELING CENTER"/>
    <s v="CAPE GIRARDEAU"/>
    <x v="8"/>
    <n v="431129"/>
    <m/>
    <s v="O-BJA-2021-21001"/>
    <m/>
  </r>
  <r>
    <x v="1"/>
    <x v="0"/>
    <x v="1"/>
    <x v="4"/>
    <s v="BJA FY 21 Connect and Protect: Law Enforcement Behavioral Health Responses"/>
    <x v="0"/>
    <s v="15PBJA-21-GG-04299-MENT"/>
    <s v="REGION 12 COMMISSION ON MENTAL HEALTH &amp; MENTAL RETARDATION"/>
    <s v="HATTIESBURG"/>
    <x v="44"/>
    <n v="542966"/>
    <m/>
    <s v="O-BJA-2021-21001"/>
    <m/>
  </r>
  <r>
    <x v="1"/>
    <x v="0"/>
    <x v="1"/>
    <x v="4"/>
    <s v="BJA FY 21 Connect and Protect: Law Enforcement Behavioral Health Responses"/>
    <x v="0"/>
    <s v="15PBJA-21-GG-04297-MENT"/>
    <s v="CITY OF DURHAM"/>
    <s v="DURHAM"/>
    <x v="10"/>
    <n v="492239"/>
    <m/>
    <s v="O-BJA-2021-21001"/>
    <m/>
  </r>
  <r>
    <x v="1"/>
    <x v="0"/>
    <x v="1"/>
    <x v="4"/>
    <s v="BJA FY 21 Connect and Protect: Law Enforcement Behavioral Health Responses"/>
    <x v="0"/>
    <s v="15PBJA-21-GG-04335-MENT"/>
    <s v="TOWNSHIP OF WEST ORANGE"/>
    <s v="WEST ORANGE"/>
    <x v="25"/>
    <n v="525000"/>
    <m/>
    <s v="O-BJA-2021-21001"/>
    <m/>
  </r>
  <r>
    <x v="1"/>
    <x v="0"/>
    <x v="1"/>
    <x v="4"/>
    <s v="BJA FY 21 Connect and Protect: Law Enforcement Behavioral Health Responses"/>
    <x v="0"/>
    <s v="15PBJA-21-GG-04345-NTCP"/>
    <s v="CUMBERLAND, COUNTY OF (INC)"/>
    <s v="BRIDGETON"/>
    <x v="25"/>
    <n v="543046"/>
    <m/>
    <s v="O-BJA-2021-21001"/>
    <m/>
  </r>
  <r>
    <x v="1"/>
    <x v="0"/>
    <x v="1"/>
    <x v="4"/>
    <s v="BJA FY 21 Connect and Protect: Law Enforcement Behavioral Health Responses"/>
    <x v="0"/>
    <s v="15PBJA-21-GG-04300-MENT"/>
    <s v="RU SCHOOL OF OSTEOPATHIC MEDICINE"/>
    <s v="STRATFORD"/>
    <x v="25"/>
    <n v="550000"/>
    <m/>
    <s v="O-BJA-2021-21001"/>
    <m/>
  </r>
  <r>
    <x v="1"/>
    <x v="0"/>
    <x v="1"/>
    <x v="4"/>
    <s v="BJA FY 21 Connect and Protect: Law Enforcement Behavioral Health Responses"/>
    <x v="0"/>
    <s v="15PBJA-21-GG-04311-MENT"/>
    <s v="SUFFOLK, COUNTY OF"/>
    <s v="HAUPPAUGE"/>
    <x v="26"/>
    <n v="550000"/>
    <m/>
    <s v="O-BJA-2021-21001"/>
    <m/>
  </r>
  <r>
    <x v="1"/>
    <x v="0"/>
    <x v="1"/>
    <x v="4"/>
    <s v="BJA FY 21 Connect and Protect: Law Enforcement Behavioral Health Responses"/>
    <x v="0"/>
    <s v="15PBJA-21-GG-04289-MENT"/>
    <s v="MULTNOMAH, COUNTY OF"/>
    <s v="PORTLAND"/>
    <x v="14"/>
    <n v="546146"/>
    <m/>
    <s v="O-BJA-2021-21001"/>
    <m/>
  </r>
  <r>
    <x v="1"/>
    <x v="0"/>
    <x v="1"/>
    <x v="4"/>
    <s v="BJA FY 21 Connect and Protect: Law Enforcement Behavioral Health Responses"/>
    <x v="0"/>
    <s v="15PBJA-21-GG-04341-NTCP"/>
    <s v="CHARLESTON, CITY OF"/>
    <s v="CHARLESTON"/>
    <x v="45"/>
    <n v="412236"/>
    <m/>
    <s v="O-BJA-2021-21001"/>
    <m/>
  </r>
  <r>
    <x v="1"/>
    <x v="0"/>
    <x v="1"/>
    <x v="4"/>
    <s v="BJA FY 21 Connect and Protect: Law Enforcement Behavioral Health Responses"/>
    <x v="0"/>
    <s v="15PBJA-21-GG-04326-NTCP"/>
    <s v="CITY OF RAPID CITY"/>
    <s v="RAPID CITY"/>
    <x v="38"/>
    <n v="550000"/>
    <m/>
    <s v="O-BJA-2021-21001"/>
    <m/>
  </r>
  <r>
    <x v="1"/>
    <x v="0"/>
    <x v="1"/>
    <x v="4"/>
    <s v="BJA FY 21 Connect and Protect: Law Enforcement Behavioral Health Responses"/>
    <x v="0"/>
    <s v="15PBJA-21-GG-04313-MENT"/>
    <s v="FINANCE AND ADMINISTRATION, TENNESSEE DEPARTMENT OF"/>
    <s v="NASHVILLE"/>
    <x v="28"/>
    <n v="550000"/>
    <m/>
    <s v="O-BJA-2021-21001"/>
    <m/>
  </r>
  <r>
    <x v="1"/>
    <x v="0"/>
    <x v="1"/>
    <x v="4"/>
    <s v="BJA FY 21 Connect and Protect: Law Enforcement Behavioral Health Responses"/>
    <x v="0"/>
    <s v="15PBJA-21-GG-04291-MENT"/>
    <s v="TROPICAL TEXAS CENTER FOR MH-MR"/>
    <s v="EDINBURG"/>
    <x v="22"/>
    <n v="550000"/>
    <m/>
    <s v="O-BJA-2021-21001"/>
    <m/>
  </r>
  <r>
    <x v="1"/>
    <x v="0"/>
    <x v="1"/>
    <x v="4"/>
    <s v="BJA FY 21 Connect and Protect: Law Enforcement Behavioral Health Responses"/>
    <x v="0"/>
    <s v="15PBJA-21-GG-04298-MENT"/>
    <s v="BEHAVIORAL HEALTH AUTHORITY"/>
    <s v="RICHMOND"/>
    <x v="39"/>
    <n v="550000"/>
    <m/>
    <s v="O-BJA-2021-21001"/>
    <m/>
  </r>
  <r>
    <x v="1"/>
    <x v="0"/>
    <x v="1"/>
    <x v="4"/>
    <s v="BJA FY 21 Connect and Protect: Law Enforcement Behavioral Health Responses"/>
    <x v="0"/>
    <s v="15PBJA-21-GG-04301-MENT"/>
    <s v="CITY OF SHORELINE"/>
    <s v="SHORELINE"/>
    <x v="43"/>
    <n v="500000"/>
    <m/>
    <s v="O-BJA-2021-21001"/>
    <m/>
  </r>
  <r>
    <x v="1"/>
    <x v="1"/>
    <x v="1"/>
    <x v="4"/>
    <s v="BJA FY 22 Connect and Protect: Law Enforcement Behavioral Health Responses"/>
    <x v="0"/>
    <s v="15PBJA-22-GG-02996-MENT"/>
    <s v="CHAFFEY COLLEGE COMMUNITY DISTRICT"/>
    <s v="RANCHO CUCAMONGA"/>
    <x v="1"/>
    <n v="550000"/>
    <m/>
    <s v="O-BJA-2022-171076"/>
    <m/>
  </r>
  <r>
    <x v="1"/>
    <x v="1"/>
    <x v="1"/>
    <x v="4"/>
    <s v="BJA FY 22 Connect and Protect: Law Enforcement Behavioral Health Responses"/>
    <x v="0"/>
    <s v="15PBJA-22-GG-03004-MENT"/>
    <s v="CITY OF ALAMOSA"/>
    <s v="ALAMOSA"/>
    <x v="2"/>
    <n v="530300"/>
    <m/>
    <s v="O-BJA-2022-171076"/>
    <m/>
  </r>
  <r>
    <x v="1"/>
    <x v="1"/>
    <x v="1"/>
    <x v="4"/>
    <s v="BJA FY 22 Connect and Protect: Law Enforcement Behavioral Health Responses"/>
    <x v="0"/>
    <s v="15PBJA-22-GG-03003-MENT"/>
    <s v="WEST CENTRAL MENTAL HEALTH CENTER INC"/>
    <s v="CANON CITY"/>
    <x v="2"/>
    <n v="550000"/>
    <m/>
    <s v="O-BJA-2022-171076"/>
    <m/>
  </r>
  <r>
    <x v="1"/>
    <x v="1"/>
    <x v="1"/>
    <x v="4"/>
    <s v="BJA FY 22 Connect and Protect: Law Enforcement Behavioral Health Responses"/>
    <x v="0"/>
    <s v="15PBJA-22-GG-02992-MENT"/>
    <s v="COUNTY OF ESCAMBIA"/>
    <s v="PENSACOLA"/>
    <x v="31"/>
    <n v="549254"/>
    <m/>
    <s v="O-BJA-2022-171076"/>
    <m/>
  </r>
  <r>
    <x v="1"/>
    <x v="1"/>
    <x v="1"/>
    <x v="4"/>
    <s v="BJA FY 22 Connect and Protect: Law Enforcement Behavioral Health Responses"/>
    <x v="0"/>
    <s v="15PBJA-22-GG-03015-MENT"/>
    <s v="UNIVERSITY OF FLORIDA"/>
    <s v="GAINESVILLE"/>
    <x v="31"/>
    <n v="549398"/>
    <m/>
    <s v="O-BJA-2022-171076"/>
    <m/>
  </r>
  <r>
    <x v="1"/>
    <x v="1"/>
    <x v="1"/>
    <x v="4"/>
    <s v="BJA FY 22 Connect and Protect: Law Enforcement Behavioral Health Responses"/>
    <x v="0"/>
    <s v="15PBJA-22-GG-02994-MENT"/>
    <s v="CITY OF TAMPA"/>
    <s v="TAMPA"/>
    <x v="31"/>
    <n v="550000"/>
    <m/>
    <s v="O-BJA-2022-171076"/>
    <m/>
  </r>
  <r>
    <x v="1"/>
    <x v="1"/>
    <x v="1"/>
    <x v="4"/>
    <s v="BJA FY 22 Connect and Protect: Law Enforcement Behavioral Health Responses"/>
    <x v="0"/>
    <s v="15PBJA-22-GG-03005-MENT"/>
    <s v="ROCKDALE COUNTY OF ADMINISTRATIVE"/>
    <s v="CONYERS"/>
    <x v="32"/>
    <n v="540000"/>
    <m/>
    <s v="O-BJA-2022-171076"/>
    <m/>
  </r>
  <r>
    <x v="1"/>
    <x v="1"/>
    <x v="1"/>
    <x v="4"/>
    <s v="BJA FY 22 Connect and Protect: Law Enforcement Behavioral Health Responses"/>
    <x v="0"/>
    <s v="15PBJA-22-GG-03008-MENT"/>
    <s v="CITY OF SHREVEPORT POLICE DEPARTMENT"/>
    <s v="SHREVEPORT"/>
    <x v="42"/>
    <n v="462000"/>
    <m/>
    <s v="O-BJA-2022-171076"/>
    <m/>
  </r>
  <r>
    <x v="1"/>
    <x v="1"/>
    <x v="1"/>
    <x v="4"/>
    <s v="BJA FY 22 Connect and Protect: Law Enforcement Behavioral Health Responses"/>
    <x v="0"/>
    <s v="15PBJA-22-GG-02995-MENT"/>
    <s v="NEW ORLEANS, CITY OF"/>
    <s v="NEW ORLEANS"/>
    <x v="42"/>
    <n v="550000"/>
    <m/>
    <s v="O-BJA-2022-171076"/>
    <m/>
  </r>
  <r>
    <x v="1"/>
    <x v="1"/>
    <x v="1"/>
    <x v="4"/>
    <s v="BJA FY 22 Connect and Protect: Law Enforcement Behavioral Health Responses"/>
    <x v="0"/>
    <s v="15PBJA-22-GG-03014-MENT"/>
    <s v="CUMBERLAND, COUNTY OF"/>
    <s v="PORTLAND"/>
    <x v="7"/>
    <n v="203319"/>
    <m/>
    <s v="O-BJA-2022-171076"/>
    <m/>
  </r>
  <r>
    <x v="1"/>
    <x v="1"/>
    <x v="1"/>
    <x v="4"/>
    <s v="BJA FY 22 Connect and Protect: Law Enforcement Behavioral Health Responses"/>
    <x v="0"/>
    <s v="15PBJA-22-GG-02997-MENT"/>
    <s v="COUNTY OF KNOX"/>
    <s v="ROCKLAND"/>
    <x v="7"/>
    <n v="543243"/>
    <m/>
    <s v="O-BJA-2022-171076"/>
    <m/>
  </r>
  <r>
    <x v="1"/>
    <x v="1"/>
    <x v="1"/>
    <x v="4"/>
    <s v="BJA FY 22 Connect and Protect: Law Enforcement Behavioral Health Responses"/>
    <x v="0"/>
    <s v="15PBJA-22-GG-02990-MENT"/>
    <s v="BATTLE CREEK, CITY OF"/>
    <s v="BATTLE CREEK"/>
    <x v="21"/>
    <n v="519224"/>
    <m/>
    <s v="O-BJA-2022-171076"/>
    <m/>
  </r>
  <r>
    <x v="1"/>
    <x v="1"/>
    <x v="1"/>
    <x v="4"/>
    <s v="BJA FY 22 Connect and Protect: Law Enforcement Behavioral Health Responses"/>
    <x v="0"/>
    <s v="15PBJA-22-GG-02985-MENT"/>
    <s v="HENNEPIN COUNTY"/>
    <s v="MINNEAPOLIS"/>
    <x v="36"/>
    <n v="549205"/>
    <m/>
    <s v="O-BJA-2022-171076"/>
    <m/>
  </r>
  <r>
    <x v="1"/>
    <x v="1"/>
    <x v="1"/>
    <x v="4"/>
    <s v="BJA FY 22 Connect and Protect: Law Enforcement Behavioral Health Responses"/>
    <x v="0"/>
    <s v="15PBJA-22-GG-02991-MENT"/>
    <s v="LAW &amp; PUBLIC SAFETY, NEW JERSEY DEPARTMENT OF"/>
    <s v="TRENTON"/>
    <x v="25"/>
    <n v="549750"/>
    <m/>
    <s v="O-BJA-2022-171076"/>
    <m/>
  </r>
  <r>
    <x v="1"/>
    <x v="1"/>
    <x v="1"/>
    <x v="4"/>
    <s v="BJA FY 22 Connect and Protect: Law Enforcement Behavioral Health Responses"/>
    <x v="0"/>
    <s v="15PBJA-22-GG-02999-MENT"/>
    <s v="CITY OF PATERSON"/>
    <s v="PATERSON"/>
    <x v="25"/>
    <n v="550000"/>
    <m/>
    <s v="O-BJA-2022-171076"/>
    <m/>
  </r>
  <r>
    <x v="1"/>
    <x v="1"/>
    <x v="1"/>
    <x v="4"/>
    <s v="BJA FY 22 Connect and Protect: Law Enforcement Behavioral Health Responses"/>
    <x v="0"/>
    <s v="15PBJA-22-GG-03013-MENT"/>
    <s v="PERTH AMBOY, CITY OF INC"/>
    <s v="PERTH AMBOY"/>
    <x v="25"/>
    <n v="550000"/>
    <m/>
    <s v="O-BJA-2022-171076"/>
    <m/>
  </r>
  <r>
    <x v="1"/>
    <x v="1"/>
    <x v="1"/>
    <x v="4"/>
    <s v="BJA FY 22 Connect and Protect: Law Enforcement Behavioral Health Responses"/>
    <x v="0"/>
    <s v="15PBJA-22-GG-03006-MENT"/>
    <s v="FALLON PAIUTE SHOSHONE TRIBE"/>
    <s v="FALLON"/>
    <x v="12"/>
    <n v="549211"/>
    <m/>
    <s v="O-BJA-2022-171076"/>
    <m/>
  </r>
  <r>
    <x v="1"/>
    <x v="1"/>
    <x v="1"/>
    <x v="4"/>
    <s v="BJA FY 22 Connect and Protect: Law Enforcement Behavioral Health Responses"/>
    <x v="0"/>
    <s v="15PBJA-22-GG-03000-MENT"/>
    <s v="ERIE, COUNTY OF"/>
    <s v="BUFFALO"/>
    <x v="26"/>
    <n v="550000"/>
    <m/>
    <s v="O-BJA-2022-171076"/>
    <m/>
  </r>
  <r>
    <x v="1"/>
    <x v="1"/>
    <x v="1"/>
    <x v="4"/>
    <s v="BJA FY 22 Connect and Protect: Law Enforcement Behavioral Health Responses"/>
    <x v="0"/>
    <s v="15PBJA-22-GG-03009-MENT"/>
    <s v="NEW YORK, CITY OF"/>
    <s v="NEW YORK"/>
    <x v="26"/>
    <n v="550000"/>
    <m/>
    <s v="O-BJA-2022-171076"/>
    <m/>
  </r>
  <r>
    <x v="1"/>
    <x v="1"/>
    <x v="1"/>
    <x v="4"/>
    <s v="BJA FY 22 Connect and Protect: Law Enforcement Behavioral Health Responses"/>
    <x v="0"/>
    <s v="15PBJA-22-GG-02998-MENT"/>
    <s v="CLEVELAND STATE UNIVERSITY"/>
    <s v="CLEVELAND"/>
    <x v="37"/>
    <n v="367858"/>
    <m/>
    <s v="O-BJA-2022-171076"/>
    <m/>
  </r>
  <r>
    <x v="1"/>
    <x v="1"/>
    <x v="1"/>
    <x v="4"/>
    <s v="BJA FY 22 Connect and Protect: Law Enforcement Behavioral Health Responses"/>
    <x v="0"/>
    <s v="15PBJA-22-GG-03001-MENT"/>
    <s v="MONTGOMERY COUNTY"/>
    <s v="DAYTON"/>
    <x v="37"/>
    <n v="384000"/>
    <m/>
    <s v="O-BJA-2022-171076"/>
    <m/>
  </r>
  <r>
    <x v="1"/>
    <x v="1"/>
    <x v="1"/>
    <x v="4"/>
    <s v="BJA FY 22 Connect and Protect: Law Enforcement Behavioral Health Responses"/>
    <x v="0"/>
    <s v="15PBJA-22-GG-02986-MENT"/>
    <s v="CITY OF TULSA"/>
    <s v="TULSA"/>
    <x v="13"/>
    <n v="550000"/>
    <m/>
    <s v="O-BJA-2022-171076"/>
    <m/>
  </r>
  <r>
    <x v="1"/>
    <x v="1"/>
    <x v="1"/>
    <x v="4"/>
    <s v="BJA FY 22 Connect and Protect: Law Enforcement Behavioral Health Responses"/>
    <x v="0"/>
    <s v="15PBJA-22-GG-03002-MENT"/>
    <s v="COUNTY OF SCHUYLKILL COURTHOUSE"/>
    <s v="POTTSVILLE"/>
    <x v="15"/>
    <n v="229958"/>
    <m/>
    <s v="O-BJA-2022-171076"/>
    <m/>
  </r>
  <r>
    <x v="1"/>
    <x v="1"/>
    <x v="1"/>
    <x v="4"/>
    <s v="BJA FY 22 Connect and Protect: Law Enforcement Behavioral Health Responses"/>
    <x v="0"/>
    <s v="15PBJA-22-GG-03011-MENT"/>
    <s v="PITTSBURGH, CITY OF"/>
    <s v="PITTSBURGH"/>
    <x v="15"/>
    <n v="532749"/>
    <m/>
    <s v="O-BJA-2022-171076"/>
    <m/>
  </r>
  <r>
    <x v="1"/>
    <x v="1"/>
    <x v="1"/>
    <x v="4"/>
    <s v="BJA FY 22 Connect and Protect: Law Enforcement Behavioral Health Responses"/>
    <x v="0"/>
    <s v="15PBJA-22-GG-02987-MENT"/>
    <s v="PROVIDENCE, CITY OF"/>
    <s v="PROVIDENCE"/>
    <x v="46"/>
    <n v="295176"/>
    <m/>
    <s v="O-BJA-2022-171076"/>
    <m/>
  </r>
  <r>
    <x v="1"/>
    <x v="1"/>
    <x v="1"/>
    <x v="4"/>
    <s v="BJA FY 22 Connect and Protect: Law Enforcement Behavioral Health Responses"/>
    <x v="0"/>
    <s v="15PBJA-22-GG-03012-MENT"/>
    <s v="CLEMSON UNIVERSITY"/>
    <s v="CLEMSON"/>
    <x v="45"/>
    <n v="549992"/>
    <m/>
    <s v="O-BJA-2022-171076"/>
    <m/>
  </r>
  <r>
    <x v="1"/>
    <x v="1"/>
    <x v="1"/>
    <x v="4"/>
    <s v="BJA FY 22 Connect and Protect: Law Enforcement Behavioral Health Responses"/>
    <x v="0"/>
    <s v="15PBJA-22-GG-02988-MENT"/>
    <s v="BEXAR COUNTY AUDITOR"/>
    <s v="SAN ANTONIO"/>
    <x v="22"/>
    <n v="550000"/>
    <m/>
    <s v="O-BJA-2022-171076"/>
    <m/>
  </r>
  <r>
    <x v="1"/>
    <x v="1"/>
    <x v="1"/>
    <x v="4"/>
    <s v="BJA FY 22 Connect and Protect: Law Enforcement Behavioral Health Responses"/>
    <x v="0"/>
    <s v="15PBJA-22-GG-02989-MENT"/>
    <s v="TROPICAL TEXAS CENTER FOR MH-MR"/>
    <s v="EDINBURG"/>
    <x v="22"/>
    <n v="550000"/>
    <m/>
    <s v="O-BJA-2022-171076"/>
    <m/>
  </r>
  <r>
    <x v="1"/>
    <x v="1"/>
    <x v="1"/>
    <x v="4"/>
    <s v="BJA FY 22 Connect and Protect: Law Enforcement Behavioral Health Responses"/>
    <x v="0"/>
    <s v="15PBJA-22-GG-03007-MENT"/>
    <s v="TROPICAL TEXAS CENTER FOR MH-MR"/>
    <s v="EDINBURG"/>
    <x v="22"/>
    <n v="550000"/>
    <m/>
    <s v="O-BJA-2022-171076"/>
    <m/>
  </r>
  <r>
    <x v="1"/>
    <x v="1"/>
    <x v="1"/>
    <x v="4"/>
    <s v="BJA FY 22 Connect and Protect: Law Enforcement Behavioral Health Responses"/>
    <x v="0"/>
    <s v="15PBJA-22-GG-02993-MENT"/>
    <s v="COUNTY OF CHESTERFIELD"/>
    <s v="CHESTERFIELD"/>
    <x v="39"/>
    <n v="482555"/>
    <m/>
    <s v="O-BJA-2022-171076"/>
    <m/>
  </r>
  <r>
    <x v="1"/>
    <x v="1"/>
    <x v="1"/>
    <x v="4"/>
    <s v="BJA FY 22 Connect and Protect: Law Enforcement Behavioral Health Responses"/>
    <x v="0"/>
    <s v="15PBJA-22-GG-03010-MENT"/>
    <s v="CITY OF LA CROSSE"/>
    <s v="LA CROSSE"/>
    <x v="18"/>
    <n v="369008"/>
    <m/>
    <s v="O-BJA-2022-171076"/>
    <m/>
  </r>
  <r>
    <x v="1"/>
    <x v="2"/>
    <x v="1"/>
    <x v="5"/>
    <s v="Narragansett Crisis Intervention Training Project"/>
    <x v="0"/>
    <m/>
    <s v="Narragansett Police Department"/>
    <m/>
    <x v="46"/>
    <n v="99993"/>
    <m/>
    <s v="COPS"/>
    <m/>
  </r>
  <r>
    <x v="1"/>
    <x v="1"/>
    <x v="1"/>
    <x v="6"/>
    <s v="BJA FY 2022 Improving Adult and Juvenile Crisis Stabilization and Community Reentry Program"/>
    <x v="0"/>
    <s v="15PBJA-22-GK-04898-CSCR"/>
    <s v="COUNTY OF PALM BEACH"/>
    <s v="WEST PALM BEACH"/>
    <x v="31"/>
    <n v="750000"/>
    <m/>
    <s v="O-BJA-2022-171361"/>
    <m/>
  </r>
  <r>
    <x v="1"/>
    <x v="1"/>
    <x v="1"/>
    <x v="6"/>
    <s v="BJA FY 2022 Improving Adult and Juvenile Crisis Stabilization and Community Reentry Program"/>
    <x v="0"/>
    <s v="15PBJA-22-GK-04895-CSCR"/>
    <s v="THE NATIONAL INCARCERATION ASSOCIATION INC"/>
    <s v="ALPHARETTA"/>
    <x v="32"/>
    <n v="750000"/>
    <m/>
    <s v="O-BJA-2022-171361"/>
    <m/>
  </r>
  <r>
    <x v="1"/>
    <x v="1"/>
    <x v="1"/>
    <x v="6"/>
    <s v="BJA FY 2022 Improving Adult and Juvenile Crisis Stabilization and Community Reentry Program"/>
    <x v="0"/>
    <s v="15PBJA-22-GK-04896-CSCR"/>
    <s v="NEW AGE SERVICES CORP"/>
    <s v="CHICAGO"/>
    <x v="34"/>
    <n v="750000"/>
    <m/>
    <s v="O-BJA-2022-171361"/>
    <m/>
  </r>
  <r>
    <x v="1"/>
    <x v="1"/>
    <x v="1"/>
    <x v="6"/>
    <s v="BJA FY 2022 Improving Adult and Juvenile Crisis Stabilization and Community Reentry Program"/>
    <x v="0"/>
    <s v="15PBJA-22-GK-04897-CSCR"/>
    <s v="LABOR, KENTUCKY DEPARTMENT OF CABINET"/>
    <s v="HAZARD"/>
    <x v="4"/>
    <n v="750000"/>
    <m/>
    <s v="O-BJA-2022-171361"/>
    <m/>
  </r>
  <r>
    <x v="1"/>
    <x v="1"/>
    <x v="1"/>
    <x v="6"/>
    <s v="BJA FY 2022 Improving Adult and Juvenile Crisis Stabilization and Community Reentry Program"/>
    <x v="0"/>
    <s v="15PBJA-22-GG-04918-CSCR"/>
    <s v="CITY OF NEW ORLEANS"/>
    <s v="NEW ORLEANS"/>
    <x v="42"/>
    <n v="750000"/>
    <m/>
    <s v="O-BJA-2022-171361"/>
    <m/>
  </r>
  <r>
    <x v="1"/>
    <x v="1"/>
    <x v="1"/>
    <x v="6"/>
    <s v="BJA FY 2022 Improving Adult and Juvenile Crisis Stabilization and Community Reentry Program"/>
    <x v="0"/>
    <s v="15PBJA-22-GK-04894-CSCR"/>
    <s v="ROCA INC"/>
    <s v="CHELSEA"/>
    <x v="5"/>
    <n v="749993"/>
    <m/>
    <s v="O-BJA-2022-171361"/>
    <m/>
  </r>
  <r>
    <x v="1"/>
    <x v="1"/>
    <x v="1"/>
    <x v="6"/>
    <s v="BJA FY 2022 Improving Adult and Juvenile Crisis Stabilization and Community Reentry Program"/>
    <x v="0"/>
    <s v="15PBJA-22-GK-04901-CSCR"/>
    <s v="PUBLIC DEFENDER MARYLAND OFFICE OF"/>
    <s v="BALTIMORE"/>
    <x v="6"/>
    <n v="749362"/>
    <m/>
    <s v="O-BJA-2022-171361"/>
    <m/>
  </r>
  <r>
    <x v="1"/>
    <x v="1"/>
    <x v="1"/>
    <x v="6"/>
    <s v="BJA FY 2022 Improving Adult and Juvenile Crisis Stabilization and Community Reentry Program"/>
    <x v="0"/>
    <s v="15PBJA-22-GK-04899-CSCR"/>
    <s v="CITY OF ST LOUIS, THE"/>
    <s v="SAINT LOUIS"/>
    <x v="8"/>
    <n v="750000"/>
    <m/>
    <s v="O-BJA-2022-171361"/>
    <m/>
  </r>
  <r>
    <x v="1"/>
    <x v="1"/>
    <x v="1"/>
    <x v="6"/>
    <s v="BJA FY 2022 Improving Adult and Juvenile Crisis Stabilization and Community Reentry Program"/>
    <x v="0"/>
    <s v="15PBJA-22-GG-04917-CSCR"/>
    <s v="SCIOTO PAINT VALLEY"/>
    <s v="CHILLICOTHE"/>
    <x v="37"/>
    <n v="750000"/>
    <m/>
    <s v="O-BJA-2022-171361"/>
    <m/>
  </r>
  <r>
    <x v="1"/>
    <x v="1"/>
    <x v="1"/>
    <x v="6"/>
    <s v="BJA FY 2022 Improving Adult and Juvenile Crisis Stabilization and Community Reentry Program"/>
    <x v="0"/>
    <s v="15PBJA-22-GK-04902-CSCR"/>
    <s v="COUNTY OF DOUGLAS"/>
    <s v="ROSEBURG"/>
    <x v="14"/>
    <n v="438498"/>
    <m/>
    <s v="O-BJA-2022-171361"/>
    <m/>
  </r>
  <r>
    <x v="1"/>
    <x v="1"/>
    <x v="1"/>
    <x v="6"/>
    <s v="BJA FY 2022 Improving Adult and Juvenile Crisis Stabilization and Community Reentry Program"/>
    <x v="0"/>
    <s v="15PBJA-22-GK-04900-CSCR"/>
    <s v="PENNSYLVANIA DEPARTMENT OF CORRECTIONS"/>
    <s v="MECHANICSBURG"/>
    <x v="15"/>
    <n v="687804"/>
    <m/>
    <s v="O-BJA-2022-171361"/>
    <m/>
  </r>
  <r>
    <x v="2"/>
    <x v="1"/>
    <x v="2"/>
    <x v="7"/>
    <s v="Cooperative Agreements for States and Territories to Build Local 988 Capacity"/>
    <x v="1"/>
    <s v="SM086051-01S1"/>
    <s v="ALABAMA STATE DEPT OF MTL HLTH &amp; MTL RET"/>
    <s v="MONTGOMERY"/>
    <x v="0"/>
    <n v="1000000"/>
    <n v="93.242999999999995"/>
    <s v="SM-22-015"/>
    <m/>
  </r>
  <r>
    <x v="2"/>
    <x v="1"/>
    <x v="3"/>
    <x v="7"/>
    <s v="Cooperative Agreements for States and Territories to Build Local 988 Capacity"/>
    <x v="1"/>
    <s v="SM086051-01"/>
    <s v="ALABAMA STATE DEPT OF MTL HLTH &amp; MTL RET"/>
    <s v="MONTGOMERY"/>
    <x v="0"/>
    <n v="1426822"/>
    <n v="93.242999999999995"/>
    <s v="SM-22-015"/>
    <m/>
  </r>
  <r>
    <x v="2"/>
    <x v="1"/>
    <x v="2"/>
    <x v="7"/>
    <s v="Cooperative Agreements for States and Territories to Build Local 988 Capacity"/>
    <x v="1"/>
    <s v="SM086081-01S1"/>
    <s v="ARKANSAS STATE DEPARTMENT OF HEALTH"/>
    <s v="LITTLE ROCK"/>
    <x v="30"/>
    <n v="458333"/>
    <n v="93.242999999999995"/>
    <s v="SM-22-015"/>
    <m/>
  </r>
  <r>
    <x v="2"/>
    <x v="1"/>
    <x v="3"/>
    <x v="7"/>
    <s v="Cooperative Agreements for States and Territories to Build Local 988 Capacity"/>
    <x v="1"/>
    <s v="SM086081-01"/>
    <s v="ARKANSAS STATE DEPARTMENT OF HEALTH"/>
    <s v="LITTLE ROCK"/>
    <x v="30"/>
    <n v="815327"/>
    <n v="93.242999999999995"/>
    <s v="SM-22-015"/>
    <m/>
  </r>
  <r>
    <x v="2"/>
    <x v="1"/>
    <x v="3"/>
    <x v="7"/>
    <s v="Cooperative Agreements for States and Territories to Build Local 988 Capacity"/>
    <x v="1"/>
    <s v="SM086061-01"/>
    <s v="AMERICAN SAMOA GOVERNMENT-DEPARTMENT OF HUMAN AND SOCIAL SERVICES"/>
    <s v="PAGO PAGO"/>
    <x v="47"/>
    <n v="250000"/>
    <n v="93.242999999999995"/>
    <s v="SM-22-015"/>
    <m/>
  </r>
  <r>
    <x v="2"/>
    <x v="1"/>
    <x v="2"/>
    <x v="7"/>
    <s v="Cooperative Agreements for States and Territories to Build Local 988 Capacity"/>
    <x v="1"/>
    <s v="SM086061-01S1"/>
    <s v="AMERICAN SAMOA GOVERNMENT-DEPARTMENT OF HUMAN AND SOCIAL SERVICES"/>
    <s v="PAGO PAGO"/>
    <x v="47"/>
    <n v="458333"/>
    <n v="93.242999999999995"/>
    <s v="SM-22-015"/>
    <m/>
  </r>
  <r>
    <x v="2"/>
    <x v="1"/>
    <x v="2"/>
    <x v="7"/>
    <s v="Cooperative Agreements for States and Territories to Build Local 988 Capacity"/>
    <x v="1"/>
    <s v="SM086077-01S1"/>
    <s v="ARIZONA HLTH CARE COST CONTAINMENT SYS"/>
    <s v="PHOENIX"/>
    <x v="20"/>
    <n v="1000000"/>
    <n v="93.242999999999995"/>
    <s v="SM-22-015"/>
    <m/>
  </r>
  <r>
    <x v="2"/>
    <x v="1"/>
    <x v="3"/>
    <x v="7"/>
    <s v="Cooperative Agreements for States and Territories to Build Local 988 Capacity"/>
    <x v="1"/>
    <s v="SM086077-01"/>
    <s v="ARIZONA HLTH CARE COST CONTAINMENT SYS"/>
    <s v="PHOENIX"/>
    <x v="20"/>
    <n v="1953661"/>
    <n v="93.242999999999995"/>
    <s v="SM-22-015"/>
    <m/>
  </r>
  <r>
    <x v="2"/>
    <x v="1"/>
    <x v="3"/>
    <x v="7"/>
    <s v="Cooperative Agreements for States and Territories to Build Local 988 Capacity"/>
    <x v="1"/>
    <s v="SM086063-01"/>
    <s v="CALIFORNIA STATE DEPT/HEALTH CARE SVCS"/>
    <s v="SACRAMENTO"/>
    <x v="1"/>
    <n v="14488135"/>
    <n v="93.242999999999995"/>
    <s v="SM-22-015"/>
    <m/>
  </r>
  <r>
    <x v="2"/>
    <x v="1"/>
    <x v="2"/>
    <x v="7"/>
    <s v="Cooperative Agreements for States and Territories to Build Local 988 Capacity"/>
    <x v="1"/>
    <s v="SM086067-01S1"/>
    <s v="COLORADO STATE DEPT OF HUMAN SERVICES"/>
    <s v="DENVER"/>
    <x v="2"/>
    <n v="1000000"/>
    <n v="93.242999999999995"/>
    <s v="SM-22-015"/>
    <m/>
  </r>
  <r>
    <x v="2"/>
    <x v="1"/>
    <x v="3"/>
    <x v="7"/>
    <s v="Cooperative Agreements for States and Territories to Build Local 988 Capacity"/>
    <x v="1"/>
    <s v="SM086067-01"/>
    <s v="COLORADO STATE DEPT OF HUMAN SERVICES"/>
    <s v="DENVER"/>
    <x v="2"/>
    <n v="2458104"/>
    <n v="93.242999999999995"/>
    <s v="SM-22-015"/>
    <m/>
  </r>
  <r>
    <x v="2"/>
    <x v="1"/>
    <x v="2"/>
    <x v="7"/>
    <s v="Cooperative Agreements for States and Territories to Build Local 988 Capacity"/>
    <x v="1"/>
    <s v="SM086085-01S1"/>
    <s v="CONNECTICUT ST DEPT OF MH/ADDICTION SRVS"/>
    <s v="HARTFORD"/>
    <x v="40"/>
    <n v="458333"/>
    <n v="93.242999999999995"/>
    <s v="SM-22-015"/>
    <m/>
  </r>
  <r>
    <x v="2"/>
    <x v="1"/>
    <x v="3"/>
    <x v="7"/>
    <s v="Cooperative Agreements for States and Territories to Build Local 988 Capacity"/>
    <x v="1"/>
    <s v="SM086085-01"/>
    <s v="CONNECTICUT ST DEPT OF MH/ADDICTION SRVS"/>
    <s v="HARTFORD"/>
    <x v="40"/>
    <n v="956646"/>
    <n v="93.242999999999995"/>
    <s v="SM-22-015"/>
    <m/>
  </r>
  <r>
    <x v="2"/>
    <x v="1"/>
    <x v="3"/>
    <x v="7"/>
    <s v="Cooperative Agreements for States and Territories to Build Local 988 Capacity"/>
    <x v="1"/>
    <s v="SM086050-01"/>
    <s v="D. C. DEPARTMENT OF BEHAVIORAL HEALTH"/>
    <s v="WASHINGTON"/>
    <x v="48"/>
    <n v="382704"/>
    <n v="93.242999999999995"/>
    <s v="SM-22-015"/>
    <m/>
  </r>
  <r>
    <x v="2"/>
    <x v="1"/>
    <x v="2"/>
    <x v="7"/>
    <s v="Cooperative Agreements for States and Territories to Build Local 988 Capacity"/>
    <x v="1"/>
    <s v="SM086050-01S1"/>
    <s v="D. C. DEPARTMENT OF BEHAVIORAL HEALTH"/>
    <s v="WASHINGTON"/>
    <x v="48"/>
    <n v="458333"/>
    <n v="93.242999999999995"/>
    <s v="SM-22-015"/>
    <m/>
  </r>
  <r>
    <x v="2"/>
    <x v="1"/>
    <x v="3"/>
    <x v="7"/>
    <s v="Cooperative Agreements for States and Territories to Build Local 988 Capacity"/>
    <x v="1"/>
    <s v="SM086084-01"/>
    <s v="DELAWARE DIVISION OF SUBSTANCE ABUSE AND MENTAL HEALTH"/>
    <s v="NEW CASTLE"/>
    <x v="3"/>
    <n v="250000"/>
    <n v="93.242999999999995"/>
    <s v="SM-22-015"/>
    <m/>
  </r>
  <r>
    <x v="2"/>
    <x v="1"/>
    <x v="2"/>
    <x v="7"/>
    <s v="Cooperative Agreements for States and Territories to Build Local 988 Capacity"/>
    <x v="1"/>
    <s v="SM086084-01S1"/>
    <s v="DELAWARE DIVISION OF SUBSTANCE ABUSE AND MENTAL HEALTH"/>
    <s v="NEW CASTLE"/>
    <x v="3"/>
    <n v="458333"/>
    <n v="93.242999999999995"/>
    <s v="SM-22-015"/>
    <m/>
  </r>
  <r>
    <x v="2"/>
    <x v="1"/>
    <x v="2"/>
    <x v="7"/>
    <s v="Cooperative Agreements for States and Territories to Build Local 988 Capacity"/>
    <x v="1"/>
    <s v="SM086060-01S1"/>
    <s v="FLORIDA STATE DEPARTMENT OF CHILDREN AND FAMILIES"/>
    <s v="Tallahassee"/>
    <x v="31"/>
    <n v="2000000"/>
    <n v="93.242999999999995"/>
    <s v="SM-22-015"/>
    <m/>
  </r>
  <r>
    <x v="2"/>
    <x v="1"/>
    <x v="3"/>
    <x v="7"/>
    <s v="Cooperative Agreements for States and Territories to Build Local 988 Capacity"/>
    <x v="1"/>
    <s v="SM086060-01"/>
    <s v="FLORIDA STATE DEPARTMENT OF CHILDREN AND FAMILIES"/>
    <s v="TALLAHASSEE"/>
    <x v="31"/>
    <n v="5284388"/>
    <n v="93.242999999999995"/>
    <s v="SM-22-015"/>
    <m/>
  </r>
  <r>
    <x v="2"/>
    <x v="1"/>
    <x v="2"/>
    <x v="7"/>
    <s v="Cooperative Agreements for States and Territories to Build Local 988 Capacity"/>
    <x v="1"/>
    <s v="SM086096-01S1"/>
    <s v="GEORGIA DEPARTMENT OF BEHAVIORAL HEALTH AND DEVELOPMENTAL DISABILITIES (DBHDD)"/>
    <s v="ATLANTA"/>
    <x v="32"/>
    <n v="1000000"/>
    <n v="93.242999999999995"/>
    <s v="SM-22-015"/>
    <m/>
  </r>
  <r>
    <x v="2"/>
    <x v="1"/>
    <x v="3"/>
    <x v="7"/>
    <s v="Cooperative Agreements for States and Territories to Build Local 988 Capacity"/>
    <x v="1"/>
    <s v="SM086096-01"/>
    <s v="GEORGIA DEPARTMENT OF BEHAVIORAL HEALTH AND DEVELOPMENTAL DISABILITIES (DBHDD)"/>
    <s v="ATLANTA"/>
    <x v="32"/>
    <n v="2927923"/>
    <n v="93.242999999999995"/>
    <s v="SM-22-015"/>
    <m/>
  </r>
  <r>
    <x v="2"/>
    <x v="1"/>
    <x v="3"/>
    <x v="7"/>
    <s v="Cooperative Agreements for States and Territories to Build Local 988 Capacity"/>
    <x v="1"/>
    <s v="SM086066-01"/>
    <s v="GUAM BEHAVIORAL HEALTH AND WELLNESS CENTER"/>
    <s v="TAMUNING"/>
    <x v="49"/>
    <n v="250000"/>
    <n v="93.242999999999995"/>
    <s v="SM-22-015"/>
    <m/>
  </r>
  <r>
    <x v="2"/>
    <x v="1"/>
    <x v="2"/>
    <x v="7"/>
    <s v="Cooperative Agreements for States and Territories to Build Local 988 Capacity"/>
    <x v="1"/>
    <s v="SM086066-01S1"/>
    <s v="GUAM BEHAVIORAL HEALTH AND WELLNESS CENTER"/>
    <s v="TAMUNING"/>
    <x v="49"/>
    <n v="458333"/>
    <n v="93.242999999999995"/>
    <s v="SM-22-015"/>
    <m/>
  </r>
  <r>
    <x v="2"/>
    <x v="1"/>
    <x v="2"/>
    <x v="7"/>
    <s v="Cooperative Agreements for States and Territories to Build Local 988 Capacity"/>
    <x v="1"/>
    <s v="SM086078-01S1"/>
    <s v="HAWAII STATE DEPARTMENT OF HEALTH"/>
    <s v="HONOLULU"/>
    <x v="50"/>
    <n v="458333"/>
    <n v="93.242999999999995"/>
    <s v="SM-22-015"/>
    <m/>
  </r>
  <r>
    <x v="2"/>
    <x v="1"/>
    <x v="3"/>
    <x v="7"/>
    <s v="Cooperative Agreements for States and Territories to Build Local 988 Capacity"/>
    <x v="1"/>
    <s v="SM086078-01"/>
    <s v="HAWAII STATE DEPARTMENT OF HEALTH"/>
    <s v="HONOLULU"/>
    <x v="50"/>
    <n v="490942"/>
    <n v="93.242999999999995"/>
    <s v="SM-22-015"/>
    <m/>
  </r>
  <r>
    <x v="2"/>
    <x v="1"/>
    <x v="2"/>
    <x v="7"/>
    <s v="Cooperative Agreements for States and Territories to Build Local 988 Capacity"/>
    <x v="1"/>
    <s v="SM086055-01S1"/>
    <s v="IOWA STATE DEPT OF HUMAN SERVICES"/>
    <s v="DES MOINES"/>
    <x v="33"/>
    <n v="458333"/>
    <n v="93.242999999999995"/>
    <s v="SM-22-015"/>
    <m/>
  </r>
  <r>
    <x v="2"/>
    <x v="1"/>
    <x v="3"/>
    <x v="7"/>
    <s v="Cooperative Agreements for States and Territories to Build Local 988 Capacity"/>
    <x v="1"/>
    <s v="SM086055-01"/>
    <s v="IOWA STATE DEPT OF HUMAN SERVICES"/>
    <s v="DES MOINES"/>
    <x v="33"/>
    <n v="932900"/>
    <n v="93.242999999999995"/>
    <s v="SM-22-015"/>
    <m/>
  </r>
  <r>
    <x v="2"/>
    <x v="1"/>
    <x v="3"/>
    <x v="7"/>
    <s v="Cooperative Agreements for States and Territories to Build Local 988 Capacity"/>
    <x v="1"/>
    <s v="SM086065-01"/>
    <s v="IDAHO STATE DEPT OF HEALTH AND WELFARE"/>
    <s v="BOISE"/>
    <x v="51"/>
    <n v="642017"/>
    <n v="93.242999999999995"/>
    <s v="SM-22-015"/>
    <m/>
  </r>
  <r>
    <x v="2"/>
    <x v="1"/>
    <x v="2"/>
    <x v="7"/>
    <s v="Cooperative Agreements for States and Territories to Build Local 988 Capacity"/>
    <x v="1"/>
    <s v="SM086070-01S1"/>
    <s v="ILLINOIS STATE DEPARTMENT OF HUMAN SRVCS"/>
    <s v="SPRINGFIELD"/>
    <x v="34"/>
    <n v="2000000"/>
    <n v="93.242999999999995"/>
    <s v="SM-22-015"/>
    <m/>
  </r>
  <r>
    <x v="2"/>
    <x v="1"/>
    <x v="3"/>
    <x v="7"/>
    <s v="Cooperative Agreements for States and Territories to Build Local 988 Capacity"/>
    <x v="1"/>
    <s v="SM086070-01"/>
    <s v="ILLINOIS STATE DEPARTMENT OF HUMAN SRVCS"/>
    <s v="SPRINGFIELD"/>
    <x v="34"/>
    <n v="4496838"/>
    <n v="93.242999999999995"/>
    <s v="SM-22-015"/>
    <m/>
  </r>
  <r>
    <x v="2"/>
    <x v="1"/>
    <x v="2"/>
    <x v="7"/>
    <s v="Cooperative Agreements for States and Territories to Build Local 988 Capacity"/>
    <x v="1"/>
    <s v="SM086058-01S1"/>
    <s v="INDIANA FAMILY &amp; SOCIAL SERVICES ADMIN"/>
    <s v="INDIANAPOLIS"/>
    <x v="41"/>
    <n v="1000000"/>
    <n v="93.242999999999995"/>
    <s v="SM-22-015"/>
    <m/>
  </r>
  <r>
    <x v="2"/>
    <x v="1"/>
    <x v="3"/>
    <x v="7"/>
    <s v="Cooperative Agreements for States and Territories to Build Local 988 Capacity"/>
    <x v="1"/>
    <s v="SM086058-01"/>
    <s v="INDIANA FAMILY &amp; SOCIAL SERVICES ADMIN"/>
    <s v="INDIANAPOLIS"/>
    <x v="41"/>
    <n v="2016340"/>
    <n v="93.242999999999995"/>
    <s v="SM-22-015"/>
    <m/>
  </r>
  <r>
    <x v="2"/>
    <x v="1"/>
    <x v="2"/>
    <x v="7"/>
    <s v="Cooperative Agreements for States and Territories to Build Local 988 Capacity"/>
    <x v="1"/>
    <s v="SM086048-01S1"/>
    <s v="KANSAS STATE DEPARTMENT FOR AGING AND DISABILITY SERVICES"/>
    <s v="TOPEKA"/>
    <x v="35"/>
    <n v="458333"/>
    <n v="93.242999999999995"/>
    <s v="SM-22-015"/>
    <m/>
  </r>
  <r>
    <x v="2"/>
    <x v="1"/>
    <x v="3"/>
    <x v="7"/>
    <s v="Cooperative Agreements for States and Territories to Build Local 988 Capacity"/>
    <x v="1"/>
    <s v="SM086048-01"/>
    <s v="KANSAS STATE DEPARTMENT FOR AGING AND DISABILITY SERVICES"/>
    <s v="TOPEKA"/>
    <x v="35"/>
    <n v="935937"/>
    <n v="93.242999999999995"/>
    <s v="SM-22-015"/>
    <m/>
  </r>
  <r>
    <x v="2"/>
    <x v="1"/>
    <x v="2"/>
    <x v="7"/>
    <s v="Cooperative Agreements for States and Territories to Build Local 988 Capacity"/>
    <x v="1"/>
    <s v="SM086080-01S1"/>
    <s v="KY ST CABINET/HEALTH/FAMILY SERVICES"/>
    <s v="FRANKFORT"/>
    <x v="4"/>
    <n v="1000000"/>
    <n v="93.242999999999995"/>
    <s v="SM-22-015"/>
    <m/>
  </r>
  <r>
    <x v="2"/>
    <x v="1"/>
    <x v="3"/>
    <x v="7"/>
    <s v="Cooperative Agreements for States and Territories to Build Local 988 Capacity"/>
    <x v="1"/>
    <s v="SM086080-01"/>
    <s v="KY ST CABINET/HEALTH/FAMILY SERVICES"/>
    <s v="FRANKFORT"/>
    <x v="4"/>
    <n v="1163404"/>
    <n v="93.242999999999995"/>
    <s v="SM-22-015"/>
    <m/>
  </r>
  <r>
    <x v="2"/>
    <x v="1"/>
    <x v="2"/>
    <x v="7"/>
    <s v="Cooperative Agreements for States and Territories to Build Local 988 Capacity"/>
    <x v="1"/>
    <s v="SM086068-01S1"/>
    <s v="LOUISIANA STATE OFFICE OF BEHAVIORAL HEALTH"/>
    <s v="BATON ROUGE"/>
    <x v="42"/>
    <n v="1000000"/>
    <n v="93.242999999999995"/>
    <s v="SM-22-015"/>
    <m/>
  </r>
  <r>
    <x v="2"/>
    <x v="1"/>
    <x v="3"/>
    <x v="7"/>
    <s v="Cooperative Agreements for States and Territories to Build Local 988 Capacity"/>
    <x v="1"/>
    <s v="SM086068-01"/>
    <s v="LOUISIANA STATE OFFICE OF BEHAVIORAL HEALTH"/>
    <s v="BATON ROUGE"/>
    <x v="42"/>
    <n v="1352934"/>
    <n v="93.242999999999995"/>
    <s v="SM-22-015"/>
    <m/>
  </r>
  <r>
    <x v="2"/>
    <x v="1"/>
    <x v="2"/>
    <x v="7"/>
    <s v="Cooperative Agreements for States and Territories to Build Local 988 Capacity"/>
    <x v="1"/>
    <s v="SM086047-01S1"/>
    <s v="MASSACHUSETTS STATE DEPT OF PUB HEALTH"/>
    <s v="BOSTON"/>
    <x v="5"/>
    <n v="1000000"/>
    <n v="93.242999999999995"/>
    <s v="SM-22-015"/>
    <m/>
  </r>
  <r>
    <x v="2"/>
    <x v="1"/>
    <x v="3"/>
    <x v="7"/>
    <s v="Cooperative Agreements for States and Territories to Build Local 988 Capacity"/>
    <x v="1"/>
    <s v="SM086047-01"/>
    <s v="MASSACHUSETTS STATE DEPT OF PUB HEALTH"/>
    <s v="BOSTON"/>
    <x v="5"/>
    <n v="2563100"/>
    <n v="93.242999999999995"/>
    <s v="SM-22-015"/>
    <m/>
  </r>
  <r>
    <x v="2"/>
    <x v="1"/>
    <x v="2"/>
    <x v="7"/>
    <s v="Cooperative Agreements for States and Territories to Build Local 988 Capacity"/>
    <x v="1"/>
    <s v="SM086052-01S1"/>
    <s v="MARYLAND STATE DEPARTMENT OF HEALTH"/>
    <s v="BALTIMORE"/>
    <x v="6"/>
    <n v="1000000"/>
    <n v="93.242999999999995"/>
    <s v="SM-22-015"/>
    <m/>
  </r>
  <r>
    <x v="2"/>
    <x v="1"/>
    <x v="3"/>
    <x v="7"/>
    <s v="Cooperative Agreements for States and Territories to Build Local 988 Capacity"/>
    <x v="1"/>
    <s v="SM086052-01"/>
    <s v="MARYLAND STATE DEPARTMENT OF HEALTH"/>
    <s v="BALTIMORE"/>
    <x v="6"/>
    <n v="1972989"/>
    <n v="93.242999999999995"/>
    <s v="SM-22-015"/>
    <m/>
  </r>
  <r>
    <x v="2"/>
    <x v="1"/>
    <x v="3"/>
    <x v="7"/>
    <s v="Cooperative Agreements for States and Territories to Build Local 988 Capacity"/>
    <x v="1"/>
    <s v="SM086069-01"/>
    <s v="MAINE STATE DEPT/HEALTH/HUMAN SERVS"/>
    <s v="AUGUSTA"/>
    <x v="7"/>
    <n v="268996"/>
    <n v="93.242999999999995"/>
    <s v="SM-22-015"/>
    <m/>
  </r>
  <r>
    <x v="2"/>
    <x v="1"/>
    <x v="2"/>
    <x v="7"/>
    <s v="Cooperative Agreements for States and Territories to Build Local 988 Capacity"/>
    <x v="1"/>
    <s v="SM086069-01S1"/>
    <s v="MAINE STATE DEPT/HEALTH/HUMAN SERVS"/>
    <s v="AUGUSTA"/>
    <x v="7"/>
    <n v="458333"/>
    <n v="93.242999999999995"/>
    <s v="SM-22-015"/>
    <m/>
  </r>
  <r>
    <x v="2"/>
    <x v="1"/>
    <x v="2"/>
    <x v="7"/>
    <s v="Cooperative Agreements for States and Territories to Build Local 988 Capacity"/>
    <x v="1"/>
    <s v="SM086097-01S1"/>
    <s v="MICHIGAN STATE DEPARTMENT OF HEALTH AND HUMAN SERVICES"/>
    <s v="LANSING"/>
    <x v="21"/>
    <n v="2000000"/>
    <n v="93.242999999999995"/>
    <s v="SM-22-015"/>
    <m/>
  </r>
  <r>
    <x v="2"/>
    <x v="1"/>
    <x v="3"/>
    <x v="7"/>
    <s v="Cooperative Agreements for States and Territories to Build Local 988 Capacity"/>
    <x v="1"/>
    <s v="SM086097-01"/>
    <s v="MICHIGAN STATE DEPARTMENT OF HEALTH AND HUMAN SERVICES"/>
    <s v="LANSING"/>
    <x v="21"/>
    <n v="3350829"/>
    <n v="93.242999999999995"/>
    <s v="SM-22-015"/>
    <m/>
  </r>
  <r>
    <x v="2"/>
    <x v="1"/>
    <x v="2"/>
    <x v="7"/>
    <s v="Cooperative Agreements for States and Territories to Build Local 988 Capacity"/>
    <x v="1"/>
    <s v="SM086046-01S1"/>
    <s v="MINNESOTA STATE DEPT OF HEALTH"/>
    <s v="ST. PAUL"/>
    <x v="36"/>
    <n v="1000000"/>
    <n v="93.242999999999995"/>
    <s v="SM-22-015"/>
    <m/>
  </r>
  <r>
    <x v="2"/>
    <x v="1"/>
    <x v="3"/>
    <x v="7"/>
    <s v="Cooperative Agreements for States and Territories to Build Local 988 Capacity"/>
    <x v="1"/>
    <s v="SM086046-01"/>
    <s v="MINNESOTA STATE DEPT OF HEALTH"/>
    <s v="ST. PAUL"/>
    <x v="36"/>
    <n v="1845532"/>
    <n v="93.242999999999995"/>
    <s v="SM-22-015"/>
    <m/>
  </r>
  <r>
    <x v="2"/>
    <x v="1"/>
    <x v="2"/>
    <x v="7"/>
    <s v="Cooperative Agreements for States and Territories to Build Local 988 Capacity"/>
    <x v="1"/>
    <s v="SM086090-01S1"/>
    <s v="MISSOURI STATE DEPT OF MENTAL HEALTH"/>
    <s v="JEFFERSON CITY"/>
    <x v="8"/>
    <n v="1000000"/>
    <n v="93.242999999999995"/>
    <s v="SM-22-015"/>
    <m/>
  </r>
  <r>
    <x v="2"/>
    <x v="1"/>
    <x v="3"/>
    <x v="7"/>
    <s v="Cooperative Agreements for States and Territories to Build Local 988 Capacity"/>
    <x v="1"/>
    <s v="SM086090-01"/>
    <s v="MISSOURI STATE DEPT OF MENTAL HEALTH"/>
    <s v="JEFFERSON CITY"/>
    <x v="8"/>
    <n v="1850668"/>
    <n v="93.242999999999995"/>
    <s v="SM-22-015"/>
    <m/>
  </r>
  <r>
    <x v="2"/>
    <x v="1"/>
    <x v="3"/>
    <x v="7"/>
    <s v="Cooperative Agreements for States and Territories to Build Local 988 Capacity"/>
    <x v="1"/>
    <s v="SM086099-01"/>
    <s v="COMMONWEALTH HEALTHCARE CORPORATION"/>
    <s v="SAIPAN"/>
    <x v="52"/>
    <n v="250000"/>
    <n v="93.242999999999995"/>
    <s v="SM-22-015"/>
    <m/>
  </r>
  <r>
    <x v="2"/>
    <x v="1"/>
    <x v="2"/>
    <x v="7"/>
    <s v="Cooperative Agreements for States and Territories to Build Local 988 Capacity"/>
    <x v="1"/>
    <s v="SM086099-01S1"/>
    <s v="COMMONWEALTH HEALTHCARE CORPORATION"/>
    <s v="SAIPAN"/>
    <x v="52"/>
    <n v="458333"/>
    <n v="93.242999999999995"/>
    <s v="SM-22-015"/>
    <m/>
  </r>
  <r>
    <x v="2"/>
    <x v="1"/>
    <x v="2"/>
    <x v="7"/>
    <s v="Cooperative Agreements for States and Territories to Build Local 988 Capacity"/>
    <x v="1"/>
    <s v="SM086057-01S1"/>
    <s v="MISSISSIPPI STATE DEPARTMENT OF MENTAL HEALTH"/>
    <s v="JACKSON"/>
    <x v="44"/>
    <n v="458333"/>
    <n v="93.242999999999995"/>
    <s v="SM-22-015"/>
    <m/>
  </r>
  <r>
    <x v="2"/>
    <x v="1"/>
    <x v="3"/>
    <x v="7"/>
    <s v="Cooperative Agreements for States and Territories to Build Local 988 Capacity"/>
    <x v="1"/>
    <s v="SM086057-01"/>
    <s v="MISSISSIPPI STATE DEPARTMENT OF MENTAL HEALTH"/>
    <s v="JACKSON"/>
    <x v="44"/>
    <n v="693226"/>
    <n v="93.242999999999995"/>
    <s v="SM-22-015"/>
    <m/>
  </r>
  <r>
    <x v="2"/>
    <x v="1"/>
    <x v="3"/>
    <x v="7"/>
    <s v="Cooperative Agreements for States and Territories to Build Local 988 Capacity"/>
    <x v="1"/>
    <s v="SM086094-01"/>
    <s v="MONTANA STATE DEPT/PUB HLTH &amp; HUMAN SRVS"/>
    <s v="HELENA"/>
    <x v="9"/>
    <n v="392091"/>
    <n v="93.242999999999995"/>
    <s v="SM-22-015"/>
    <m/>
  </r>
  <r>
    <x v="2"/>
    <x v="1"/>
    <x v="2"/>
    <x v="7"/>
    <s v="Cooperative Agreements for States and Territories to Build Local 988 Capacity"/>
    <x v="1"/>
    <s v="SM086094-01S1"/>
    <s v="MONTANA STATE DEPT/PUB HLTH &amp; HUMAN SRVS"/>
    <s v="HELENA"/>
    <x v="9"/>
    <n v="458333"/>
    <n v="93.242999999999995"/>
    <s v="SM-22-015"/>
    <m/>
  </r>
  <r>
    <x v="2"/>
    <x v="1"/>
    <x v="2"/>
    <x v="7"/>
    <s v="Cooperative Agreements for States and Territories to Build Local 988 Capacity"/>
    <x v="1"/>
    <s v="SM086053-01S1"/>
    <s v="NC STATE DEPT/HLTH &amp; HUMAN SERVICES"/>
    <s v="RALEIGH"/>
    <x v="10"/>
    <n v="2000000"/>
    <n v="93.242999999999995"/>
    <s v="SM-22-015"/>
    <m/>
  </r>
  <r>
    <x v="2"/>
    <x v="1"/>
    <x v="3"/>
    <x v="7"/>
    <s v="Cooperative Agreements for States and Territories to Build Local 988 Capacity"/>
    <x v="1"/>
    <s v="SM086053-01"/>
    <s v="NC STATE DEPT/HLTH &amp; HUMAN SERVICES"/>
    <s v="RALEIGH"/>
    <x v="10"/>
    <n v="3252972"/>
    <n v="93.242999999999995"/>
    <s v="SM-22-015"/>
    <m/>
  </r>
  <r>
    <x v="2"/>
    <x v="1"/>
    <x v="3"/>
    <x v="7"/>
    <s v="Cooperative Agreements for States and Territories to Build Local 988 Capacity"/>
    <x v="1"/>
    <s v="SM086075-01"/>
    <s v="NORTH DAKOTA STATE DEPARTMENT OF HUMAN SERVICES"/>
    <s v="BISMARCK"/>
    <x v="53"/>
    <n v="250000"/>
    <n v="93.242999999999995"/>
    <s v="SM-22-015"/>
    <m/>
  </r>
  <r>
    <x v="2"/>
    <x v="1"/>
    <x v="2"/>
    <x v="7"/>
    <s v="Cooperative Agreements for States and Territories to Build Local 988 Capacity"/>
    <x v="1"/>
    <s v="SM086075-01S1"/>
    <s v="NORTH DAKOTA STATE DEPARTMENT OF HUMAN SERVICES"/>
    <s v="BISMARCK"/>
    <x v="53"/>
    <n v="458333"/>
    <n v="93.242999999999995"/>
    <s v="SM-22-015"/>
    <m/>
  </r>
  <r>
    <x v="2"/>
    <x v="1"/>
    <x v="2"/>
    <x v="7"/>
    <s v="Cooperative Agreements for States and Territories to Build Local 988 Capacity"/>
    <x v="1"/>
    <s v="SM086071-01S1"/>
    <s v="NEBRASKA ST DEPT OF HEALTH &amp; HUMAN SERVS"/>
    <s v="LINCOLN"/>
    <x v="24"/>
    <n v="458333"/>
    <n v="93.242999999999995"/>
    <s v="SM-22-015"/>
    <m/>
  </r>
  <r>
    <x v="2"/>
    <x v="1"/>
    <x v="3"/>
    <x v="7"/>
    <s v="Cooperative Agreements for States and Territories to Build Local 988 Capacity"/>
    <x v="1"/>
    <s v="SM086071-01"/>
    <s v="NEBRASKA ST DEPT OF HEALTH &amp; HUMAN SERVS"/>
    <s v="LINCOLN"/>
    <x v="24"/>
    <n v="631041"/>
    <n v="93.242999999999995"/>
    <s v="SM-22-015"/>
    <m/>
  </r>
  <r>
    <x v="2"/>
    <x v="1"/>
    <x v="3"/>
    <x v="7"/>
    <s v="Cooperative Agreements for States and Territories to Build Local 988 Capacity"/>
    <x v="1"/>
    <s v="SM086074-01"/>
    <s v="NH STATE DEPT/HLTH STATISTICS/DATA MGMT"/>
    <s v="CONCORD"/>
    <x v="54"/>
    <n v="338302"/>
    <n v="93.242999999999995"/>
    <s v="SM-22-015"/>
    <m/>
  </r>
  <r>
    <x v="2"/>
    <x v="1"/>
    <x v="2"/>
    <x v="7"/>
    <s v="Cooperative Agreements for States and Territories to Build Local 988 Capacity"/>
    <x v="1"/>
    <s v="SM086074-01S1"/>
    <s v="NH STATE DEPT/HLTH STATISTICS/DATA MGMT"/>
    <s v="CONCORD"/>
    <x v="54"/>
    <n v="458333"/>
    <n v="93.242999999999995"/>
    <s v="SM-22-015"/>
    <m/>
  </r>
  <r>
    <x v="2"/>
    <x v="1"/>
    <x v="2"/>
    <x v="7"/>
    <s v="Cooperative Agreements for States and Territories to Build Local 988 Capacity"/>
    <x v="1"/>
    <s v="SM086076-01S1"/>
    <s v="NEW JERSEY STATE DEPARTMENT OF HUMAN SERVICES"/>
    <s v="TRENTON"/>
    <x v="25"/>
    <n v="1000000"/>
    <n v="93.242999999999995"/>
    <s v="SM-22-015"/>
    <m/>
  </r>
  <r>
    <x v="2"/>
    <x v="1"/>
    <x v="3"/>
    <x v="7"/>
    <s v="Cooperative Agreements for States and Territories to Build Local 988 Capacity"/>
    <x v="1"/>
    <s v="SM086076-01"/>
    <s v="NEW JERSEY STATE DEPARTMENT OF HUMAN SERVICES"/>
    <s v="TRENTON"/>
    <x v="25"/>
    <n v="2521695"/>
    <n v="93.242999999999995"/>
    <s v="SM-22-015"/>
    <m/>
  </r>
  <r>
    <x v="2"/>
    <x v="1"/>
    <x v="3"/>
    <x v="7"/>
    <s v="Cooperative Agreements for States and Territories to Build Local 988 Capacity"/>
    <x v="1"/>
    <s v="SM086086-01"/>
    <s v="NEW MEXICO STATE DEPARTMENT OF HUMAN SERVICES"/>
    <s v="SANTA FE"/>
    <x v="11"/>
    <n v="886787"/>
    <n v="93.242999999999995"/>
    <s v="SM-22-015"/>
    <m/>
  </r>
  <r>
    <x v="2"/>
    <x v="1"/>
    <x v="2"/>
    <x v="7"/>
    <s v="Cooperative Agreements for States and Territories to Build Local 988 Capacity"/>
    <x v="1"/>
    <s v="SM086064-01S1"/>
    <s v="HEALTH AND HUMAN SERVICES, NEVADA DEPARTMENT OF"/>
    <s v="CARSON CITY"/>
    <x v="12"/>
    <n v="1000000"/>
    <n v="93.242999999999995"/>
    <s v="SM-22-015"/>
    <m/>
  </r>
  <r>
    <x v="2"/>
    <x v="1"/>
    <x v="3"/>
    <x v="7"/>
    <s v="Cooperative Agreements for States and Territories to Build Local 988 Capacity"/>
    <x v="1"/>
    <s v="SM086064-01"/>
    <s v="HEALTH AND HUMAN SERVICES, NEVADA DEPARTMENT OF"/>
    <s v="CARSON CITY"/>
    <x v="12"/>
    <n v="1069192"/>
    <n v="93.242999999999995"/>
    <s v="SM-22-015"/>
    <m/>
  </r>
  <r>
    <x v="2"/>
    <x v="1"/>
    <x v="2"/>
    <x v="7"/>
    <s v="Cooperative Agreements for States and Territories to Build Local 988 Capacity"/>
    <x v="1"/>
    <s v="SM086082-01S1"/>
    <s v="NEW YORK STATE OFFICE OF MENTAL HEALTH"/>
    <s v="ALBANY"/>
    <x v="26"/>
    <n v="2000000"/>
    <n v="93.242999999999995"/>
    <s v="SM-22-015"/>
    <m/>
  </r>
  <r>
    <x v="2"/>
    <x v="1"/>
    <x v="3"/>
    <x v="7"/>
    <s v="Cooperative Agreements for States and Territories to Build Local 988 Capacity"/>
    <x v="1"/>
    <s v="SM086082-01"/>
    <s v="NEW YORK STATE OFFICE OF MENTAL HEALTH"/>
    <s v="ALBANY"/>
    <x v="26"/>
    <n v="7279976"/>
    <n v="93.242999999999995"/>
    <s v="SM-22-015"/>
    <m/>
  </r>
  <r>
    <x v="2"/>
    <x v="1"/>
    <x v="2"/>
    <x v="7"/>
    <s v="Cooperative Agreements for States and Territories to Build Local 988 Capacity"/>
    <x v="1"/>
    <s v="SM086092-01S1"/>
    <s v="OHIO STATE DEPARTMENT OF MENTAL HEALTH AND ADDICTION SERVICES"/>
    <s v="COLUMBUS"/>
    <x v="37"/>
    <n v="2000000"/>
    <n v="93.242999999999995"/>
    <s v="SM-22-015"/>
    <m/>
  </r>
  <r>
    <x v="2"/>
    <x v="1"/>
    <x v="3"/>
    <x v="7"/>
    <s v="Cooperative Agreements for States and Territories to Build Local 988 Capacity"/>
    <x v="1"/>
    <s v="SM086092-01"/>
    <s v="OHIO STATE DEPARTMENT OF MENTAL HEALTH AND ADDICTION SERVICES"/>
    <s v="COLUMBUS"/>
    <x v="37"/>
    <n v="3315098"/>
    <n v="93.242999999999995"/>
    <s v="SM-22-015"/>
    <m/>
  </r>
  <r>
    <x v="2"/>
    <x v="1"/>
    <x v="2"/>
    <x v="7"/>
    <s v="Cooperative Agreements for States and Territories to Build Local 988 Capacity"/>
    <x v="1"/>
    <s v="SM086073-01S1"/>
    <s v="OKLAHOMA DEPT OF MENTAL HLTH/SUBS ABUSE"/>
    <s v="OKLAHOMA CITY"/>
    <x v="13"/>
    <n v="1000000"/>
    <n v="93.242999999999995"/>
    <s v="SM-22-015"/>
    <m/>
  </r>
  <r>
    <x v="2"/>
    <x v="1"/>
    <x v="3"/>
    <x v="7"/>
    <s v="Cooperative Agreements for States and Territories to Build Local 988 Capacity"/>
    <x v="1"/>
    <s v="SM086073-01"/>
    <s v="OKLAHOMA DEPT OF MENTAL HLTH/SUBS ABUSE"/>
    <s v="OKLAHOMA CITY"/>
    <x v="13"/>
    <n v="1047986"/>
    <n v="93.242999999999995"/>
    <s v="SM-22-015"/>
    <m/>
  </r>
  <r>
    <x v="2"/>
    <x v="1"/>
    <x v="2"/>
    <x v="7"/>
    <s v="Cooperative Agreements for States and Territories to Build Local 988 Capacity"/>
    <x v="1"/>
    <s v="SM086079-01S1"/>
    <s v="OREGON HEALTH AUTHORITY DIRECTORS OFFICE FINANCIAL SERVICES"/>
    <s v="SALEM"/>
    <x v="14"/>
    <n v="1000000"/>
    <n v="93.242999999999995"/>
    <s v="SM-22-015"/>
    <m/>
  </r>
  <r>
    <x v="2"/>
    <x v="1"/>
    <x v="3"/>
    <x v="7"/>
    <s v="Cooperative Agreements for States and Territories to Build Local 988 Capacity"/>
    <x v="1"/>
    <s v="SM086079-01"/>
    <s v="OREGON HEALTH AUTHORITY DIRECTORS OFFICE FINANCIAL SERVICES"/>
    <s v="SALEM"/>
    <x v="14"/>
    <n v="2114860"/>
    <n v="93.242999999999995"/>
    <s v="SM-22-015"/>
    <m/>
  </r>
  <r>
    <x v="2"/>
    <x v="1"/>
    <x v="2"/>
    <x v="7"/>
    <s v="Cooperative Agreements for States and Territories to Build Local 988 Capacity"/>
    <x v="1"/>
    <s v="SM086062-01S1"/>
    <s v="PENNSYLVANIA DEPARTMENT OF HUMAN SERVICES"/>
    <s v="HARRISBURG"/>
    <x v="15"/>
    <n v="2000000"/>
    <n v="93.242999999999995"/>
    <s v="SM-22-015"/>
    <s v="Appears on SAMHSA.gov but not on taggs.hhs.gov."/>
  </r>
  <r>
    <x v="2"/>
    <x v="1"/>
    <x v="3"/>
    <x v="7"/>
    <s v="Cooperative Agreements for States and Territories to Build Local 988 Capacity"/>
    <x v="1"/>
    <s v="SM086062-01"/>
    <s v="PENNSYLVANIA DEPARTMENT OF HUMAN SERVICES"/>
    <s v="HARRISBURG"/>
    <x v="15"/>
    <n v="3187862"/>
    <n v="93.242999999999995"/>
    <s v="SM-22-015"/>
    <s v="Appears on SAMHSA.gov but not on taggs.hhs.gov."/>
  </r>
  <r>
    <x v="2"/>
    <x v="1"/>
    <x v="3"/>
    <x v="7"/>
    <s v="Cooperative Agreements for States and Territories to Build Local 988 Capacity"/>
    <x v="1"/>
    <s v="SM086049-01"/>
    <s v="PUERTO RICO DEPARTMENT OF MENTAL HEALTH AND ANTI-ADDICTION SERVICES ADMIN"/>
    <s v="BAYAMON"/>
    <x v="27"/>
    <n v="250000"/>
    <n v="93.242999999999995"/>
    <s v="SM-22-015"/>
    <m/>
  </r>
  <r>
    <x v="2"/>
    <x v="1"/>
    <x v="2"/>
    <x v="7"/>
    <s v="Cooperative Agreements for States and Territories to Build Local 988 Capacity"/>
    <x v="1"/>
    <s v="SM086049-01S1"/>
    <s v="PUERTO RICO DEPARTMENT OF MENTAL HEALTH AND ANTI-ADDICTION SERVICES ADMIN"/>
    <s v="BAYAMON"/>
    <x v="27"/>
    <n v="458333"/>
    <n v="93.242999999999995"/>
    <s v="SM-22-015"/>
    <m/>
  </r>
  <r>
    <x v="2"/>
    <x v="1"/>
    <x v="2"/>
    <x v="7"/>
    <s v="Cooperative Agreements for States and Territories to Build Local 988 Capacity"/>
    <x v="1"/>
    <s v="SM086059-01S1"/>
    <s v="SOUTH CAROLINA STATE DEPT OF MENTAL HLTH"/>
    <s v="COLUMBIA"/>
    <x v="45"/>
    <n v="1000000"/>
    <n v="93.242999999999995"/>
    <s v="SM-22-015"/>
    <m/>
  </r>
  <r>
    <x v="2"/>
    <x v="1"/>
    <x v="3"/>
    <x v="7"/>
    <s v="Cooperative Agreements for States and Territories to Build Local 988 Capacity"/>
    <x v="1"/>
    <s v="SM086059-01"/>
    <s v="SOUTH CAROLINA STATE DEPT OF MENTAL HLTH"/>
    <s v="COLUMBIA"/>
    <x v="45"/>
    <n v="1390817"/>
    <n v="93.242999999999995"/>
    <s v="SM-22-015"/>
    <m/>
  </r>
  <r>
    <x v="2"/>
    <x v="1"/>
    <x v="3"/>
    <x v="7"/>
    <s v="Cooperative Agreements for States and Territories to Build Local 988 Capacity"/>
    <x v="1"/>
    <s v="SM086091-01"/>
    <s v="SOUTH DAKOTA STATE DEPARTMENT OF SOCIAL SERVICES"/>
    <s v="PIERRE"/>
    <x v="38"/>
    <n v="250000"/>
    <n v="93.242999999999995"/>
    <s v="SM-22-015"/>
    <m/>
  </r>
  <r>
    <x v="2"/>
    <x v="1"/>
    <x v="2"/>
    <x v="7"/>
    <s v="Cooperative Agreements for States and Territories to Build Local 988 Capacity"/>
    <x v="1"/>
    <s v="SM086091-01S1"/>
    <s v="SOUTH DAKOTA STATE DEPARTMENT OF SOCIAL SERVICES"/>
    <s v="PIERRE"/>
    <x v="38"/>
    <n v="458333"/>
    <n v="93.242999999999995"/>
    <s v="SM-22-015"/>
    <m/>
  </r>
  <r>
    <x v="2"/>
    <x v="1"/>
    <x v="2"/>
    <x v="7"/>
    <s v="Cooperative Agreements for States and Territories to Build Local 988 Capacity"/>
    <x v="1"/>
    <s v="SM086072-01S1"/>
    <s v="TENNESSEE STATE DEPARTMENT OF MENTAL HEALTH AND SUBSTANCE ABUSE SERVICES"/>
    <s v="NASHVILLE"/>
    <x v="28"/>
    <n v="1000000"/>
    <n v="93.242999999999995"/>
    <s v="SM-22-015"/>
    <m/>
  </r>
  <r>
    <x v="2"/>
    <x v="1"/>
    <x v="3"/>
    <x v="7"/>
    <s v="Cooperative Agreements for States and Territories to Build Local 988 Capacity"/>
    <x v="1"/>
    <s v="SM086072-01"/>
    <s v="TENNESSEE STATE DEPARTMENT OF MENTAL HEALTH AND SUBSTANCE ABUSE SERVICES"/>
    <s v="NASHVILLE"/>
    <x v="28"/>
    <n v="1688142"/>
    <n v="93.242999999999995"/>
    <s v="SM-22-015"/>
    <m/>
  </r>
  <r>
    <x v="2"/>
    <x v="1"/>
    <x v="2"/>
    <x v="7"/>
    <s v="Cooperative Agreements for States and Territories to Build Local 988 Capacity"/>
    <x v="1"/>
    <s v="SM086088-01S1"/>
    <s v="TEXAS HEALTH AND HUMAN SERVICES COMMISSION"/>
    <s v="AUSTIN"/>
    <x v="22"/>
    <n v="2000000"/>
    <n v="93.242999999999995"/>
    <s v="SM-22-015"/>
    <m/>
  </r>
  <r>
    <x v="2"/>
    <x v="1"/>
    <x v="3"/>
    <x v="7"/>
    <s v="Cooperative Agreements for States and Territories to Build Local 988 Capacity"/>
    <x v="1"/>
    <s v="SM086088-01"/>
    <s v="TEXAS HEALTH AND HUMAN SERVICES COMMISSION"/>
    <s v="AUSTIN"/>
    <x v="22"/>
    <n v="8367877"/>
    <n v="93.242999999999995"/>
    <s v="SM-22-015"/>
    <m/>
  </r>
  <r>
    <x v="2"/>
    <x v="1"/>
    <x v="2"/>
    <x v="7"/>
    <s v="Cooperative Agreements for States and Territories to Build Local 988 Capacity"/>
    <x v="1"/>
    <s v="SM086087-01S1"/>
    <s v="UTAH STATE DEPARTMENT OF HUMAN SERVICES"/>
    <s v="SALT LAKE CITY"/>
    <x v="16"/>
    <n v="1000000"/>
    <n v="93.242999999999995"/>
    <s v="SM-22-015"/>
    <m/>
  </r>
  <r>
    <x v="2"/>
    <x v="1"/>
    <x v="3"/>
    <x v="7"/>
    <s v="Cooperative Agreements for States and Territories to Build Local 988 Capacity"/>
    <x v="1"/>
    <s v="SM086087-01"/>
    <s v="UTAH STATE DEPARTMENT OF HUMAN SERVICES"/>
    <s v="SALT LAKE CITY"/>
    <x v="16"/>
    <n v="1409262"/>
    <n v="93.242999999999995"/>
    <s v="SM-22-015"/>
    <m/>
  </r>
  <r>
    <x v="2"/>
    <x v="1"/>
    <x v="2"/>
    <x v="7"/>
    <s v="Cooperative Agreements for States and Territories to Build Local 988 Capacity"/>
    <x v="1"/>
    <s v="SM086089-01S1"/>
    <s v="VIRGINIA STATE DEPARTMENT OF BEHAVIORAL HEALTH AND DEVELOPMENTAL SERVICES"/>
    <s v="RICHMOND"/>
    <x v="39"/>
    <n v="1000000"/>
    <n v="93.242999999999995"/>
    <s v="SM-22-015"/>
    <m/>
  </r>
  <r>
    <x v="2"/>
    <x v="1"/>
    <x v="3"/>
    <x v="7"/>
    <s v="Cooperative Agreements for States and Territories to Build Local 988 Capacity"/>
    <x v="1"/>
    <s v="SM086089-01"/>
    <s v="VIRGINIA STATE DEPARTMENT OF BEHAVIORAL HEALTH AND DEVELOPMENTAL SERVICES"/>
    <s v="RICHMOND"/>
    <x v="39"/>
    <n v="2642519"/>
    <n v="93.242999999999995"/>
    <s v="SM-22-015"/>
    <m/>
  </r>
  <r>
    <x v="2"/>
    <x v="1"/>
    <x v="3"/>
    <x v="7"/>
    <s v="Cooperative Agreements for States and Territories to Build Local 988 Capacity"/>
    <x v="1"/>
    <s v="SM086095-01"/>
    <s v="VIRGIN ISLANDS DEPARTMENT OF HEALTH"/>
    <s v="CHRISTIANSTED"/>
    <x v="55"/>
    <n v="250000"/>
    <n v="93.242999999999995"/>
    <s v="SM-22-015"/>
    <m/>
  </r>
  <r>
    <x v="2"/>
    <x v="1"/>
    <x v="2"/>
    <x v="7"/>
    <s v="Cooperative Agreements for States and Territories to Build Local 988 Capacity"/>
    <x v="1"/>
    <s v="SM086095-01S1"/>
    <s v="VIRGIN ISLANDS DEPARTMENT OF HEALTH"/>
    <s v="CHRISTIANSTED"/>
    <x v="55"/>
    <n v="458333"/>
    <n v="93.242999999999995"/>
    <s v="SM-22-015"/>
    <m/>
  </r>
  <r>
    <x v="2"/>
    <x v="1"/>
    <x v="3"/>
    <x v="7"/>
    <s v="Cooperative Agreements for States and Territories to Build Local 988 Capacity"/>
    <x v="1"/>
    <s v="SM086056-01"/>
    <s v="VERMONT STATE AGENCY OF HUMAN SERVICES"/>
    <s v="WATERBURY"/>
    <x v="17"/>
    <n v="250000"/>
    <n v="93.242999999999995"/>
    <s v="SM-22-015"/>
    <m/>
  </r>
  <r>
    <x v="2"/>
    <x v="1"/>
    <x v="2"/>
    <x v="7"/>
    <s v="Cooperative Agreements for States and Territories to Build Local 988 Capacity"/>
    <x v="1"/>
    <s v="SM086056-01S1"/>
    <s v="VERMONT STATE AGENCY OF HUMAN SERVICES"/>
    <s v="WATERBURY"/>
    <x v="17"/>
    <n v="458333"/>
    <n v="93.242999999999995"/>
    <s v="SM-22-015"/>
    <m/>
  </r>
  <r>
    <x v="2"/>
    <x v="1"/>
    <x v="2"/>
    <x v="7"/>
    <s v="Cooperative Agreements for States and Territories to Build Local 988 Capacity"/>
    <x v="1"/>
    <s v="SM086098-01S1"/>
    <s v="WASHINGTON STATE DEPARTMENT OF HEALTH"/>
    <s v="TUMWATER"/>
    <x v="43"/>
    <n v="570991"/>
    <n v="93.242999999999995"/>
    <s v="SM-22-015"/>
    <m/>
  </r>
  <r>
    <x v="2"/>
    <x v="1"/>
    <x v="3"/>
    <x v="7"/>
    <s v="Cooperative Agreements for States and Territories to Build Local 988 Capacity"/>
    <x v="1"/>
    <s v="SM086098-01"/>
    <s v="WASHINGTON STATE DEPARTMENT OF HEALTH"/>
    <s v="TUMWATER"/>
    <x v="43"/>
    <n v="2674720"/>
    <n v="93.242999999999995"/>
    <s v="SM-22-015"/>
    <m/>
  </r>
  <r>
    <x v="2"/>
    <x v="1"/>
    <x v="2"/>
    <x v="7"/>
    <s v="Cooperative Agreements for States and Territories to Build Local 988 Capacity"/>
    <x v="1"/>
    <s v="SM086093-01S1"/>
    <s v="WISCONSIN DEPARTMENT OF HEALTH SERVICES"/>
    <s v="MADISON"/>
    <x v="18"/>
    <n v="1000000"/>
    <n v="93.242999999999995"/>
    <s v="SM-22-015"/>
    <m/>
  </r>
  <r>
    <x v="2"/>
    <x v="1"/>
    <x v="3"/>
    <x v="7"/>
    <s v="Cooperative Agreements for States and Territories to Build Local 988 Capacity"/>
    <x v="1"/>
    <s v="SM086093-01"/>
    <s v="WISCONSIN DEPARTMENT OF HEALTH SERVICES"/>
    <s v="MADISON"/>
    <x v="18"/>
    <n v="1787657"/>
    <n v="93.242999999999995"/>
    <s v="SM-22-015"/>
    <m/>
  </r>
  <r>
    <x v="2"/>
    <x v="1"/>
    <x v="2"/>
    <x v="7"/>
    <s v="Cooperative Agreements for States and Territories to Build Local 988 Capacity"/>
    <x v="1"/>
    <s v="SM086083-01S1"/>
    <s v="WEST VIRGINIA STATE DEPT HLTH/HUMAN RSCS"/>
    <s v="CHARLESTON"/>
    <x v="19"/>
    <n v="458333"/>
    <n v="93.242999999999995"/>
    <s v="SM-22-015"/>
    <m/>
  </r>
  <r>
    <x v="2"/>
    <x v="1"/>
    <x v="3"/>
    <x v="7"/>
    <s v="Cooperative Agreements for States and Territories to Build Local 988 Capacity"/>
    <x v="1"/>
    <s v="SM086083-01"/>
    <s v="WEST VIRGINIA STATE DEPT HLTH/HUMAN RSCS"/>
    <s v="CHARLESTON"/>
    <x v="19"/>
    <n v="561131"/>
    <n v="93.242999999999995"/>
    <s v="SM-22-015"/>
    <m/>
  </r>
  <r>
    <x v="2"/>
    <x v="1"/>
    <x v="3"/>
    <x v="7"/>
    <s v="Cooperative Agreements for States and Territories to Build Local 988 Capacity"/>
    <x v="1"/>
    <s v="SM086054-01"/>
    <s v="WYOMING STATE DEPARTMENT OF HEALTH"/>
    <s v="CHEYENNE"/>
    <x v="23"/>
    <n v="250000"/>
    <n v="93.242999999999995"/>
    <s v="SM-22-015"/>
    <m/>
  </r>
  <r>
    <x v="2"/>
    <x v="1"/>
    <x v="2"/>
    <x v="7"/>
    <s v="Cooperative Agreements for States and Territories to Build Local 988 Capacity"/>
    <x v="1"/>
    <s v="SM086054-01S1"/>
    <s v="WYOMING STATE DEPARTMENT OF HEALTH"/>
    <s v="CHEYENNE"/>
    <x v="23"/>
    <n v="458333"/>
    <n v="93.242999999999995"/>
    <s v="SM-22-015"/>
    <m/>
  </r>
  <r>
    <x v="2"/>
    <x v="1"/>
    <x v="2"/>
    <x v="8"/>
    <s v="Support for 988 Tribal Response Cooperative Agreements"/>
    <x v="1"/>
    <s v="SM087585-01"/>
    <s v="CHUGACHMIUT, INC."/>
    <s v="ANCHORAGE"/>
    <x v="29"/>
    <n v="250000"/>
    <n v="93.242999999999995"/>
    <s v="SM-22-020"/>
    <m/>
  </r>
  <r>
    <x v="2"/>
    <x v="1"/>
    <x v="2"/>
    <x v="8"/>
    <s v="Support for 988 Tribal Response Cooperative Agreements"/>
    <x v="1"/>
    <s v="SM087587-01"/>
    <s v="NAVAJO NATION TRIBAL GOVERNMENT"/>
    <s v="WINDOW ROCK"/>
    <x v="20"/>
    <n v="1925000"/>
    <n v="93.242999999999995"/>
    <s v="SM-22-020"/>
    <m/>
  </r>
  <r>
    <x v="2"/>
    <x v="1"/>
    <x v="2"/>
    <x v="8"/>
    <s v="Support for 988 Tribal Response Cooperative Agreements"/>
    <x v="1"/>
    <s v="SM087592-01"/>
    <s v="PALA BAND OF MISSION INDIANS"/>
    <s v="PALA"/>
    <x v="1"/>
    <n v="250000"/>
    <n v="93.242999999999995"/>
    <s v="SM-22-020"/>
    <m/>
  </r>
  <r>
    <x v="2"/>
    <x v="1"/>
    <x v="2"/>
    <x v="8"/>
    <s v="Support for 988 Tribal Response Cooperative Agreements"/>
    <x v="1"/>
    <s v="SM087596-01"/>
    <s v="AMERICAN INDIAN HEALTH SERVICE OF CHICAGO"/>
    <s v="CHICAGO"/>
    <x v="34"/>
    <n v="249699"/>
    <n v="93.242999999999995"/>
    <s v="SM-22-020"/>
    <s v="Appears on SAMHSA.gov but not on taggs.hhs.gov."/>
  </r>
  <r>
    <x v="2"/>
    <x v="1"/>
    <x v="2"/>
    <x v="8"/>
    <s v="Support for 988 Tribal Response Cooperative Agreements"/>
    <x v="1"/>
    <s v="SM087590-01"/>
    <s v="WABANAKI HEALTH AND WELLNESS"/>
    <s v="BANGOR"/>
    <x v="7"/>
    <n v="250000"/>
    <n v="93.242999999999995"/>
    <s v="SM-22-020"/>
    <m/>
  </r>
  <r>
    <x v="2"/>
    <x v="1"/>
    <x v="2"/>
    <x v="8"/>
    <s v="Support for 988 Tribal Response Cooperative Agreements"/>
    <x v="1"/>
    <s v="SM087598-01"/>
    <s v="FORT PECK ASSINIBOINE AND SIOUX TRIBES"/>
    <s v="POPLAR"/>
    <x v="9"/>
    <n v="249914"/>
    <n v="93.242999999999995"/>
    <s v="SM-22-020"/>
    <m/>
  </r>
  <r>
    <x v="2"/>
    <x v="1"/>
    <x v="2"/>
    <x v="8"/>
    <s v="Support for 988 Tribal Response Cooperative Agreements"/>
    <x v="1"/>
    <s v="SM087579-01"/>
    <s v="ROCKY BOY HEALTH BOARD"/>
    <s v="BOX ELDER"/>
    <x v="9"/>
    <n v="250000"/>
    <n v="93.242999999999995"/>
    <s v="SM-22-020"/>
    <m/>
  </r>
  <r>
    <x v="2"/>
    <x v="1"/>
    <x v="2"/>
    <x v="8"/>
    <s v="Support for 988 Tribal Response Cooperative Agreements"/>
    <x v="1"/>
    <s v="SM087578-01"/>
    <s v="NORTHERN CHEYENNE TRIBE"/>
    <s v="LAME DEER"/>
    <x v="9"/>
    <n v="250000"/>
    <n v="93.242999999999995"/>
    <s v="SM-22-020"/>
    <m/>
  </r>
  <r>
    <x v="2"/>
    <x v="1"/>
    <x v="2"/>
    <x v="8"/>
    <s v="Support for 988 Tribal Response Cooperative Agreements"/>
    <x v="1"/>
    <s v="SM087583-01"/>
    <s v="BLACK FEET TRIBE"/>
    <s v="BROWNING"/>
    <x v="9"/>
    <n v="825000"/>
    <n v="93.242999999999995"/>
    <s v="SM-22-020"/>
    <m/>
  </r>
  <r>
    <x v="2"/>
    <x v="1"/>
    <x v="2"/>
    <x v="8"/>
    <s v="Support for 988 Tribal Response Cooperative Agreements"/>
    <x v="1"/>
    <s v="SM087597-01"/>
    <s v="ALBUQUERQUE AREA INDIAN HEALTH BOARD"/>
    <s v="ALBUQUERQUE"/>
    <x v="11"/>
    <n v="1925000"/>
    <n v="93.242999999999995"/>
    <s v="SM-22-020"/>
    <m/>
  </r>
  <r>
    <x v="2"/>
    <x v="1"/>
    <x v="2"/>
    <x v="8"/>
    <s v="Support for 988 Tribal Response Cooperative Agreements"/>
    <x v="1"/>
    <s v="SM087580-01"/>
    <s v="OSAGE NATION"/>
    <s v="PAWHUSKA"/>
    <x v="13"/>
    <n v="250000"/>
    <n v="93.242999999999995"/>
    <s v="SM-22-020"/>
    <m/>
  </r>
  <r>
    <x v="2"/>
    <x v="1"/>
    <x v="2"/>
    <x v="8"/>
    <s v="Support for 988 Tribal Response Cooperative Agreements"/>
    <x v="1"/>
    <s v="SM087595-01"/>
    <s v="IOWA TRIBE OF OKLAHOMA, INC."/>
    <s v="PERKINS"/>
    <x v="13"/>
    <n v="250000"/>
    <n v="93.242999999999995"/>
    <s v="SM-22-020"/>
    <m/>
  </r>
  <r>
    <x v="2"/>
    <x v="1"/>
    <x v="2"/>
    <x v="8"/>
    <s v="Support for 988 Tribal Response Cooperative Agreements"/>
    <x v="1"/>
    <s v="SM087584-01"/>
    <s v="CHEYENNE &amp; ARAPAHO TRIBES"/>
    <s v="CONCHO"/>
    <x v="13"/>
    <n v="825000"/>
    <n v="93.242999999999995"/>
    <s v="SM-22-020"/>
    <m/>
  </r>
  <r>
    <x v="2"/>
    <x v="1"/>
    <x v="2"/>
    <x v="8"/>
    <s v="Support for 988 Tribal Response Cooperative Agreements"/>
    <x v="1"/>
    <s v="SM087589-01"/>
    <s v="MUSCOGEE CREEK NATION"/>
    <s v="OKMULGEE"/>
    <x v="13"/>
    <n v="825000"/>
    <n v="93.242999999999995"/>
    <s v="SM-22-020"/>
    <m/>
  </r>
  <r>
    <x v="2"/>
    <x v="1"/>
    <x v="2"/>
    <x v="8"/>
    <s v="Support for 988 Tribal Response Cooperative Agreements"/>
    <x v="1"/>
    <s v="SM087599-01"/>
    <s v="WICHITA &amp; AFFILIATED TRIBES"/>
    <s v="ANADARKO"/>
    <x v="13"/>
    <n v="849859"/>
    <n v="93.242999999999995"/>
    <s v="SM-22-020"/>
    <s v="Appears on SAMHSA.gov but not on taggs.hhs.gov."/>
  </r>
  <r>
    <x v="2"/>
    <x v="1"/>
    <x v="2"/>
    <x v="8"/>
    <s v="Support for 988 Tribal Response Cooperative Agreements"/>
    <x v="1"/>
    <s v="SM087581-01"/>
    <s v="COMANCHE NATION"/>
    <s v="Lawton"/>
    <x v="13"/>
    <n v="949852"/>
    <n v="93.242999999999995"/>
    <s v="SM-22-020"/>
    <m/>
  </r>
  <r>
    <x v="2"/>
    <x v="1"/>
    <x v="2"/>
    <x v="8"/>
    <s v="Support for 988 Tribal Response Cooperative Agreements"/>
    <x v="1"/>
    <s v="SM087593-01"/>
    <s v="CHEROKEE NATION"/>
    <s v="TAHLEQUAH"/>
    <x v="13"/>
    <n v="1883431"/>
    <n v="93.242999999999995"/>
    <s v="SM-22-020"/>
    <m/>
  </r>
  <r>
    <x v="2"/>
    <x v="1"/>
    <x v="2"/>
    <x v="8"/>
    <s v="Support for 988 Tribal Response Cooperative Agreements"/>
    <x v="1"/>
    <s v="SM087577-01"/>
    <s v="CHOCTAW NATION OF OKLAHOMA"/>
    <s v="DURANT"/>
    <x v="13"/>
    <n v="1924766"/>
    <n v="93.242999999999995"/>
    <s v="SM-22-020"/>
    <m/>
  </r>
  <r>
    <x v="2"/>
    <x v="1"/>
    <x v="2"/>
    <x v="8"/>
    <s v="Support for 988 Tribal Response Cooperative Agreements"/>
    <x v="1"/>
    <s v="SM087582-01"/>
    <s v="SOUTHERN PLAINS TRIBAL HEALTH BOARD FOUNDATION"/>
    <s v="OKLAHOMA CITTY"/>
    <x v="13"/>
    <n v="1925000"/>
    <n v="93.242999999999995"/>
    <s v="SM-22-020"/>
    <m/>
  </r>
  <r>
    <x v="2"/>
    <x v="1"/>
    <x v="2"/>
    <x v="8"/>
    <s v="Support for 988 Tribal Response Cooperative Agreements"/>
    <x v="1"/>
    <s v="SM087591-01"/>
    <s v="CATAWBA INDIAN NATION"/>
    <s v="ROCK HILL"/>
    <x v="45"/>
    <n v="250000"/>
    <n v="93.242999999999995"/>
    <s v="SM-22-020"/>
    <s v="Appears on SAMHSA.gov but not on taggs.hhs.gov."/>
  </r>
  <r>
    <x v="2"/>
    <x v="1"/>
    <x v="2"/>
    <x v="8"/>
    <s v="Support for 988 Tribal Response Cooperative Agreements"/>
    <x v="1"/>
    <s v="SM087588-01"/>
    <s v="SOUTH DAKOTA URBAN INDIAN HEALTH, INC."/>
    <s v="SIOUX FALLS"/>
    <x v="38"/>
    <n v="267881"/>
    <n v="93.242999999999995"/>
    <s v="SM-22-020"/>
    <m/>
  </r>
  <r>
    <x v="2"/>
    <x v="1"/>
    <x v="2"/>
    <x v="8"/>
    <s v="Support for 988 Tribal Response Cooperative Agreements"/>
    <x v="1"/>
    <s v="SM087594-01"/>
    <s v="PORT GAMBLE S'KLALLAM TRIBE"/>
    <s v="KINGSTON"/>
    <x v="43"/>
    <n v="250000"/>
    <n v="93.242999999999995"/>
    <s v="SM-22-020"/>
    <m/>
  </r>
  <r>
    <x v="2"/>
    <x v="1"/>
    <x v="2"/>
    <x v="8"/>
    <s v="Support for 988 Tribal Response Cooperative Agreements"/>
    <x v="1"/>
    <s v="SM087586-01"/>
    <s v="EASTERN SHOSHONE TRIBE"/>
    <s v="FORT WASHAKIE"/>
    <x v="23"/>
    <n v="250000"/>
    <n v="93.242999999999995"/>
    <s v="SM-22-020"/>
    <m/>
  </r>
  <r>
    <x v="2"/>
    <x v="1"/>
    <x v="3"/>
    <x v="9"/>
    <s v="Cooperative Agreements for Innovative Community Crisis Response Partnerships"/>
    <x v="1"/>
    <s v="SM087266-01"/>
    <s v="PALA BAND OF MISSION INDIANS"/>
    <s v="PALA"/>
    <x v="1"/>
    <n v="750000"/>
    <n v="93.242999999999995"/>
    <s v="SM-22-016"/>
    <m/>
  </r>
  <r>
    <x v="2"/>
    <x v="1"/>
    <x v="3"/>
    <x v="9"/>
    <s v="Cooperative Agreements for Innovative Community Crisis Response Partnerships"/>
    <x v="1"/>
    <s v="SM087245-01"/>
    <s v="CENTERSTONE OF FLORIDA, INC."/>
    <s v="BRADENTON"/>
    <x v="31"/>
    <n v="750000"/>
    <n v="93.242999999999995"/>
    <s v="SM-22-016"/>
    <m/>
  </r>
  <r>
    <x v="2"/>
    <x v="1"/>
    <x v="3"/>
    <x v="9"/>
    <s v="Cooperative Agreements for Innovative Community Crisis Response Partnerships"/>
    <x v="1"/>
    <s v="SM087205-01"/>
    <s v="HIGHLAND RIVERS COMMUNITY SERVICE BOARD"/>
    <s v="DALTON"/>
    <x v="32"/>
    <n v="678314"/>
    <n v="93.242999999999995"/>
    <s v="SM-22-016"/>
    <s v="Appears on SAMHSA.gov but not on taggs.hhs.gov."/>
  </r>
  <r>
    <x v="2"/>
    <x v="1"/>
    <x v="3"/>
    <x v="9"/>
    <s v="Cooperative Agreements for Innovative Community Crisis Response Partnerships"/>
    <x v="1"/>
    <s v="SM087244-01"/>
    <s v="CENTERSTONE OF INDIANA, INC."/>
    <s v="COLUMBUS"/>
    <x v="41"/>
    <n v="750000"/>
    <n v="93.242999999999995"/>
    <s v="SM-22-016"/>
    <m/>
  </r>
  <r>
    <x v="2"/>
    <x v="1"/>
    <x v="3"/>
    <x v="9"/>
    <s v="Cooperative Agreements for Innovative Community Crisis Response Partnerships"/>
    <x v="1"/>
    <s v="SM087236-01"/>
    <s v="MID-AMERICA REGIONAL COUNCIL"/>
    <s v="KANSAS CITY"/>
    <x v="8"/>
    <n v="747773"/>
    <n v="93.242999999999995"/>
    <s v="SM-22-016"/>
    <m/>
  </r>
  <r>
    <x v="2"/>
    <x v="1"/>
    <x v="3"/>
    <x v="9"/>
    <s v="Cooperative Agreements for Innovative Community Crisis Response Partnerships"/>
    <x v="1"/>
    <s v="SM087215-01"/>
    <s v="WINNEBAGO COMPREHENSIVE HEALTHCARE SYSTEM"/>
    <s v="WINNEBAGO"/>
    <x v="24"/>
    <n v="731119"/>
    <n v="93.242999999999995"/>
    <s v="SM-22-016"/>
    <m/>
  </r>
  <r>
    <x v="2"/>
    <x v="1"/>
    <x v="3"/>
    <x v="9"/>
    <s v="Cooperative Agreements for Innovative Community Crisis Response Partnerships"/>
    <x v="1"/>
    <s v="SM087222-01"/>
    <s v="BEHAVIORAL HEALTH SERVICES NORTH INC"/>
    <s v="Plattsburgh"/>
    <x v="26"/>
    <n v="746744"/>
    <n v="93.242999999999995"/>
    <s v="SM-22-016"/>
    <m/>
  </r>
  <r>
    <x v="2"/>
    <x v="1"/>
    <x v="3"/>
    <x v="9"/>
    <s v="Cooperative Agreements for Innovative Community Crisis Response Partnerships"/>
    <x v="1"/>
    <s v="SM087240-01"/>
    <s v="THE NEIGHBORHOOD CENTER, INC."/>
    <s v="UTICA"/>
    <x v="26"/>
    <n v="749902"/>
    <n v="93.242999999999995"/>
    <s v="SM-22-016"/>
    <s v="Appears on SAMHSA.gov but not on taggs.hhs.gov."/>
  </r>
  <r>
    <x v="2"/>
    <x v="1"/>
    <x v="3"/>
    <x v="9"/>
    <s v="Cooperative Agreements for Innovative Community Crisis Response Partnerships"/>
    <x v="1"/>
    <s v="SM087225-01"/>
    <s v="THOMAS JEFFERSON UNIVERSITY"/>
    <s v="PHILADELPHIA"/>
    <x v="15"/>
    <n v="750000"/>
    <n v="93.242999999999995"/>
    <s v="SM-22-016"/>
    <m/>
  </r>
  <r>
    <x v="2"/>
    <x v="1"/>
    <x v="3"/>
    <x v="9"/>
    <s v="Cooperative Agreements for Innovative Community Crisis Response Partnerships"/>
    <x v="1"/>
    <s v="SM087214-01"/>
    <s v="DEVEREUX FOUNDATION, THE"/>
    <s v="VILLANOVA"/>
    <x v="15"/>
    <n v="750000"/>
    <n v="93.242999999999995"/>
    <s v="SM-22-016"/>
    <m/>
  </r>
  <r>
    <x v="2"/>
    <x v="1"/>
    <x v="3"/>
    <x v="9"/>
    <s v="Cooperative Agreements for Innovative Community Crisis Response Partnerships"/>
    <x v="1"/>
    <s v="SM087223-01"/>
    <s v="NEWPORT COUNTY COMMUNITY MENTAL HEALTH"/>
    <s v="MIDDLEOTWN"/>
    <x v="46"/>
    <n v="750000"/>
    <n v="93.242999999999995"/>
    <s v="SM-22-016"/>
    <m/>
  </r>
  <r>
    <x v="2"/>
    <x v="1"/>
    <x v="3"/>
    <x v="9"/>
    <s v="Cooperative Agreements for Innovative Community Crisis Response Partnerships"/>
    <x v="1"/>
    <s v="SM087241-01"/>
    <s v="SOUTH CAROLINA STATE DEPT OF MENTAL HLTH"/>
    <s v="COLUMBIA"/>
    <x v="45"/>
    <n v="750000"/>
    <n v="93.242999999999995"/>
    <s v="SM-22-016"/>
    <s v="Appears on SAMHSA.gov but not on taggs.hhs.gov."/>
  </r>
  <r>
    <x v="2"/>
    <x v="0"/>
    <x v="0"/>
    <x v="10"/>
    <s v="Cooperative Agreement for the National Suicide Prevention Lifeline and Disaster Distress Helpline"/>
    <x v="1"/>
    <s v="SM084816-01"/>
    <s v="MENTAL HEALTH ASSOCIATION OF NEW YORK CITY, INC."/>
    <s v="NEW YORK"/>
    <x v="26"/>
    <n v="16189410"/>
    <n v="93.242999999999995"/>
    <s v="SM-21-005"/>
    <s v="This grant is listed on both SAMHSA.gov and taggs.hhs.gov, but SAMHSA reports the award as $16,189,410, while TAGGS reports it as $17,188,444 (a difference of $999,034). We are using the amount from SAMHSA here."/>
  </r>
  <r>
    <x v="2"/>
    <x v="0"/>
    <x v="3"/>
    <x v="10"/>
    <s v="Cooperative Agreement for the National Suicide Prevention Lifeline and Disaster Distress Helpline"/>
    <x v="1"/>
    <s v="SM084816-02"/>
    <s v="MENTAL HEALTH ASSOCIATION OF NEW YORK CITY, INC."/>
    <s v="NEW YORK"/>
    <x v="26"/>
    <n v="21446982"/>
    <n v="93.242999999999995"/>
    <s v="SM-21-005"/>
    <m/>
  </r>
  <r>
    <x v="2"/>
    <x v="0"/>
    <x v="0"/>
    <x v="10"/>
    <s v="Cooperative Agreement for the National Suicide Prevention Lifeline and Disaster Distress Helpline"/>
    <x v="1"/>
    <s v="SM085392-01"/>
    <s v="MENTAL HEALTH ASSOCIATION OF NEW YORK CITY, INC."/>
    <s v="NEW YORK"/>
    <x v="26"/>
    <n v="32000000"/>
    <n v="93.242999999999995"/>
    <s v="SM-21-005"/>
    <m/>
  </r>
  <r>
    <x v="2"/>
    <x v="0"/>
    <x v="2"/>
    <x v="11"/>
    <s v="Block Grants for Community Mental Health Services"/>
    <x v="2"/>
    <s v="B09SM083958"/>
    <s v="STATE OF ALASKA DEPARTMENT OF HEALTH"/>
    <s v="99801"/>
    <x v="29"/>
    <n v="0"/>
    <n v="93.957999999999998"/>
    <s v="Unknown"/>
    <m/>
  </r>
  <r>
    <x v="2"/>
    <x v="0"/>
    <x v="2"/>
    <x v="11"/>
    <s v="Block Grants for Community Mental Health Services"/>
    <x v="2"/>
    <s v="B09SM083958"/>
    <s v="STATE OF ALASKA DEPARTMENT OF HEALTH"/>
    <s v="99801"/>
    <x v="29"/>
    <n v="0"/>
    <n v="93.957999999999998"/>
    <s v="Unknown"/>
    <m/>
  </r>
  <r>
    <x v="2"/>
    <x v="0"/>
    <x v="0"/>
    <x v="11"/>
    <s v="Block Grants for Community Mental Health Services"/>
    <x v="2"/>
    <s v="B09SM085860"/>
    <s v="HEALTH AND SOCIAL SERVICES, ALASKA DEPARTMENT OF"/>
    <s v="998011149"/>
    <x v="29"/>
    <n v="6250"/>
    <n v="93.957999999999998"/>
    <s v="Unknown"/>
    <m/>
  </r>
  <r>
    <x v="2"/>
    <x v="0"/>
    <x v="0"/>
    <x v="11"/>
    <s v="Block Grants for Community Mental Health Services"/>
    <x v="2"/>
    <s v="B09SM083778"/>
    <s v="HEALTH AND SOCIAL SERVICES, ALASKA DEPARTMENT OF"/>
    <s v="998011149"/>
    <x v="29"/>
    <n v="14608.95"/>
    <n v="93.957999999999998"/>
    <s v="Unknown"/>
    <m/>
  </r>
  <r>
    <x v="2"/>
    <x v="0"/>
    <x v="0"/>
    <x v="11"/>
    <s v="Block Grants for Community Mental Health Services"/>
    <x v="2"/>
    <s v="B09SM083778"/>
    <s v="HEALTH AND SOCIAL SERVICES, ALASKA DEPARTMENT OF"/>
    <s v="998011149"/>
    <x v="29"/>
    <n v="66718.05"/>
    <n v="93.957999999999998"/>
    <s v="Unknown"/>
    <m/>
  </r>
  <r>
    <x v="2"/>
    <x v="0"/>
    <x v="0"/>
    <x v="11"/>
    <s v="Block Grants for Community Mental Health Services"/>
    <x v="2"/>
    <s v="B09SM083958"/>
    <s v="HEALTH AND SOCIAL SERVICES, ALASKA DEPARTMENT OF"/>
    <s v="998011149"/>
    <x v="29"/>
    <n v="93464.450000000012"/>
    <n v="93.957999999999998"/>
    <s v="Unknown"/>
    <m/>
  </r>
  <r>
    <x v="2"/>
    <x v="0"/>
    <x v="0"/>
    <x v="11"/>
    <s v="Block Grants for Community Mental Health Services"/>
    <x v="2"/>
    <s v="B09SM085333"/>
    <s v="HEALTH AND SOCIAL SERVICES, ALASKA DEPARTMENT OF"/>
    <s v="998011149"/>
    <x v="29"/>
    <n v="161438.6"/>
    <n v="93.957999999999998"/>
    <s v="Unknown"/>
    <m/>
  </r>
  <r>
    <x v="2"/>
    <x v="0"/>
    <x v="2"/>
    <x v="11"/>
    <s v="Block Grants for Community Mental Health Services"/>
    <x v="2"/>
    <s v="B09SM083957"/>
    <s v="ALABAMA DEPT OF MENTAL HEALTH"/>
    <s v="361043719"/>
    <x v="0"/>
    <n v="0"/>
    <n v="93.957999999999998"/>
    <s v="Unknown"/>
    <m/>
  </r>
  <r>
    <x v="2"/>
    <x v="0"/>
    <x v="0"/>
    <x v="11"/>
    <s v="Block Grants for Community Mental Health Services"/>
    <x v="2"/>
    <s v="B09SM085859"/>
    <s v="ALABAMA DEPT OF MENTAL HEALTH"/>
    <s v="361043719"/>
    <x v="0"/>
    <n v="35501.599999999999"/>
    <n v="93.957999999999998"/>
    <s v="Unknown"/>
    <m/>
  </r>
  <r>
    <x v="2"/>
    <x v="0"/>
    <x v="0"/>
    <x v="11"/>
    <s v="Block Grants for Community Mental Health Services"/>
    <x v="2"/>
    <s v="B09SM083777"/>
    <s v="ALABAMA DEPT OF MENTAL HEALTH"/>
    <s v="361043719"/>
    <x v="0"/>
    <n v="97654.450000000012"/>
    <n v="93.957999999999998"/>
    <s v="Unknown"/>
    <m/>
  </r>
  <r>
    <x v="2"/>
    <x v="0"/>
    <x v="0"/>
    <x v="11"/>
    <s v="Block Grants for Community Mental Health Services"/>
    <x v="2"/>
    <s v="B09SM083777"/>
    <s v="ALABAMA DEPT OF MENTAL HEALTH"/>
    <s v="361043719"/>
    <x v="0"/>
    <n v="422035.25"/>
    <n v="93.957999999999998"/>
    <s v="Unknown"/>
    <m/>
  </r>
  <r>
    <x v="2"/>
    <x v="0"/>
    <x v="0"/>
    <x v="11"/>
    <s v="Block Grants for Community Mental Health Services"/>
    <x v="2"/>
    <s v="B09SM083957"/>
    <s v="ALABAMA DEPT OF MENTAL HEALTH"/>
    <s v="361043719"/>
    <x v="0"/>
    <n v="597249.30000000005"/>
    <n v="93.957999999999998"/>
    <s v="Unknown"/>
    <m/>
  </r>
  <r>
    <x v="2"/>
    <x v="0"/>
    <x v="0"/>
    <x v="11"/>
    <s v="Block Grants for Community Mental Health Services"/>
    <x v="2"/>
    <s v="B09SM085332"/>
    <s v="ALABAMA DEPT OF MENTAL HEALTH"/>
    <s v="361043719"/>
    <x v="0"/>
    <n v="1031612.4500000001"/>
    <n v="93.957999999999998"/>
    <s v="Unknown"/>
    <m/>
  </r>
  <r>
    <x v="2"/>
    <x v="0"/>
    <x v="2"/>
    <x v="11"/>
    <s v="Block Grants for Community Mental Health Services"/>
    <x v="2"/>
    <s v="B09SM083944"/>
    <s v="ARKANSAS DEPARTMENT OF HUMAN SERVICES"/>
    <s v="722055432"/>
    <x v="30"/>
    <n v="0"/>
    <n v="93.957999999999998"/>
    <s v="Unknown"/>
    <m/>
  </r>
  <r>
    <x v="2"/>
    <x v="0"/>
    <x v="0"/>
    <x v="11"/>
    <s v="Block Grants for Community Mental Health Services"/>
    <x v="2"/>
    <s v="B09SM085863"/>
    <s v="ARKANSAS DEPARTMENT OF HUMAN SERVICES"/>
    <s v="722055432"/>
    <x v="30"/>
    <n v="21486.25"/>
    <n v="93.957999999999998"/>
    <s v="Unknown"/>
    <m/>
  </r>
  <r>
    <x v="2"/>
    <x v="0"/>
    <x v="0"/>
    <x v="11"/>
    <s v="Block Grants for Community Mental Health Services"/>
    <x v="2"/>
    <s v="B09SM083781"/>
    <s v="ARKANSAS DEPARTMENT OF HUMAN SERVICES"/>
    <s v="722055432"/>
    <x v="30"/>
    <n v="59059.55"/>
    <n v="93.957999999999998"/>
    <s v="Unknown"/>
    <m/>
  </r>
  <r>
    <x v="2"/>
    <x v="0"/>
    <x v="0"/>
    <x v="11"/>
    <s v="Block Grants for Community Mental Health Services"/>
    <x v="2"/>
    <s v="B09SM083781"/>
    <s v="ARKANSAS DEPARTMENT OF HUMAN SERVICES"/>
    <s v="722055432"/>
    <x v="30"/>
    <n v="255466.55000000002"/>
    <n v="93.957999999999998"/>
    <s v="Unknown"/>
    <m/>
  </r>
  <r>
    <x v="2"/>
    <x v="0"/>
    <x v="0"/>
    <x v="11"/>
    <s v="Block Grants for Community Mental Health Services"/>
    <x v="2"/>
    <s v="B09SM083944"/>
    <s v="ARKANSAS DEPARTMENT OF HUMAN SERVICES"/>
    <s v="722055432"/>
    <x v="30"/>
    <n v="361466.65"/>
    <n v="93.957999999999998"/>
    <s v="Unknown"/>
    <m/>
  </r>
  <r>
    <x v="2"/>
    <x v="0"/>
    <x v="0"/>
    <x v="11"/>
    <s v="Block Grants for Community Mental Health Services"/>
    <x v="2"/>
    <s v="B09SM085336"/>
    <s v="ARKANSAS DEPARTMENT OF HUMAN SERVICES"/>
    <s v="722055432"/>
    <x v="30"/>
    <n v="624351.5"/>
    <n v="93.957999999999998"/>
    <s v="Unknown"/>
    <m/>
  </r>
  <r>
    <x v="2"/>
    <x v="0"/>
    <x v="2"/>
    <x v="11"/>
    <s v="Block Grants for Community Mental Health Services"/>
    <x v="2"/>
    <s v="B09SM083959"/>
    <s v="AMERICAN SAMOA GOVERNMENT- DEPARTMENT OF HUMAN AND SOCIAL SERVICES"/>
    <s v="967990485"/>
    <x v="47"/>
    <n v="0"/>
    <n v="93.957999999999998"/>
    <s v="Unknown"/>
    <m/>
  </r>
  <r>
    <x v="2"/>
    <x v="0"/>
    <x v="0"/>
    <x v="11"/>
    <s v="Block Grants for Community Mental Health Services"/>
    <x v="2"/>
    <s v="B09SM085861"/>
    <s v="AMERICAN SAMOA GOVERNMENT"/>
    <s v="967996776"/>
    <x v="47"/>
    <n v="6250"/>
    <n v="93.957999999999998"/>
    <s v="Unknown"/>
    <m/>
  </r>
  <r>
    <x v="2"/>
    <x v="0"/>
    <x v="0"/>
    <x v="11"/>
    <s v="Block Grants for Community Mental Health Services"/>
    <x v="2"/>
    <s v="B09SM083959"/>
    <s v="AMERICAN SAMOA GOVERNMENT"/>
    <s v="967996776"/>
    <x v="47"/>
    <n v="8119.9000000000005"/>
    <n v="93.957999999999998"/>
    <s v="Unknown"/>
    <m/>
  </r>
  <r>
    <x v="2"/>
    <x v="0"/>
    <x v="0"/>
    <x v="11"/>
    <s v="Block Grants for Community Mental Health Services"/>
    <x v="2"/>
    <s v="B09SM085334"/>
    <s v="AMERICAN SAMOA GOVERNMENT"/>
    <s v="967996776"/>
    <x v="47"/>
    <n v="14025.25"/>
    <n v="93.957999999999998"/>
    <s v="Unknown"/>
    <m/>
  </r>
  <r>
    <x v="2"/>
    <x v="0"/>
    <x v="2"/>
    <x v="11"/>
    <s v="Block Grants for Community Mental Health Services"/>
    <x v="2"/>
    <s v="B09SM083960"/>
    <s v="HEALTH CARE COST CONTAINMENT SYSTEM, ARIZONA"/>
    <s v="85034"/>
    <x v="20"/>
    <n v="0"/>
    <n v="93.957999999999998"/>
    <s v="Unknown"/>
    <m/>
  </r>
  <r>
    <x v="2"/>
    <x v="0"/>
    <x v="0"/>
    <x v="11"/>
    <s v="Block Grants for Community Mental Health Services"/>
    <x v="2"/>
    <s v="B09SM085862"/>
    <s v="HEALTH CARE COST CONTAINMENT SYSTEM, ARIZONA"/>
    <s v="85034"/>
    <x v="20"/>
    <n v="67500.850000000006"/>
    <n v="93.957999999999998"/>
    <s v="Unknown"/>
    <m/>
  </r>
  <r>
    <x v="2"/>
    <x v="0"/>
    <x v="0"/>
    <x v="11"/>
    <s v="Block Grants for Community Mental Health Services"/>
    <x v="2"/>
    <s v="B09SM083780"/>
    <s v="HEALTH CARE COST CONTAINMENT SYSTEM OF ARIZONA"/>
    <s v="85034"/>
    <x v="20"/>
    <n v="182441.60000000001"/>
    <n v="93.957999999999998"/>
    <s v="Unknown"/>
    <m/>
  </r>
  <r>
    <x v="2"/>
    <x v="0"/>
    <x v="0"/>
    <x v="11"/>
    <s v="Block Grants for Community Mental Health Services"/>
    <x v="2"/>
    <s v="B09SM083780"/>
    <s v="HEALTH CARE COST CONTAINMENT SYSTEM OF ARIZONA"/>
    <s v="85034"/>
    <x v="20"/>
    <n v="805668.9"/>
    <n v="93.957999999999998"/>
    <s v="Unknown"/>
    <m/>
  </r>
  <r>
    <x v="2"/>
    <x v="0"/>
    <x v="0"/>
    <x v="11"/>
    <s v="Block Grants for Community Mental Health Services"/>
    <x v="2"/>
    <s v="B09SM083960"/>
    <s v="HEALTH CARE COST CONTAINMENT SYSTEM OF ARIZONA"/>
    <s v="85034"/>
    <x v="20"/>
    <n v="1135578.25"/>
    <n v="93.957999999999998"/>
    <s v="Unknown"/>
    <m/>
  </r>
  <r>
    <x v="2"/>
    <x v="0"/>
    <x v="0"/>
    <x v="11"/>
    <s v="Block Grants for Community Mental Health Services"/>
    <x v="2"/>
    <s v="B09SM085335"/>
    <s v="HEALTH CARE COST CONTAINMENT SYSTEM, ARIZONA"/>
    <s v="85034"/>
    <x v="20"/>
    <n v="1961453.35"/>
    <n v="93.957999999999998"/>
    <s v="Unknown"/>
    <m/>
  </r>
  <r>
    <x v="2"/>
    <x v="0"/>
    <x v="2"/>
    <x v="11"/>
    <s v="Block Grants for Community Mental Health Services"/>
    <x v="2"/>
    <s v="B09SM083945"/>
    <s v="HEALTH CARE SERVICES, CALIFORNIA DEPARTMENT OF"/>
    <s v="958145005"/>
    <x v="1"/>
    <n v="0"/>
    <n v="93.957999999999998"/>
    <s v="Unknown"/>
    <m/>
  </r>
  <r>
    <x v="2"/>
    <x v="0"/>
    <x v="0"/>
    <x v="11"/>
    <s v="Block Grants for Community Mental Health Services"/>
    <x v="2"/>
    <s v="B09SM085864"/>
    <s v="HEALTH CARE SERVICES, CALIFORNIA DEPARTMENT OF"/>
    <s v="958145005"/>
    <x v="1"/>
    <n v="321720.2"/>
    <n v="93.957999999999998"/>
    <s v="Unknown"/>
    <m/>
  </r>
  <r>
    <x v="2"/>
    <x v="0"/>
    <x v="0"/>
    <x v="11"/>
    <s v="Block Grants for Community Mental Health Services"/>
    <x v="2"/>
    <s v="B09SM083782"/>
    <s v="HEALTH CARE SERVICES, CALIFORNIA DEPARTMENT OF"/>
    <s v="958145005"/>
    <x v="1"/>
    <n v="905928"/>
    <n v="93.957999999999998"/>
    <s v="Unknown"/>
    <m/>
  </r>
  <r>
    <x v="2"/>
    <x v="0"/>
    <x v="0"/>
    <x v="11"/>
    <s v="Block Grants for Community Mental Health Services"/>
    <x v="2"/>
    <s v="B09SM083782"/>
    <s v="HEALTH CARE SERVICES, CALIFORNIA DEPARTMENT OF"/>
    <s v="958145005"/>
    <x v="1"/>
    <n v="3803575.35"/>
    <n v="93.957999999999998"/>
    <s v="Unknown"/>
    <m/>
  </r>
  <r>
    <x v="2"/>
    <x v="0"/>
    <x v="0"/>
    <x v="11"/>
    <s v="Block Grants for Community Mental Health Services"/>
    <x v="2"/>
    <s v="B09SM083945"/>
    <s v="HEALTH CARE SERVICES, CALIFORNIA DEPARTMENT OF"/>
    <s v="958145005"/>
    <x v="1"/>
    <n v="5412359.8000000007"/>
    <n v="93.957999999999998"/>
    <s v="Unknown"/>
    <m/>
  </r>
  <r>
    <x v="2"/>
    <x v="0"/>
    <x v="0"/>
    <x v="11"/>
    <s v="Block Grants for Community Mental Health Services"/>
    <x v="2"/>
    <s v="B09SM085337"/>
    <s v="HEALTH CARE SERVICES, CALIFORNIA DEPARTMENT OF"/>
    <s v="958145005"/>
    <x v="1"/>
    <n v="9348621.6500000004"/>
    <n v="93.957999999999998"/>
    <s v="Unknown"/>
    <m/>
  </r>
  <r>
    <x v="2"/>
    <x v="0"/>
    <x v="2"/>
    <x v="11"/>
    <s v="Block Grants for Community Mental Health Services"/>
    <x v="2"/>
    <s v="B09SM083946"/>
    <s v="HUMAN SERVICES, COLORADO DEPARTMENT OF"/>
    <s v="802031702"/>
    <x v="2"/>
    <n v="0"/>
    <n v="93.957999999999998"/>
    <s v="Unknown"/>
    <m/>
  </r>
  <r>
    <x v="2"/>
    <x v="0"/>
    <x v="0"/>
    <x v="11"/>
    <s v="Block Grants for Community Mental Health Services"/>
    <x v="2"/>
    <s v="B09SM085865"/>
    <s v="HUMAN SERVICES, COLORADO DEPARTMENT OF"/>
    <s v="802031702"/>
    <x v="2"/>
    <n v="48268.05"/>
    <n v="93.957999999999998"/>
    <s v="Unknown"/>
    <m/>
  </r>
  <r>
    <x v="2"/>
    <x v="0"/>
    <x v="0"/>
    <x v="11"/>
    <s v="Block Grants for Community Mental Health Services"/>
    <x v="2"/>
    <s v="B09SM083783"/>
    <s v="HUMAN SERVICES, COLORADO DEPARTMENT OF"/>
    <s v="802031702"/>
    <x v="2"/>
    <n v="131045.55"/>
    <n v="93.957999999999998"/>
    <s v="Unknown"/>
    <m/>
  </r>
  <r>
    <x v="2"/>
    <x v="0"/>
    <x v="0"/>
    <x v="11"/>
    <s v="Block Grants for Community Mental Health Services"/>
    <x v="2"/>
    <s v="B09SM083783"/>
    <s v="HUMAN SERVICES, COLORADO DEPARTMENT OF"/>
    <s v="802031702"/>
    <x v="2"/>
    <n v="575526.40000000002"/>
    <n v="93.957999999999998"/>
    <s v="Unknown"/>
    <m/>
  </r>
  <r>
    <x v="2"/>
    <x v="0"/>
    <x v="0"/>
    <x v="11"/>
    <s v="Block Grants for Community Mental Health Services"/>
    <x v="2"/>
    <s v="B09SM083946"/>
    <s v="HUMAN SERVICES, COLORADO DEPARTMENT OF"/>
    <s v="802031702"/>
    <x v="2"/>
    <n v="812022.3"/>
    <n v="93.957999999999998"/>
    <s v="Unknown"/>
    <m/>
  </r>
  <r>
    <x v="2"/>
    <x v="0"/>
    <x v="0"/>
    <x v="11"/>
    <s v="Block Grants for Community Mental Health Services"/>
    <x v="2"/>
    <s v="B09SM085338"/>
    <s v="HUMAN SERVICES, COLORADO DEPARTMENT OF"/>
    <s v="802031702"/>
    <x v="2"/>
    <n v="1402583.9500000002"/>
    <n v="93.957999999999998"/>
    <s v="Unknown"/>
    <m/>
  </r>
  <r>
    <x v="2"/>
    <x v="0"/>
    <x v="2"/>
    <x v="11"/>
    <s v="Block Grants for Community Mental Health Services"/>
    <x v="2"/>
    <s v="B09SM083961"/>
    <s v="MENTAL HEALTH AND ADDICTION SERVICES, CONNECTICUT DEPARTMENT OF"/>
    <s v="061061367"/>
    <x v="40"/>
    <n v="0"/>
    <n v="93.957999999999998"/>
    <s v="Unknown"/>
    <m/>
  </r>
  <r>
    <x v="2"/>
    <x v="0"/>
    <x v="0"/>
    <x v="11"/>
    <s v="Block Grants for Community Mental Health Services"/>
    <x v="2"/>
    <s v="B09SM085866"/>
    <s v="MENTAL HEALTH AND ADDICTION SERVICES, CONNECTICUT DEPARTMENT OF"/>
    <s v="061061367"/>
    <x v="40"/>
    <n v="23813.9"/>
    <n v="93.957999999999998"/>
    <s v="Unknown"/>
    <m/>
  </r>
  <r>
    <x v="2"/>
    <x v="0"/>
    <x v="0"/>
    <x v="11"/>
    <s v="Block Grants for Community Mental Health Services"/>
    <x v="2"/>
    <s v="B09SM083784"/>
    <s v="MENTAL HEALTH AND ADDICTION SERVICES, CONNECTICUT DEPARTMENT OF"/>
    <s v="061061367"/>
    <x v="40"/>
    <n v="66698.150000000009"/>
    <n v="93.957999999999998"/>
    <s v="Unknown"/>
    <m/>
  </r>
  <r>
    <x v="2"/>
    <x v="0"/>
    <x v="0"/>
    <x v="11"/>
    <s v="Block Grants for Community Mental Health Services"/>
    <x v="2"/>
    <s v="B09SM083784"/>
    <s v="MENTAL HEALTH AND ADDICTION SERVICES, CONNECTICUT DEPARTMENT OF"/>
    <s v="061061367"/>
    <x v="40"/>
    <n v="281901.2"/>
    <n v="93.957999999999998"/>
    <s v="Unknown"/>
    <m/>
  </r>
  <r>
    <x v="2"/>
    <x v="0"/>
    <x v="0"/>
    <x v="11"/>
    <s v="Block Grants for Community Mental Health Services"/>
    <x v="2"/>
    <s v="B09SM083961"/>
    <s v="MENTAL HEALTH AND ADDICTION SERVICES, CONNECTICUT DEPARTMENT OF"/>
    <s v="061061367"/>
    <x v="40"/>
    <n v="400625.10000000003"/>
    <n v="93.957999999999998"/>
    <s v="Unknown"/>
    <m/>
  </r>
  <r>
    <x v="2"/>
    <x v="0"/>
    <x v="0"/>
    <x v="11"/>
    <s v="Block Grants for Community Mental Health Services"/>
    <x v="2"/>
    <s v="B09SM085339"/>
    <s v="MENTAL HEALTH AND ADDICTION SERVICES, CONNECTICUT DEPARTMENT OF"/>
    <s v="061061367"/>
    <x v="40"/>
    <n v="691988.8"/>
    <n v="93.957999999999998"/>
    <s v="Unknown"/>
    <m/>
  </r>
  <r>
    <x v="2"/>
    <x v="0"/>
    <x v="2"/>
    <x v="11"/>
    <s v="Block Grants for Community Mental Health Services"/>
    <x v="2"/>
    <s v="B09SM083963"/>
    <s v="DISTRICT OF COLUMBIA, GOVERNMENT OF"/>
    <s v="200023328"/>
    <x v="48"/>
    <n v="0"/>
    <n v="93.957999999999998"/>
    <s v="Unknown"/>
    <m/>
  </r>
  <r>
    <x v="2"/>
    <x v="0"/>
    <x v="0"/>
    <x v="11"/>
    <s v="Block Grants for Community Mental Health Services"/>
    <x v="2"/>
    <s v="B09SM085869"/>
    <s v="DISTRICT OF COLUMBIA, GOVERNMENT OF"/>
    <s v="200023328"/>
    <x v="48"/>
    <n v="6250"/>
    <n v="93.957999999999998"/>
    <s v="Unknown"/>
    <m/>
  </r>
  <r>
    <x v="2"/>
    <x v="0"/>
    <x v="0"/>
    <x v="11"/>
    <s v="Block Grants for Community Mental Health Services"/>
    <x v="2"/>
    <s v="B09SM083786"/>
    <s v="DISTRICT OF COLUMBIA, GOVERNMENT OF"/>
    <s v="200023328"/>
    <x v="48"/>
    <n v="15813.75"/>
    <n v="93.957999999999998"/>
    <s v="Unknown"/>
    <m/>
  </r>
  <r>
    <x v="2"/>
    <x v="0"/>
    <x v="0"/>
    <x v="11"/>
    <s v="Block Grants for Community Mental Health Services"/>
    <x v="2"/>
    <s v="B09SM083786"/>
    <s v="DISTRICT OF COLUMBIA, GOVERNMENT OF"/>
    <s v="200023328"/>
    <x v="48"/>
    <n v="69302.95"/>
    <n v="93.957999999999998"/>
    <s v="Unknown"/>
    <m/>
  </r>
  <r>
    <x v="2"/>
    <x v="0"/>
    <x v="0"/>
    <x v="11"/>
    <s v="Block Grants for Community Mental Health Services"/>
    <x v="2"/>
    <s v="B09SM083963"/>
    <s v="DISTRICT OF COLUMBIA, GOVERNMENT OF"/>
    <s v="200023328"/>
    <x v="48"/>
    <n v="97819.700000000012"/>
    <n v="93.957999999999998"/>
    <s v="Unknown"/>
    <m/>
  </r>
  <r>
    <x v="2"/>
    <x v="0"/>
    <x v="0"/>
    <x v="11"/>
    <s v="Block Grants for Community Mental Health Services"/>
    <x v="2"/>
    <s v="B09SM085341"/>
    <s v="DISTRICT OF COLUMBIA, GOVERNMENT OF"/>
    <s v="200023328"/>
    <x v="48"/>
    <n v="168961.25"/>
    <n v="93.957999999999998"/>
    <s v="Unknown"/>
    <m/>
  </r>
  <r>
    <x v="2"/>
    <x v="0"/>
    <x v="2"/>
    <x v="11"/>
    <s v="Block Grants for Community Mental Health Services"/>
    <x v="2"/>
    <s v="B09SM083962"/>
    <s v="HEALTH AND SOCIAL SERVICES, DELAWARE DEPARTMENT OF"/>
    <s v="197201100"/>
    <x v="3"/>
    <n v="0"/>
    <n v="93.957999999999998"/>
    <s v="Unknown"/>
    <m/>
  </r>
  <r>
    <x v="2"/>
    <x v="0"/>
    <x v="0"/>
    <x v="11"/>
    <s v="Block Grants for Community Mental Health Services"/>
    <x v="2"/>
    <s v="B09SM085867"/>
    <s v="HEALTH AND SOCIAL SERVICES, DELAWARE DEPARTMENT OF"/>
    <s v="197201100"/>
    <x v="3"/>
    <n v="6250"/>
    <n v="93.957999999999998"/>
    <s v="Unknown"/>
    <m/>
  </r>
  <r>
    <x v="2"/>
    <x v="0"/>
    <x v="0"/>
    <x v="11"/>
    <s v="Block Grants for Community Mental Health Services"/>
    <x v="2"/>
    <s v="B09SM083785"/>
    <s v="HEALTH AND SOCIAL SERVICES, DELAWARE DEPARTMENT OF"/>
    <s v="197201100"/>
    <x v="3"/>
    <n v="15609.650000000001"/>
    <n v="93.957999999999998"/>
    <s v="Unknown"/>
    <m/>
  </r>
  <r>
    <x v="2"/>
    <x v="0"/>
    <x v="0"/>
    <x v="11"/>
    <s v="Block Grants for Community Mental Health Services"/>
    <x v="2"/>
    <s v="B09SM083785"/>
    <s v="HEALTH AND SOCIAL SERVICES, DELAWARE DEPARTMENT OF"/>
    <s v="197201100"/>
    <x v="3"/>
    <n v="68179.05"/>
    <n v="93.957999999999998"/>
    <s v="Unknown"/>
    <m/>
  </r>
  <r>
    <x v="2"/>
    <x v="0"/>
    <x v="0"/>
    <x v="11"/>
    <s v="Block Grants for Community Mental Health Services"/>
    <x v="2"/>
    <s v="B09SM083962"/>
    <s v="HEALTH AND SOCIAL SERVICES, DELAWARE DEPARTMENT OF"/>
    <s v="197201100"/>
    <x v="3"/>
    <n v="96293.55"/>
    <n v="93.957999999999998"/>
    <s v="Unknown"/>
    <m/>
  </r>
  <r>
    <x v="2"/>
    <x v="0"/>
    <x v="0"/>
    <x v="11"/>
    <s v="Block Grants for Community Mental Health Services"/>
    <x v="2"/>
    <s v="B09SM085340"/>
    <s v="HEALTH AND SOCIAL SERVICES, DELAWARE DEPARTMENT OF"/>
    <s v="197201100"/>
    <x v="3"/>
    <n v="166325.20000000001"/>
    <n v="93.957999999999998"/>
    <s v="Unknown"/>
    <m/>
  </r>
  <r>
    <x v="2"/>
    <x v="0"/>
    <x v="2"/>
    <x v="11"/>
    <s v="Block Grants for Community Mental Health Services"/>
    <x v="2"/>
    <s v="B09SM083951"/>
    <s v="FLORIDA DEPARTMENT OF CHILDREN AND FAMILIES"/>
    <s v="323034112"/>
    <x v="31"/>
    <n v="0"/>
    <n v="93.957999999999998"/>
    <s v="Unknown"/>
    <m/>
  </r>
  <r>
    <x v="2"/>
    <x v="0"/>
    <x v="0"/>
    <x v="11"/>
    <s v="Block Grants for Community Mental Health Services"/>
    <x v="2"/>
    <s v="B09SM085879"/>
    <s v="CHILDREN &amp; FAMILIES, FLORIDA DEPARTMENT OF"/>
    <s v="323994185"/>
    <x v="31"/>
    <n v="163133.5"/>
    <n v="93.957999999999998"/>
    <s v="Unknown"/>
    <m/>
  </r>
  <r>
    <x v="2"/>
    <x v="0"/>
    <x v="0"/>
    <x v="11"/>
    <s v="Block Grants for Community Mental Health Services"/>
    <x v="2"/>
    <s v="B09SM083796"/>
    <s v="CHILDREN &amp; FAMILIES, FLORIDA DEPARTMENT OF"/>
    <s v="323996570"/>
    <x v="31"/>
    <n v="446669.45"/>
    <n v="93.957999999999998"/>
    <s v="Unknown"/>
    <m/>
  </r>
  <r>
    <x v="2"/>
    <x v="0"/>
    <x v="0"/>
    <x v="11"/>
    <s v="Block Grants for Community Mental Health Services"/>
    <x v="2"/>
    <s v="B09SM083796"/>
    <s v="CHILDREN &amp; FAMILIES, FLORIDA DEPARTMENT OF"/>
    <s v="323996570"/>
    <x v="31"/>
    <n v="1941359.4000000001"/>
    <n v="93.957999999999998"/>
    <s v="Unknown"/>
    <m/>
  </r>
  <r>
    <x v="2"/>
    <x v="0"/>
    <x v="0"/>
    <x v="11"/>
    <s v="Block Grants for Community Mental Health Services"/>
    <x v="2"/>
    <s v="B09SM083951"/>
    <s v="CHILDREN &amp; FAMILIES, FLORIDA DEPARTMENT OF"/>
    <s v="323996570"/>
    <x v="31"/>
    <n v="2744423.45"/>
    <n v="93.957999999999998"/>
    <s v="Unknown"/>
    <m/>
  </r>
  <r>
    <x v="2"/>
    <x v="0"/>
    <x v="0"/>
    <x v="11"/>
    <s v="Block Grants for Community Mental Health Services"/>
    <x v="2"/>
    <s v="B09SM085351"/>
    <s v="CHILDREN &amp; FAMILIES, FLORIDA DEPARTMENT OF"/>
    <s v="323996570"/>
    <x v="31"/>
    <n v="4740367.8"/>
    <n v="93.957999999999998"/>
    <s v="Unknown"/>
    <m/>
  </r>
  <r>
    <x v="2"/>
    <x v="0"/>
    <x v="2"/>
    <x v="11"/>
    <s v="Block Grants for Community Mental Health Services"/>
    <x v="2"/>
    <s v="B09SM083956"/>
    <s v="FSM DEPARATMENT OF HEALTH AND SOCIAL AFFAIRS"/>
    <s v="96941"/>
    <x v="56"/>
    <n v="0"/>
    <n v="93.957999999999998"/>
    <s v="Unknown"/>
    <m/>
  </r>
  <r>
    <x v="2"/>
    <x v="0"/>
    <x v="2"/>
    <x v="11"/>
    <s v="Block Grants for Community Mental Health Services"/>
    <x v="2"/>
    <s v="B09SM083956"/>
    <s v="FSM DEPARATMENT OF HEALTH AND SOCIAL AFFAIRS"/>
    <s v="96941"/>
    <x v="56"/>
    <n v="0"/>
    <n v="93.957999999999998"/>
    <s v="Unknown"/>
    <m/>
  </r>
  <r>
    <x v="2"/>
    <x v="0"/>
    <x v="0"/>
    <x v="11"/>
    <s v="Block Grants for Community Mental Health Services"/>
    <x v="2"/>
    <s v="B09SM083834"/>
    <s v="FSM DEPARATMENT OF HEALTH AND SOCIAL AFFAIRS"/>
    <s v="96941"/>
    <x v="56"/>
    <n v="2686.55"/>
    <n v="93.957999999999998"/>
    <s v="Unknown"/>
    <m/>
  </r>
  <r>
    <x v="2"/>
    <x v="0"/>
    <x v="0"/>
    <x v="11"/>
    <s v="Block Grants for Community Mental Health Services"/>
    <x v="2"/>
    <s v="B09SM085917"/>
    <s v="FSM DEPARATMENT OF HEALTH AND SOCIAL AFFAIRS"/>
    <s v="96941"/>
    <x v="56"/>
    <n v="6250"/>
    <n v="93.957999999999998"/>
    <s v="Unknown"/>
    <m/>
  </r>
  <r>
    <x v="2"/>
    <x v="0"/>
    <x v="0"/>
    <x v="11"/>
    <s v="Block Grants for Community Mental Health Services"/>
    <x v="2"/>
    <s v="B09SM083834"/>
    <s v="FSM DEPARATMENT OF HEALTH AND SOCIAL AFFAIRS"/>
    <s v="96941"/>
    <x v="56"/>
    <n v="11721.050000000001"/>
    <n v="93.957999999999998"/>
    <s v="Unknown"/>
    <m/>
  </r>
  <r>
    <x v="2"/>
    <x v="0"/>
    <x v="0"/>
    <x v="11"/>
    <s v="Block Grants for Community Mental Health Services"/>
    <x v="2"/>
    <s v="B09SM083956"/>
    <s v="FSM DEPARATMENT OF HEALTH AND SOCIAL AFFAIRS"/>
    <s v="96941"/>
    <x v="56"/>
    <n v="16557.850000000002"/>
    <n v="93.957999999999998"/>
    <s v="Unknown"/>
    <m/>
  </r>
  <r>
    <x v="2"/>
    <x v="0"/>
    <x v="0"/>
    <x v="11"/>
    <s v="Block Grants for Community Mental Health Services"/>
    <x v="2"/>
    <s v="B09SM085389"/>
    <s v="FSM DEPARATMENT OF HEALTH AND SOCIAL AFFAIRS"/>
    <s v="96941"/>
    <x v="56"/>
    <n v="28599.9"/>
    <n v="93.957999999999998"/>
    <s v="Unknown"/>
    <m/>
  </r>
  <r>
    <x v="2"/>
    <x v="0"/>
    <x v="2"/>
    <x v="11"/>
    <s v="Block Grants for Community Mental Health Services"/>
    <x v="2"/>
    <s v="B09SM084001"/>
    <s v="DEPARTMENT OF BEHAVIORAL HEALTH AND DEVELOPMENTAL DISABILITIES"/>
    <s v="303033141"/>
    <x v="32"/>
    <n v="0"/>
    <n v="93.957999999999998"/>
    <s v="Unknown"/>
    <m/>
  </r>
  <r>
    <x v="2"/>
    <x v="0"/>
    <x v="0"/>
    <x v="11"/>
    <s v="Block Grants for Community Mental Health Services"/>
    <x v="2"/>
    <s v="B09SM085916"/>
    <s v="BEHAVIORAL HEALTH AND DEVELOPMENTAL DISABILITIES, DEPARTMENT OF"/>
    <s v="303033141"/>
    <x v="32"/>
    <n v="78581.600000000006"/>
    <n v="93.957999999999998"/>
    <s v="Unknown"/>
    <m/>
  </r>
  <r>
    <x v="2"/>
    <x v="0"/>
    <x v="0"/>
    <x v="11"/>
    <s v="Block Grants for Community Mental Health Services"/>
    <x v="2"/>
    <s v="B09SM083833"/>
    <s v="BEHAVIORAL HEALTH AND DEVELOPMENTAL DISABILITIES, DEPARTMENT OF"/>
    <s v="303033141"/>
    <x v="32"/>
    <n v="216968.95"/>
    <n v="93.957999999999998"/>
    <s v="Unknown"/>
    <m/>
  </r>
  <r>
    <x v="2"/>
    <x v="0"/>
    <x v="0"/>
    <x v="11"/>
    <s v="Block Grants for Community Mental Health Services"/>
    <x v="2"/>
    <s v="B09SM083833"/>
    <s v="BEHAVIORAL HEALTH AND DEVELOPMENTAL DISABILITIES, DEPARTMENT OF"/>
    <s v="303033141"/>
    <x v="32"/>
    <n v="933347.3"/>
    <n v="93.957999999999998"/>
    <s v="Unknown"/>
    <m/>
  </r>
  <r>
    <x v="2"/>
    <x v="0"/>
    <x v="0"/>
    <x v="11"/>
    <s v="Block Grants for Community Mental Health Services"/>
    <x v="2"/>
    <s v="B09SM084001"/>
    <s v="BEHAVIORAL HEALTH AND DEVELOPMENTAL DISABILITIES, DEPARTMENT OF"/>
    <s v="303033141"/>
    <x v="32"/>
    <n v="1321991.9500000002"/>
    <n v="93.957999999999998"/>
    <s v="Unknown"/>
    <m/>
  </r>
  <r>
    <x v="2"/>
    <x v="0"/>
    <x v="0"/>
    <x v="11"/>
    <s v="Block Grants for Community Mental Health Services"/>
    <x v="2"/>
    <s v="B09SM085388"/>
    <s v="BEHAVIORAL HEALTH AND DEVELOPMENTAL DISABILITIES, DEPARTMENT OF"/>
    <s v="303033141"/>
    <x v="32"/>
    <n v="2283440.6"/>
    <n v="93.957999999999998"/>
    <s v="Unknown"/>
    <m/>
  </r>
  <r>
    <x v="2"/>
    <x v="0"/>
    <x v="2"/>
    <x v="11"/>
    <s v="Block Grants for Community Mental Health Services"/>
    <x v="2"/>
    <s v="B09SM083969"/>
    <s v="GUAM BEHAVIORAL HEALTH AND WELLNESS CENTER"/>
    <s v="969133129"/>
    <x v="49"/>
    <n v="0"/>
    <n v="93.957999999999998"/>
    <s v="Unknown"/>
    <m/>
  </r>
  <r>
    <x v="2"/>
    <x v="0"/>
    <x v="2"/>
    <x v="11"/>
    <s v="Block Grants for Community Mental Health Services"/>
    <x v="2"/>
    <s v="B09SM083969"/>
    <s v="GUAM BEHAVIORAL HEALTH AND WELLNESS CENTER"/>
    <s v="969133129"/>
    <x v="49"/>
    <n v="0"/>
    <n v="93.957999999999998"/>
    <s v="Unknown"/>
    <m/>
  </r>
  <r>
    <x v="2"/>
    <x v="0"/>
    <x v="0"/>
    <x v="11"/>
    <s v="Block Grants for Community Mental Health Services"/>
    <x v="2"/>
    <s v="B09SM083797"/>
    <s v="GUAM BEHAVIORAL HEALTH AND WELLNESS CENTER"/>
    <s v="96913"/>
    <x v="49"/>
    <n v="4315.1500000000005"/>
    <n v="93.957999999999998"/>
    <s v="Unknown"/>
    <m/>
  </r>
  <r>
    <x v="2"/>
    <x v="0"/>
    <x v="0"/>
    <x v="11"/>
    <s v="Block Grants for Community Mental Health Services"/>
    <x v="2"/>
    <s v="B09SM085880"/>
    <s v="GUAM BEHAVIORAL HEALTH AND WELLNESS CENTER"/>
    <s v="969133129"/>
    <x v="49"/>
    <n v="6250"/>
    <n v="93.957999999999998"/>
    <s v="Unknown"/>
    <m/>
  </r>
  <r>
    <x v="2"/>
    <x v="0"/>
    <x v="0"/>
    <x v="11"/>
    <s v="Block Grants for Community Mental Health Services"/>
    <x v="2"/>
    <s v="B09SM083797"/>
    <s v="GUAM BEHAVIORAL HEALTH AND WELLNESS CENTER"/>
    <s v="96913"/>
    <x v="49"/>
    <n v="19007.150000000001"/>
    <n v="93.957999999999998"/>
    <s v="Unknown"/>
    <m/>
  </r>
  <r>
    <x v="2"/>
    <x v="0"/>
    <x v="0"/>
    <x v="11"/>
    <s v="Block Grants for Community Mental Health Services"/>
    <x v="2"/>
    <s v="B09SM083969"/>
    <s v="GUAM BEHAVIORAL HEALTH AND WELLNESS CENTER"/>
    <s v="96913"/>
    <x v="49"/>
    <n v="26802.95"/>
    <n v="93.957999999999998"/>
    <s v="Unknown"/>
    <m/>
  </r>
  <r>
    <x v="2"/>
    <x v="0"/>
    <x v="0"/>
    <x v="11"/>
    <s v="Block Grants for Community Mental Health Services"/>
    <x v="2"/>
    <s v="B09SM085352"/>
    <s v="GUAM BEHAVIORAL HEALTH AND WELLNESS CENTER"/>
    <s v="969133129"/>
    <x v="49"/>
    <n v="46296.05"/>
    <n v="93.957999999999998"/>
    <s v="Unknown"/>
    <m/>
  </r>
  <r>
    <x v="2"/>
    <x v="0"/>
    <x v="2"/>
    <x v="11"/>
    <s v="Block Grants for Community Mental Health Services"/>
    <x v="2"/>
    <s v="B09SM083952"/>
    <s v="HEALTH, HAWAII DEPARTMENT OF"/>
    <s v="968132416"/>
    <x v="50"/>
    <n v="0"/>
    <n v="93.957999999999998"/>
    <s v="Unknown"/>
    <m/>
  </r>
  <r>
    <x v="2"/>
    <x v="0"/>
    <x v="2"/>
    <x v="11"/>
    <s v="Block Grants for Community Mental Health Services"/>
    <x v="2"/>
    <s v="B09SM083952"/>
    <s v="HEALTH, HAWAII DEPARTMENT OF"/>
    <s v="968132416"/>
    <x v="50"/>
    <n v="0"/>
    <n v="93.957999999999998"/>
    <s v="Unknown"/>
    <m/>
  </r>
  <r>
    <x v="2"/>
    <x v="0"/>
    <x v="0"/>
    <x v="11"/>
    <s v="Block Grants for Community Mental Health Services"/>
    <x v="2"/>
    <s v="B09SM085881"/>
    <s v="HEALTH, HAWAII DEPARTMENT OF"/>
    <s v="968132416"/>
    <x v="50"/>
    <n v="12368.45"/>
    <n v="93.957999999999998"/>
    <s v="Unknown"/>
    <m/>
  </r>
  <r>
    <x v="2"/>
    <x v="0"/>
    <x v="0"/>
    <x v="11"/>
    <s v="Block Grants for Community Mental Health Services"/>
    <x v="2"/>
    <s v="B09SM083798"/>
    <s v="HEALTH, HAWAII DEPARTMENT OF"/>
    <s v="968132416"/>
    <x v="50"/>
    <n v="34858.950000000004"/>
    <n v="93.957999999999998"/>
    <s v="Unknown"/>
    <m/>
  </r>
  <r>
    <x v="2"/>
    <x v="0"/>
    <x v="0"/>
    <x v="11"/>
    <s v="Block Grants for Community Mental Health Services"/>
    <x v="2"/>
    <s v="B09SM083798"/>
    <s v="HEALTH, HAWAII DEPARTMENT OF"/>
    <s v="968132416"/>
    <x v="50"/>
    <n v="146196.70000000001"/>
    <n v="93.957999999999998"/>
    <s v="Unknown"/>
    <m/>
  </r>
  <r>
    <x v="2"/>
    <x v="0"/>
    <x v="0"/>
    <x v="11"/>
    <s v="Block Grants for Community Mental Health Services"/>
    <x v="2"/>
    <s v="B09SM083952"/>
    <s v="HEALTH, HAWAII DEPARTMENT OF"/>
    <s v="968132416"/>
    <x v="50"/>
    <n v="208076.80000000002"/>
    <n v="93.957999999999998"/>
    <s v="Unknown"/>
    <m/>
  </r>
  <r>
    <x v="2"/>
    <x v="0"/>
    <x v="0"/>
    <x v="11"/>
    <s v="Block Grants for Community Mental Health Services"/>
    <x v="2"/>
    <s v="B09SM085353"/>
    <s v="HEALTH, HAWAII DEPARTMENT OF"/>
    <s v="968132416"/>
    <x v="50"/>
    <n v="359405.4"/>
    <n v="93.957999999999998"/>
    <s v="Unknown"/>
    <m/>
  </r>
  <r>
    <x v="2"/>
    <x v="0"/>
    <x v="2"/>
    <x v="11"/>
    <s v="Block Grants for Community Mental Health Services"/>
    <x v="2"/>
    <s v="B09SM083972"/>
    <s v="HUMAN SERVICES, IOWA DEPARTMENT OF"/>
    <s v="503190106"/>
    <x v="33"/>
    <n v="0"/>
    <n v="93.957999999999998"/>
    <s v="Unknown"/>
    <m/>
  </r>
  <r>
    <x v="2"/>
    <x v="0"/>
    <x v="0"/>
    <x v="11"/>
    <s v="Block Grants for Community Mental Health Services"/>
    <x v="2"/>
    <s v="B09SM085884"/>
    <s v="HUMAN SERVICES, IOWA DEPARTMENT OF"/>
    <s v="503190106"/>
    <x v="33"/>
    <n v="19269"/>
    <n v="93.957999999999998"/>
    <s v="Unknown"/>
    <m/>
  </r>
  <r>
    <x v="2"/>
    <x v="0"/>
    <x v="0"/>
    <x v="11"/>
    <s v="Block Grants for Community Mental Health Services"/>
    <x v="2"/>
    <s v="B09SM083801"/>
    <s v="HUMAN SERVICES, IOWA DEPARTMENT OF"/>
    <s v="503190106"/>
    <x v="33"/>
    <n v="52007.15"/>
    <n v="93.957999999999998"/>
    <s v="Unknown"/>
    <m/>
  </r>
  <r>
    <x v="2"/>
    <x v="0"/>
    <x v="0"/>
    <x v="11"/>
    <s v="Block Grants for Community Mental Health Services"/>
    <x v="2"/>
    <s v="B09SM083801"/>
    <s v="HUMAN SERVICES, IOWA DEPARTMENT OF"/>
    <s v="503190106"/>
    <x v="33"/>
    <n v="230062.1"/>
    <n v="93.957999999999998"/>
    <s v="Unknown"/>
    <m/>
  </r>
  <r>
    <x v="2"/>
    <x v="0"/>
    <x v="0"/>
    <x v="11"/>
    <s v="Block Grants for Community Mental Health Services"/>
    <x v="2"/>
    <s v="B09SM083972"/>
    <s v="HUMAN SERVICES, IOWA DEPARTMENT OF"/>
    <s v="503190106"/>
    <x v="33"/>
    <n v="324165.85000000003"/>
    <n v="93.957999999999998"/>
    <s v="Unknown"/>
    <m/>
  </r>
  <r>
    <x v="2"/>
    <x v="0"/>
    <x v="0"/>
    <x v="11"/>
    <s v="Block Grants for Community Mental Health Services"/>
    <x v="2"/>
    <s v="B09SM085356"/>
    <s v="HUMAN SERVICES, IOWA DEPARTMENT OF"/>
    <s v="503190106"/>
    <x v="33"/>
    <n v="559922.85"/>
    <n v="93.957999999999998"/>
    <s v="Unknown"/>
    <m/>
  </r>
  <r>
    <x v="2"/>
    <x v="0"/>
    <x v="3"/>
    <x v="11"/>
    <s v="Block Grants for Community Mental Health Services"/>
    <x v="2"/>
    <s v="B09SM085882"/>
    <s v="HEALTH AND WELFARE, IDAHO DEPARTMENT OF"/>
    <s v="837026056"/>
    <x v="51"/>
    <n v="-14484.150000000001"/>
    <n v="93.957999999999998"/>
    <s v="Unknown"/>
    <m/>
  </r>
  <r>
    <x v="2"/>
    <x v="0"/>
    <x v="2"/>
    <x v="11"/>
    <s v="Block Grants for Community Mental Health Services"/>
    <x v="2"/>
    <s v="B09SM083970"/>
    <s v="HEALTH AND WELFARE, IDAHO DEPARTMENT OF"/>
    <s v="837026056"/>
    <x v="51"/>
    <n v="0"/>
    <n v="93.957999999999998"/>
    <s v="Unknown"/>
    <m/>
  </r>
  <r>
    <x v="2"/>
    <x v="0"/>
    <x v="0"/>
    <x v="11"/>
    <s v="Block Grants for Community Mental Health Services"/>
    <x v="2"/>
    <s v="B09SM085882"/>
    <s v="HEALTH AND WELFARE, IDAHO DEPARTMENT OF"/>
    <s v="837026056"/>
    <x v="51"/>
    <n v="14484.150000000001"/>
    <n v="93.957999999999998"/>
    <s v="Unknown"/>
    <m/>
  </r>
  <r>
    <x v="2"/>
    <x v="0"/>
    <x v="0"/>
    <x v="11"/>
    <s v="Block Grants for Community Mental Health Services"/>
    <x v="2"/>
    <s v="B09SM083799"/>
    <s v="HEALTH AND WELFARE, IDAHO DEPARTMENT OF"/>
    <s v="837026056"/>
    <x v="51"/>
    <n v="39043.5"/>
    <n v="93.957999999999998"/>
    <s v="Unknown"/>
    <m/>
  </r>
  <r>
    <x v="2"/>
    <x v="0"/>
    <x v="0"/>
    <x v="11"/>
    <s v="Block Grants for Community Mental Health Services"/>
    <x v="2"/>
    <s v="B09SM083799"/>
    <s v="HEALTH AND WELFARE, IDAHO DEPARTMENT OF"/>
    <s v="837026056"/>
    <x v="51"/>
    <n v="172982.55000000002"/>
    <n v="93.957999999999998"/>
    <s v="Unknown"/>
    <m/>
  </r>
  <r>
    <x v="2"/>
    <x v="0"/>
    <x v="0"/>
    <x v="11"/>
    <s v="Block Grants for Community Mental Health Services"/>
    <x v="2"/>
    <s v="B09SM083970"/>
    <s v="HEALTH AND WELFARE, IDAHO DEPARTMENT OF"/>
    <s v="837026056"/>
    <x v="51"/>
    <n v="243669.25"/>
    <n v="93.957999999999998"/>
    <s v="Unknown"/>
    <m/>
  </r>
  <r>
    <x v="2"/>
    <x v="0"/>
    <x v="0"/>
    <x v="11"/>
    <s v="Block Grants for Community Mental Health Services"/>
    <x v="2"/>
    <s v="B09SM085354"/>
    <s v="HEALTH AND WELFARE, IDAHO DEPARTMENT OF"/>
    <s v="837026056"/>
    <x v="51"/>
    <n v="420883.25"/>
    <n v="93.957999999999998"/>
    <s v="Unknown"/>
    <m/>
  </r>
  <r>
    <x v="2"/>
    <x v="0"/>
    <x v="2"/>
    <x v="11"/>
    <s v="Block Grants for Community Mental Health Services"/>
    <x v="2"/>
    <s v="B09SM083971"/>
    <s v="ILLINOIS DEPARTMENT OF HUMAN SERVICE"/>
    <s v="627043802"/>
    <x v="34"/>
    <n v="0"/>
    <n v="93.957999999999998"/>
    <s v="Unknown"/>
    <m/>
  </r>
  <r>
    <x v="2"/>
    <x v="0"/>
    <x v="2"/>
    <x v="11"/>
    <s v="Block Grants for Community Mental Health Services"/>
    <x v="2"/>
    <s v="B09SM083971"/>
    <s v="ILLINOIS DEPARTMENT OF HUMAN SERVICE"/>
    <s v="627043802"/>
    <x v="34"/>
    <n v="0"/>
    <n v="93.957999999999998"/>
    <s v="Unknown"/>
    <m/>
  </r>
  <r>
    <x v="2"/>
    <x v="0"/>
    <x v="0"/>
    <x v="11"/>
    <s v="Block Grants for Community Mental Health Services"/>
    <x v="2"/>
    <s v="B09SM085883"/>
    <s v="HUMAN SERVICES, ILLINOIS DEPARTMENT OF"/>
    <s v="627043802"/>
    <x v="34"/>
    <n v="86407.6"/>
    <n v="93.957999999999998"/>
    <s v="Unknown"/>
    <m/>
  </r>
  <r>
    <x v="2"/>
    <x v="0"/>
    <x v="0"/>
    <x v="11"/>
    <s v="Block Grants for Community Mental Health Services"/>
    <x v="2"/>
    <s v="B09SM083800"/>
    <s v="HUMAN SERVICES, ILLINOIS DEPARTMENT OF"/>
    <s v="627043802"/>
    <x v="34"/>
    <n v="241357.30000000002"/>
    <n v="93.957999999999998"/>
    <s v="Unknown"/>
    <m/>
  </r>
  <r>
    <x v="2"/>
    <x v="0"/>
    <x v="0"/>
    <x v="11"/>
    <s v="Block Grants for Community Mental Health Services"/>
    <x v="2"/>
    <s v="B09SM083800"/>
    <s v="HUMAN SERVICES, ILLINOIS DEPARTMENT OF"/>
    <s v="627043802"/>
    <x v="34"/>
    <n v="1023520"/>
    <n v="93.957999999999998"/>
    <s v="Unknown"/>
    <m/>
  </r>
  <r>
    <x v="2"/>
    <x v="0"/>
    <x v="0"/>
    <x v="11"/>
    <s v="Block Grants for Community Mental Health Services"/>
    <x v="2"/>
    <s v="B09SM083971"/>
    <s v="HUMAN SERVICES, ILLINOIS DEPARTMENT OF"/>
    <s v="627043802"/>
    <x v="34"/>
    <n v="1453650.35"/>
    <n v="93.957999999999998"/>
    <s v="Unknown"/>
    <m/>
  </r>
  <r>
    <x v="2"/>
    <x v="0"/>
    <x v="0"/>
    <x v="11"/>
    <s v="Block Grants for Community Mental Health Services"/>
    <x v="2"/>
    <s v="B09SM085355"/>
    <s v="HUMAN SERVICES, ILLINOIS DEPARTMENT OF"/>
    <s v="627043802"/>
    <x v="34"/>
    <n v="2510850.6"/>
    <n v="93.957999999999998"/>
    <s v="Unknown"/>
    <m/>
  </r>
  <r>
    <x v="2"/>
    <x v="0"/>
    <x v="2"/>
    <x v="11"/>
    <s v="Block Grants for Community Mental Health Services"/>
    <x v="2"/>
    <s v="B09SM084000"/>
    <s v="INDIANA FAMILY AND SOCIAL SERVICES ADMINISTRATION"/>
    <s v="462042773"/>
    <x v="41"/>
    <n v="0"/>
    <n v="93.957999999999998"/>
    <s v="Unknown"/>
    <m/>
  </r>
  <r>
    <x v="2"/>
    <x v="0"/>
    <x v="0"/>
    <x v="11"/>
    <s v="Block Grants for Community Mental Health Services"/>
    <x v="2"/>
    <s v="B09SM085914"/>
    <s v="INDIANA FAMILY AND SOCIAL SERVICES ADMINISTRATION"/>
    <s v="462042773"/>
    <x v="41"/>
    <n v="44009.65"/>
    <n v="93.957999999999998"/>
    <s v="Unknown"/>
    <m/>
  </r>
  <r>
    <x v="2"/>
    <x v="0"/>
    <x v="0"/>
    <x v="11"/>
    <s v="Block Grants for Community Mental Health Services"/>
    <x v="2"/>
    <s v="B09SM083831"/>
    <s v="INDIANA FAMILY AND SOCIAL SERVICES ADMINISTRATION"/>
    <s v="462042773"/>
    <x v="41"/>
    <n v="119656"/>
    <n v="93.957999999999998"/>
    <s v="Unknown"/>
    <m/>
  </r>
  <r>
    <x v="2"/>
    <x v="0"/>
    <x v="0"/>
    <x v="11"/>
    <s v="Block Grants for Community Mental Health Services"/>
    <x v="2"/>
    <s v="B09SM083831"/>
    <s v="INDIANA FAMILY AND SOCIAL SERVICES ADMINISTRATION"/>
    <s v="462042773"/>
    <x v="41"/>
    <n v="524579.25"/>
    <n v="93.957999999999998"/>
    <s v="Unknown"/>
    <m/>
  </r>
  <r>
    <x v="2"/>
    <x v="0"/>
    <x v="0"/>
    <x v="11"/>
    <s v="Block Grants for Community Mental Health Services"/>
    <x v="2"/>
    <s v="B09SM084000"/>
    <s v="INDIANA FAMILY AND SOCIAL SERVICES ADMINISTRATION"/>
    <s v="462042773"/>
    <x v="41"/>
    <n v="740382.35000000009"/>
    <n v="93.957999999999998"/>
    <s v="Unknown"/>
    <m/>
  </r>
  <r>
    <x v="2"/>
    <x v="0"/>
    <x v="0"/>
    <x v="11"/>
    <s v="Block Grants for Community Mental Health Services"/>
    <x v="2"/>
    <s v="B09SM085386"/>
    <s v="INDIANA FAMILY AND SOCIAL SERVICES ADMINISTRATION"/>
    <s v="462042773"/>
    <x v="41"/>
    <n v="1278842.2000000002"/>
    <n v="93.957999999999998"/>
    <s v="Unknown"/>
    <m/>
  </r>
  <r>
    <x v="2"/>
    <x v="0"/>
    <x v="2"/>
    <x v="11"/>
    <s v="Block Grants for Community Mental Health Services"/>
    <x v="2"/>
    <s v="B09SM083973"/>
    <s v="KANSAS DEPARTMENT FOR AGING AND DISABILITY SERVICES"/>
    <s v="666033404"/>
    <x v="35"/>
    <n v="0"/>
    <n v="93.957999999999998"/>
    <s v="Unknown"/>
    <m/>
  </r>
  <r>
    <x v="2"/>
    <x v="0"/>
    <x v="0"/>
    <x v="11"/>
    <s v="Block Grants for Community Mental Health Services"/>
    <x v="2"/>
    <s v="B09SM085885"/>
    <s v="KANSAS DEPARTMENT FOR AGING AND DISABILITY SERVICES"/>
    <s v="666033404"/>
    <x v="35"/>
    <n v="17938.2"/>
    <n v="93.957999999999998"/>
    <s v="Unknown"/>
    <m/>
  </r>
  <r>
    <x v="2"/>
    <x v="0"/>
    <x v="0"/>
    <x v="11"/>
    <s v="Block Grants for Community Mental Health Services"/>
    <x v="2"/>
    <s v="B09SM083802"/>
    <s v="KANSAS DEPARTMENT FOR AGING AND DISABILITY SERVICES"/>
    <s v="666033404"/>
    <x v="35"/>
    <n v="49210.65"/>
    <n v="93.957999999999998"/>
    <s v="Unknown"/>
    <m/>
  </r>
  <r>
    <x v="2"/>
    <x v="0"/>
    <x v="0"/>
    <x v="11"/>
    <s v="Block Grants for Community Mental Health Services"/>
    <x v="2"/>
    <s v="B09SM083802"/>
    <s v="KANSAS DEPARTMENT FOR AGING AND DISABILITY SERVICES"/>
    <s v="666033404"/>
    <x v="35"/>
    <n v="213377.25"/>
    <n v="93.957999999999998"/>
    <s v="Unknown"/>
    <m/>
  </r>
  <r>
    <x v="2"/>
    <x v="0"/>
    <x v="0"/>
    <x v="11"/>
    <s v="Block Grants for Community Mental Health Services"/>
    <x v="2"/>
    <s v="B09SM083973"/>
    <s v="KANSAS DEPARTMENT FOR AGING AND DISABILITY SERVICES"/>
    <s v="666033404"/>
    <x v="35"/>
    <n v="301777.10000000003"/>
    <n v="93.957999999999998"/>
    <s v="Unknown"/>
    <m/>
  </r>
  <r>
    <x v="2"/>
    <x v="0"/>
    <x v="0"/>
    <x v="11"/>
    <s v="Block Grants for Community Mental Health Services"/>
    <x v="2"/>
    <s v="B09SM085357"/>
    <s v="KANSAS DEPARTMENT FOR AGING AND DISABILITY SERVICES"/>
    <s v="666033404"/>
    <x v="35"/>
    <n v="521251.35000000003"/>
    <n v="93.957999999999998"/>
    <s v="Unknown"/>
    <m/>
  </r>
  <r>
    <x v="2"/>
    <x v="0"/>
    <x v="2"/>
    <x v="11"/>
    <s v="Block Grants for Community Mental Health Services"/>
    <x v="2"/>
    <s v="B09SM083974"/>
    <s v="HEALTH &amp; FAMILY SERVICES, KENTUCKY CABINET FOR"/>
    <s v="406012321"/>
    <x v="4"/>
    <n v="0"/>
    <n v="93.957999999999998"/>
    <s v="Unknown"/>
    <m/>
  </r>
  <r>
    <x v="2"/>
    <x v="0"/>
    <x v="2"/>
    <x v="11"/>
    <s v="Block Grants for Community Mental Health Services"/>
    <x v="2"/>
    <s v="B09SM083974"/>
    <s v="HEALTH &amp; FAMILY SERVICES, KENTUCKY CABINET FOR"/>
    <s v="406012321"/>
    <x v="4"/>
    <n v="0"/>
    <n v="93.957999999999998"/>
    <s v="Unknown"/>
    <m/>
  </r>
  <r>
    <x v="2"/>
    <x v="0"/>
    <x v="0"/>
    <x v="11"/>
    <s v="Block Grants for Community Mental Health Services"/>
    <x v="2"/>
    <s v="B09SM085886"/>
    <s v="HEALTH &amp; FAMILY SERVICES, KENTUCKY CABINET FOR"/>
    <s v="406012321"/>
    <x v="4"/>
    <n v="31904.800000000003"/>
    <n v="93.957999999999998"/>
    <s v="Unknown"/>
    <m/>
  </r>
  <r>
    <x v="2"/>
    <x v="0"/>
    <x v="0"/>
    <x v="11"/>
    <s v="Block Grants for Community Mental Health Services"/>
    <x v="2"/>
    <s v="B09SM083803"/>
    <s v="HEALTH &amp; FAMILY SERVICES, KENTUCKY CABINET FOR"/>
    <s v="406012321"/>
    <x v="4"/>
    <n v="87753.85"/>
    <n v="93.957999999999998"/>
    <s v="Unknown"/>
    <m/>
  </r>
  <r>
    <x v="2"/>
    <x v="0"/>
    <x v="0"/>
    <x v="11"/>
    <s v="Block Grants for Community Mental Health Services"/>
    <x v="2"/>
    <s v="B09SM083803"/>
    <s v="HEALTH &amp; FAMILY SERVICES, KENTUCKY CABINET FOR"/>
    <s v="406012321"/>
    <x v="4"/>
    <n v="379284.25"/>
    <n v="93.957999999999998"/>
    <s v="Unknown"/>
    <m/>
  </r>
  <r>
    <x v="2"/>
    <x v="0"/>
    <x v="0"/>
    <x v="11"/>
    <s v="Block Grants for Community Mental Health Services"/>
    <x v="2"/>
    <s v="B09SM083974"/>
    <s v="HEALTH &amp; FAMILY SERVICES, KENTUCKY CABINET FOR"/>
    <s v="406012321"/>
    <x v="4"/>
    <n v="536739.9"/>
    <n v="93.957999999999998"/>
    <s v="Unknown"/>
    <m/>
  </r>
  <r>
    <x v="2"/>
    <x v="0"/>
    <x v="0"/>
    <x v="11"/>
    <s v="Block Grants for Community Mental Health Services"/>
    <x v="2"/>
    <s v="B09SM085358"/>
    <s v="HEALTH &amp; FAMILY SERVICES, KENTUCKY CABINET FOR"/>
    <s v="406012321"/>
    <x v="4"/>
    <n v="927096.20000000007"/>
    <n v="93.957999999999998"/>
    <s v="Unknown"/>
    <m/>
  </r>
  <r>
    <x v="2"/>
    <x v="0"/>
    <x v="2"/>
    <x v="11"/>
    <s v="Block Grants for Community Mental Health Services"/>
    <x v="2"/>
    <s v="B09SM083975"/>
    <s v="HEALTH, LOUISIANA DEPARTMENT OF"/>
    <s v="708025342"/>
    <x v="42"/>
    <n v="0"/>
    <n v="93.957999999999998"/>
    <s v="Unknown"/>
    <m/>
  </r>
  <r>
    <x v="2"/>
    <x v="0"/>
    <x v="0"/>
    <x v="11"/>
    <s v="Block Grants for Community Mental Health Services"/>
    <x v="2"/>
    <s v="B09SM085887"/>
    <s v="HEALTH, LOUISIANA DEPARTMENT OF"/>
    <s v="708025342"/>
    <x v="42"/>
    <n v="35592"/>
    <n v="93.957999999999998"/>
    <s v="Unknown"/>
    <m/>
  </r>
  <r>
    <x v="2"/>
    <x v="0"/>
    <x v="0"/>
    <x v="11"/>
    <s v="Block Grants for Community Mental Health Services"/>
    <x v="2"/>
    <s v="B09SM083804"/>
    <s v="HEALTH, LOUISIANA DEPARTMENT OF"/>
    <s v="708025342"/>
    <x v="42"/>
    <n v="96483.75"/>
    <n v="93.957999999999998"/>
    <s v="Unknown"/>
    <m/>
  </r>
  <r>
    <x v="2"/>
    <x v="0"/>
    <x v="0"/>
    <x v="11"/>
    <s v="Block Grants for Community Mental Health Services"/>
    <x v="2"/>
    <s v="B09SM083804"/>
    <s v="HEALTH, LOUISIANA DEPARTMENT OF"/>
    <s v="708025342"/>
    <x v="42"/>
    <n v="424529.4"/>
    <n v="93.957999999999998"/>
    <s v="Unknown"/>
    <m/>
  </r>
  <r>
    <x v="2"/>
    <x v="0"/>
    <x v="0"/>
    <x v="11"/>
    <s v="Block Grants for Community Mental Health Services"/>
    <x v="2"/>
    <s v="B09SM083975"/>
    <s v="HEALTH, LOUISIANA DEPARTMENT OF"/>
    <s v="708025342"/>
    <x v="42"/>
    <n v="598770.30000000005"/>
    <n v="93.957999999999998"/>
    <s v="Unknown"/>
    <m/>
  </r>
  <r>
    <x v="2"/>
    <x v="0"/>
    <x v="0"/>
    <x v="11"/>
    <s v="Block Grants for Community Mental Health Services"/>
    <x v="2"/>
    <s v="B09SM085359"/>
    <s v="HEALTH, LOUISIANA DEPARTMENT OF"/>
    <s v="708025342"/>
    <x v="42"/>
    <n v="1034239.6000000001"/>
    <n v="93.957999999999998"/>
    <s v="Unknown"/>
    <m/>
  </r>
  <r>
    <x v="2"/>
    <x v="0"/>
    <x v="2"/>
    <x v="11"/>
    <s v="Block Grants for Community Mental Health Services"/>
    <x v="2"/>
    <s v="B09SM083978"/>
    <s v="COMMONWEALTH OF MASSACHUSETTS"/>
    <s v="021081518"/>
    <x v="5"/>
    <n v="0"/>
    <n v="93.957999999999998"/>
    <s v="Unknown"/>
    <m/>
  </r>
  <r>
    <x v="2"/>
    <x v="0"/>
    <x v="2"/>
    <x v="11"/>
    <s v="Block Grants for Community Mental Health Services"/>
    <x v="2"/>
    <s v="B09SM083978"/>
    <s v="COMMONWEALTH OF MASSACHUSETTS"/>
    <s v="021081518"/>
    <x v="5"/>
    <n v="0"/>
    <n v="93.957999999999998"/>
    <s v="Unknown"/>
    <m/>
  </r>
  <r>
    <x v="2"/>
    <x v="0"/>
    <x v="0"/>
    <x v="11"/>
    <s v="Block Grants for Community Mental Health Services"/>
    <x v="2"/>
    <s v="B09SM085890"/>
    <s v="MASSACHUSETTS, COMMONWEALTH OF"/>
    <s v="021081518"/>
    <x v="5"/>
    <n v="49192.65"/>
    <n v="93.957999999999998"/>
    <s v="Unknown"/>
    <m/>
  </r>
  <r>
    <x v="2"/>
    <x v="0"/>
    <x v="0"/>
    <x v="11"/>
    <s v="Block Grants for Community Mental Health Services"/>
    <x v="2"/>
    <s v="B09SM083807"/>
    <s v="MASSACHUSETTS, COMMONWEALTH OF"/>
    <s v="021081518"/>
    <x v="5"/>
    <n v="137943.25"/>
    <n v="93.957999999999998"/>
    <s v="Unknown"/>
    <m/>
  </r>
  <r>
    <x v="2"/>
    <x v="0"/>
    <x v="0"/>
    <x v="11"/>
    <s v="Block Grants for Community Mental Health Services"/>
    <x v="2"/>
    <s v="B09SM083807"/>
    <s v="MASSACHUSETTS, COMMONWEALTH OF"/>
    <s v="021081518"/>
    <x v="5"/>
    <n v="582163.20000000007"/>
    <n v="93.957999999999998"/>
    <s v="Unknown"/>
    <m/>
  </r>
  <r>
    <x v="2"/>
    <x v="0"/>
    <x v="0"/>
    <x v="11"/>
    <s v="Block Grants for Community Mental Health Services"/>
    <x v="2"/>
    <s v="B09SM083978"/>
    <s v="MASSACHUSETTS, COMMONWEALTH OF"/>
    <s v="021081518"/>
    <x v="5"/>
    <n v="827576.70000000007"/>
    <n v="93.957999999999998"/>
    <s v="Unknown"/>
    <m/>
  </r>
  <r>
    <x v="2"/>
    <x v="0"/>
    <x v="0"/>
    <x v="11"/>
    <s v="Block Grants for Community Mental Health Services"/>
    <x v="2"/>
    <s v="B09SM085362"/>
    <s v="MENTAL HEALTH, MASSACHUSETTS DEPT OF"/>
    <s v="021142503"/>
    <x v="5"/>
    <n v="1429450.6500000001"/>
    <n v="93.957999999999998"/>
    <s v="Unknown"/>
    <m/>
  </r>
  <r>
    <x v="2"/>
    <x v="0"/>
    <x v="2"/>
    <x v="11"/>
    <s v="Block Grants for Community Mental Health Services"/>
    <x v="2"/>
    <s v="B09SM083977"/>
    <s v="HEALTH, MARYLAND DEPARTMENT OF"/>
    <s v="21228"/>
    <x v="6"/>
    <n v="0"/>
    <n v="93.957999999999998"/>
    <s v="Unknown"/>
    <m/>
  </r>
  <r>
    <x v="2"/>
    <x v="0"/>
    <x v="0"/>
    <x v="11"/>
    <s v="Block Grants for Community Mental Health Services"/>
    <x v="2"/>
    <s v="B09SM085889"/>
    <s v="HEALTH, MARYLAND DEPARTMENT OF"/>
    <s v="21228"/>
    <x v="6"/>
    <n v="47851.8"/>
    <n v="93.957999999999998"/>
    <s v="Unknown"/>
    <m/>
  </r>
  <r>
    <x v="2"/>
    <x v="0"/>
    <x v="0"/>
    <x v="11"/>
    <s v="Block Grants for Community Mental Health Services"/>
    <x v="2"/>
    <s v="B09SM083806"/>
    <s v="HEALTH, MARYLAND DEPARTMENT OF"/>
    <s v="21228"/>
    <x v="6"/>
    <n v="133658.20000000001"/>
    <n v="93.957999999999998"/>
    <s v="Unknown"/>
    <m/>
  </r>
  <r>
    <x v="2"/>
    <x v="0"/>
    <x v="0"/>
    <x v="11"/>
    <s v="Block Grants for Community Mental Health Services"/>
    <x v="2"/>
    <s v="B09SM083806"/>
    <s v="HEALTH, MARYLAND DEPARTMENT OF"/>
    <s v="21228"/>
    <x v="6"/>
    <n v="566820.1"/>
    <n v="93.957999999999998"/>
    <s v="Unknown"/>
    <m/>
  </r>
  <r>
    <x v="2"/>
    <x v="0"/>
    <x v="0"/>
    <x v="11"/>
    <s v="Block Grants for Community Mental Health Services"/>
    <x v="2"/>
    <s v="B09SM083977"/>
    <s v="HEALTH, MARYLAND DEPARTMENT OF"/>
    <s v="21228"/>
    <x v="6"/>
    <n v="805019.25"/>
    <n v="93.957999999999998"/>
    <s v="Unknown"/>
    <m/>
  </r>
  <r>
    <x v="2"/>
    <x v="0"/>
    <x v="0"/>
    <x v="11"/>
    <s v="Block Grants for Community Mental Health Services"/>
    <x v="2"/>
    <s v="B09SM085361"/>
    <s v="HEALTH, MARYLAND DEPARTMENT OF"/>
    <s v="21228"/>
    <x v="6"/>
    <n v="1390487.75"/>
    <n v="93.957999999999998"/>
    <s v="Unknown"/>
    <m/>
  </r>
  <r>
    <x v="2"/>
    <x v="0"/>
    <x v="2"/>
    <x v="11"/>
    <s v="Block Grants for Community Mental Health Services"/>
    <x v="2"/>
    <s v="B09SM083976"/>
    <s v="HEALTH AND HUMAN SERVICES, MAINE DEPARTMENT OF"/>
    <s v="043306841"/>
    <x v="7"/>
    <n v="0"/>
    <n v="93.957999999999998"/>
    <s v="Unknown"/>
    <m/>
  </r>
  <r>
    <x v="2"/>
    <x v="0"/>
    <x v="0"/>
    <x v="11"/>
    <s v="Block Grants for Community Mental Health Services"/>
    <x v="2"/>
    <s v="B09SM085888"/>
    <s v="HEALTH AND HUMAN SERVICES, MAINE DEPARTMENT OF"/>
    <s v="043306841"/>
    <x v="7"/>
    <n v="9634.6"/>
    <n v="93.957999999999998"/>
    <s v="Unknown"/>
    <m/>
  </r>
  <r>
    <x v="2"/>
    <x v="0"/>
    <x v="0"/>
    <x v="11"/>
    <s v="Block Grants for Community Mental Health Services"/>
    <x v="2"/>
    <s v="B09SM083805"/>
    <s v="HEALTH AND HUMAN SERVICES, MAINE DEPARTMENT OF"/>
    <s v="043306841"/>
    <x v="7"/>
    <n v="26630.800000000003"/>
    <n v="93.957999999999998"/>
    <s v="Unknown"/>
    <m/>
  </r>
  <r>
    <x v="2"/>
    <x v="0"/>
    <x v="0"/>
    <x v="11"/>
    <s v="Block Grants for Community Mental Health Services"/>
    <x v="2"/>
    <s v="B09SM083805"/>
    <s v="HEALTH AND HUMAN SERVICES, MAINE DEPARTMENT OF"/>
    <s v="043306841"/>
    <x v="7"/>
    <n v="114405.1"/>
    <n v="93.957999999999998"/>
    <s v="Unknown"/>
    <m/>
  </r>
  <r>
    <x v="2"/>
    <x v="0"/>
    <x v="0"/>
    <x v="11"/>
    <s v="Block Grants for Community Mental Health Services"/>
    <x v="2"/>
    <s v="B09SM083976"/>
    <s v="HEALTH AND HUMAN SERVICES, MAINE DEPARTMENT OF"/>
    <s v="043306841"/>
    <x v="7"/>
    <n v="162084.40000000002"/>
    <n v="93.957999999999998"/>
    <s v="Unknown"/>
    <m/>
  </r>
  <r>
    <x v="2"/>
    <x v="0"/>
    <x v="0"/>
    <x v="11"/>
    <s v="Block Grants for Community Mental Health Services"/>
    <x v="2"/>
    <s v="B09SM085360"/>
    <s v="HEALTH AND HUMAN SERVICES, MAINE DEPARTMENT OF"/>
    <s v="043306841"/>
    <x v="7"/>
    <n v="279963.95"/>
    <n v="93.957999999999998"/>
    <s v="Unknown"/>
    <m/>
  </r>
  <r>
    <x v="2"/>
    <x v="0"/>
    <x v="0"/>
    <x v="11"/>
    <s v="Block Grants for Community Mental Health Services"/>
    <x v="2"/>
    <s v="B09SM083832"/>
    <s v="MINISTRY OF HEALTH IN THE REPU BLIC OF THE MARSHALL ISLANDS"/>
    <s v="96960"/>
    <x v="57"/>
    <n v="0"/>
    <n v="93.957999999999998"/>
    <s v="Unknown"/>
    <m/>
  </r>
  <r>
    <x v="2"/>
    <x v="0"/>
    <x v="0"/>
    <x v="11"/>
    <s v="Block Grants for Community Mental Health Services"/>
    <x v="2"/>
    <s v="B09SM083955"/>
    <s v="MINISTRY OF HEALTH IN THE REPU BLIC OF THE MARSHALL ISLANDS"/>
    <s v="96960"/>
    <x v="57"/>
    <n v="0"/>
    <n v="93.957999999999998"/>
    <s v="Unknown"/>
    <m/>
  </r>
  <r>
    <x v="2"/>
    <x v="0"/>
    <x v="0"/>
    <x v="11"/>
    <s v="Block Grants for Community Mental Health Services"/>
    <x v="2"/>
    <s v="B09SM085387"/>
    <s v="MINISTRY OF HEALTH IN THE REPU BLIC OF THE MARSHALL ISLANDS"/>
    <s v="96960"/>
    <x v="57"/>
    <n v="0"/>
    <n v="93.957999999999998"/>
    <s v="Unknown"/>
    <m/>
  </r>
  <r>
    <x v="2"/>
    <x v="0"/>
    <x v="2"/>
    <x v="11"/>
    <s v="Block Grants for Community Mental Health Services"/>
    <x v="2"/>
    <s v="B09SM083955"/>
    <s v="MINISTRY OF HEALTH IN THE REPU BLIC OF THE MARSHALL ISLANDS"/>
    <s v=""/>
    <x v="57"/>
    <n v="0"/>
    <n v="93.957999999999998"/>
    <s v="Unknown"/>
    <m/>
  </r>
  <r>
    <x v="2"/>
    <x v="0"/>
    <x v="0"/>
    <x v="11"/>
    <s v="Block Grants for Community Mental Health Services"/>
    <x v="2"/>
    <s v="B09SM083832"/>
    <s v="MINISTRY OF HEALTH IN THE REPU BLIC OF THE MARSHALL ISLANDS"/>
    <s v="96960"/>
    <x v="57"/>
    <n v="1921.9"/>
    <n v="93.957999999999998"/>
    <s v="Unknown"/>
    <m/>
  </r>
  <r>
    <x v="2"/>
    <x v="0"/>
    <x v="0"/>
    <x v="11"/>
    <s v="Block Grants for Community Mental Health Services"/>
    <x v="2"/>
    <s v="B09SM085915"/>
    <s v="MINISTRY OF HEALTH IN THE REPU BLIC OF THE MARSHALL ISLANDS"/>
    <s v="96960"/>
    <x v="57"/>
    <n v="6250"/>
    <n v="93.957999999999998"/>
    <s v="Unknown"/>
    <m/>
  </r>
  <r>
    <x v="2"/>
    <x v="0"/>
    <x v="0"/>
    <x v="11"/>
    <s v="Block Grants for Community Mental Health Services"/>
    <x v="2"/>
    <s v="B09SM083832"/>
    <s v="MINISTRY OF HEALTH IN THE REPU BLIC OF THE MARSHALL ISLANDS"/>
    <s v="96960"/>
    <x v="57"/>
    <n v="8599.0500000000011"/>
    <n v="93.957999999999998"/>
    <s v="Unknown"/>
    <m/>
  </r>
  <r>
    <x v="2"/>
    <x v="0"/>
    <x v="0"/>
    <x v="11"/>
    <s v="Block Grants for Community Mental Health Services"/>
    <x v="2"/>
    <s v="B09SM083955"/>
    <s v="MINISTRY OF HEALTH IN THE REPU BLIC OF THE MARSHALL ISLANDS"/>
    <s v="96960"/>
    <x v="57"/>
    <n v="12091.150000000001"/>
    <n v="93.957999999999998"/>
    <s v="Unknown"/>
    <m/>
  </r>
  <r>
    <x v="2"/>
    <x v="0"/>
    <x v="0"/>
    <x v="11"/>
    <s v="Block Grants for Community Mental Health Services"/>
    <x v="2"/>
    <s v="B09SM085387"/>
    <s v="MINISTRY OF HEALTH IN THE REPU BLIC OF THE MARSHALL ISLANDS"/>
    <s v="96960"/>
    <x v="57"/>
    <n v="20884.7"/>
    <n v="93.957999999999998"/>
    <s v="Unknown"/>
    <m/>
  </r>
  <r>
    <x v="2"/>
    <x v="0"/>
    <x v="2"/>
    <x v="11"/>
    <s v="Block Grants for Community Mental Health Services"/>
    <x v="2"/>
    <s v="B09SM083979"/>
    <s v="HEALTH &amp; HUMAN SERVICES, MICHIGAN DEPARTMENT OF"/>
    <s v="489331805"/>
    <x v="21"/>
    <n v="0"/>
    <n v="93.957999999999998"/>
    <s v="Unknown"/>
    <m/>
  </r>
  <r>
    <x v="2"/>
    <x v="0"/>
    <x v="0"/>
    <x v="11"/>
    <s v="Block Grants for Community Mental Health Services"/>
    <x v="2"/>
    <s v="B09SM085891"/>
    <s v="HEALTH &amp; HUMAN SERVICES, MICHIGAN DEPARTMENT OF"/>
    <s v="489331805"/>
    <x v="21"/>
    <n v="72120.25"/>
    <n v="93.957999999999998"/>
    <s v="Unknown"/>
    <m/>
  </r>
  <r>
    <x v="2"/>
    <x v="0"/>
    <x v="0"/>
    <x v="11"/>
    <s v="Block Grants for Community Mental Health Services"/>
    <x v="2"/>
    <s v="B09SM083808"/>
    <s v="HEALTH &amp; HUMAN SERVICES, MICHIGAN DEPARTMENT OF"/>
    <s v="489331805"/>
    <x v="21"/>
    <n v="199214.2"/>
    <n v="93.957999999999998"/>
    <s v="Unknown"/>
    <m/>
  </r>
  <r>
    <x v="2"/>
    <x v="0"/>
    <x v="0"/>
    <x v="11"/>
    <s v="Block Grants for Community Mental Health Services"/>
    <x v="2"/>
    <s v="B09SM083808"/>
    <s v="HEALTH &amp; HUMAN SERVICES, MICHIGAN DEPARTMENT OF"/>
    <s v="489331805"/>
    <x v="21"/>
    <n v="250000"/>
    <n v="93.957999999999998"/>
    <s v="Unknown"/>
    <m/>
  </r>
  <r>
    <x v="2"/>
    <x v="0"/>
    <x v="0"/>
    <x v="11"/>
    <s v="Block Grants for Community Mental Health Services"/>
    <x v="2"/>
    <s v="B09SM083979"/>
    <s v="HEALTH &amp; HUMAN SERVICES, MICHIGAN DEPARTMENT OF"/>
    <s v="489331805"/>
    <x v="21"/>
    <n v="856517.55"/>
    <n v="93.957999999999998"/>
    <s v="Unknown"/>
    <m/>
  </r>
  <r>
    <x v="2"/>
    <x v="0"/>
    <x v="0"/>
    <x v="11"/>
    <s v="Block Grants for Community Mental Health Services"/>
    <x v="2"/>
    <s v="B09SM085363"/>
    <s v="HEALTH &amp; HUMAN SERVICES, MICHIGAN DEPARTMENT OF"/>
    <s v="489331805"/>
    <x v="21"/>
    <n v="1213291.45"/>
    <n v="93.957999999999998"/>
    <s v="Unknown"/>
    <m/>
  </r>
  <r>
    <x v="2"/>
    <x v="0"/>
    <x v="2"/>
    <x v="11"/>
    <s v="Block Grants for Community Mental Health Services"/>
    <x v="2"/>
    <s v="B09SM083980"/>
    <s v="HUMAN SERVICES, MINNESOTA DEPARTMENT OF"/>
    <s v="551642208"/>
    <x v="36"/>
    <n v="0"/>
    <n v="93.957999999999998"/>
    <s v="Unknown"/>
    <m/>
  </r>
  <r>
    <x v="2"/>
    <x v="0"/>
    <x v="0"/>
    <x v="11"/>
    <s v="Block Grants for Community Mental Health Services"/>
    <x v="2"/>
    <s v="B09SM085892"/>
    <s v="HUMAN SERVICES, MINNESOTA DEPARTMENT OF"/>
    <s v="551642208"/>
    <x v="36"/>
    <n v="37204.85"/>
    <n v="93.957999999999998"/>
    <s v="Unknown"/>
    <m/>
  </r>
  <r>
    <x v="2"/>
    <x v="0"/>
    <x v="0"/>
    <x v="11"/>
    <s v="Block Grants for Community Mental Health Services"/>
    <x v="2"/>
    <s v="B09SM083809"/>
    <s v="HUMAN SERVICES, MINNESOTA DEPARTMENT OF"/>
    <s v="551642208"/>
    <x v="36"/>
    <n v="102188.8"/>
    <n v="93.957999999999998"/>
    <s v="Unknown"/>
    <m/>
  </r>
  <r>
    <x v="2"/>
    <x v="0"/>
    <x v="0"/>
    <x v="11"/>
    <s v="Block Grants for Community Mental Health Services"/>
    <x v="2"/>
    <s v="B09SM083809"/>
    <s v="HUMAN SERVICES, MINNESOTA DEPARTMENT OF"/>
    <s v="551642208"/>
    <x v="36"/>
    <n v="442433.85000000003"/>
    <n v="93.957999999999998"/>
    <s v="Unknown"/>
    <m/>
  </r>
  <r>
    <x v="2"/>
    <x v="0"/>
    <x v="0"/>
    <x v="11"/>
    <s v="Block Grants for Community Mental Health Services"/>
    <x v="2"/>
    <s v="B09SM083980"/>
    <s v="HUMAN SERVICES, MINNESOTA DEPARTMENT OF"/>
    <s v="551642208"/>
    <x v="36"/>
    <n v="625903.35"/>
    <n v="93.957999999999998"/>
    <s v="Unknown"/>
    <m/>
  </r>
  <r>
    <x v="2"/>
    <x v="0"/>
    <x v="0"/>
    <x v="11"/>
    <s v="Block Grants for Community Mental Health Services"/>
    <x v="2"/>
    <s v="B09SM085364"/>
    <s v="HUMAN SERVICES, MINNESOTA DEPARTMENT OF"/>
    <s v="551642208"/>
    <x v="36"/>
    <n v="1081105.75"/>
    <n v="93.957999999999998"/>
    <s v="Unknown"/>
    <m/>
  </r>
  <r>
    <x v="2"/>
    <x v="0"/>
    <x v="2"/>
    <x v="11"/>
    <s v="Block Grants for Community Mental Health Services"/>
    <x v="2"/>
    <s v="B09SM083982"/>
    <s v="MENTAL HEALTH, MISSOURI DEPARTMENT OF"/>
    <s v="651014130"/>
    <x v="8"/>
    <n v="0"/>
    <n v="93.957999999999998"/>
    <s v="Unknown"/>
    <m/>
  </r>
  <r>
    <x v="2"/>
    <x v="0"/>
    <x v="0"/>
    <x v="11"/>
    <s v="Block Grants for Community Mental Health Services"/>
    <x v="2"/>
    <s v="B09SM085894"/>
    <s v="MENTAL HEALTH, MISSOURI DEPARTMENT OF"/>
    <s v="651014130"/>
    <x v="8"/>
    <n v="41353.200000000004"/>
    <n v="93.957999999999998"/>
    <s v="Unknown"/>
    <m/>
  </r>
  <r>
    <x v="2"/>
    <x v="0"/>
    <x v="0"/>
    <x v="11"/>
    <s v="Block Grants for Community Mental Health Services"/>
    <x v="2"/>
    <s v="B09SM083811"/>
    <s v="MENTAL HEALTH, MISSOURI DEPARTMENT OF"/>
    <s v="651014130"/>
    <x v="8"/>
    <n v="113667.45000000001"/>
    <n v="93.957999999999998"/>
    <s v="Unknown"/>
    <m/>
  </r>
  <r>
    <x v="2"/>
    <x v="0"/>
    <x v="0"/>
    <x v="11"/>
    <s v="Block Grants for Community Mental Health Services"/>
    <x v="2"/>
    <s v="B09SM083811"/>
    <s v="MENTAL HEALTH, MISSOURI DEPARTMENT OF"/>
    <s v="651014130"/>
    <x v="8"/>
    <n v="491680.9"/>
    <n v="93.957999999999998"/>
    <s v="Unknown"/>
    <m/>
  </r>
  <r>
    <x v="2"/>
    <x v="0"/>
    <x v="0"/>
    <x v="11"/>
    <s v="Block Grants for Community Mental Health Services"/>
    <x v="2"/>
    <s v="B09SM083982"/>
    <s v="MENTAL HEALTH, MISSOURI DEPARTMENT OF"/>
    <s v="651014130"/>
    <x v="8"/>
    <n v="695691.85000000009"/>
    <n v="93.957999999999998"/>
    <s v="Unknown"/>
    <m/>
  </r>
  <r>
    <x v="2"/>
    <x v="0"/>
    <x v="0"/>
    <x v="11"/>
    <s v="Block Grants for Community Mental Health Services"/>
    <x v="2"/>
    <s v="B09SM085366"/>
    <s v="MENTAL HEALTH, MISSOURI DEPARTMENT OF"/>
    <s v="651014130"/>
    <x v="8"/>
    <n v="1201649.55"/>
    <n v="93.957999999999998"/>
    <s v="Unknown"/>
    <m/>
  </r>
  <r>
    <x v="2"/>
    <x v="0"/>
    <x v="0"/>
    <x v="11"/>
    <s v="Block Grants for Community Mental Health Services"/>
    <x v="2"/>
    <s v="B09SM083984"/>
    <s v="COMMONWEALTH HEALTHCARE CORPO RATION"/>
    <s v="969500409"/>
    <x v="52"/>
    <n v="-8306.4500000000007"/>
    <n v="93.957999999999998"/>
    <s v="Unknown"/>
    <m/>
  </r>
  <r>
    <x v="2"/>
    <x v="0"/>
    <x v="0"/>
    <x v="11"/>
    <s v="Block Grants for Community Mental Health Services"/>
    <x v="2"/>
    <s v="B09SM083813"/>
    <s v="COMMONWEALTH HEALTHCARE CORPO RATION"/>
    <s v="969500409"/>
    <x v="52"/>
    <n v="-7227.8"/>
    <n v="93.957999999999998"/>
    <s v="Unknown"/>
    <m/>
  </r>
  <r>
    <x v="2"/>
    <x v="0"/>
    <x v="0"/>
    <x v="11"/>
    <s v="Block Grants for Community Mental Health Services"/>
    <x v="2"/>
    <s v="B09SM083813"/>
    <s v="COMMONWEALTH HEALTHCARE CORPO RATION"/>
    <s v="969500409"/>
    <x v="52"/>
    <n v="1347.5500000000002"/>
    <n v="93.957999999999998"/>
    <s v="Unknown"/>
    <m/>
  </r>
  <r>
    <x v="2"/>
    <x v="0"/>
    <x v="0"/>
    <x v="11"/>
    <s v="Block Grants for Community Mental Health Services"/>
    <x v="2"/>
    <s v="B09SM083813"/>
    <s v="COMMONWEALTH HEALTHCARE CORPO RATION"/>
    <s v="969500409"/>
    <x v="52"/>
    <n v="5880.25"/>
    <n v="93.957999999999998"/>
    <s v="Unknown"/>
    <m/>
  </r>
  <r>
    <x v="2"/>
    <x v="0"/>
    <x v="0"/>
    <x v="11"/>
    <s v="Block Grants for Community Mental Health Services"/>
    <x v="2"/>
    <s v="B09SM085896"/>
    <s v="COMMONWEALTH HEALTHCARE CORPO RATION"/>
    <s v="969500409"/>
    <x v="52"/>
    <n v="6250"/>
    <n v="93.957999999999998"/>
    <s v="Unknown"/>
    <m/>
  </r>
  <r>
    <x v="2"/>
    <x v="0"/>
    <x v="0"/>
    <x v="11"/>
    <s v="Block Grants for Community Mental Health Services"/>
    <x v="2"/>
    <s v="B09SM083813"/>
    <s v="COMMONWEALTH HEALTHCARE CORPO RATION"/>
    <s v="969500409"/>
    <x v="52"/>
    <n v="7227.8"/>
    <n v="93.957999999999998"/>
    <s v="Unknown"/>
    <m/>
  </r>
  <r>
    <x v="2"/>
    <x v="0"/>
    <x v="0"/>
    <x v="11"/>
    <s v="Block Grants for Community Mental Health Services"/>
    <x v="2"/>
    <s v="B09SM083984"/>
    <s v="COMMONWEALTH HEALTHCARE CORPO RATION"/>
    <s v="969500409"/>
    <x v="52"/>
    <n v="8306.4500000000007"/>
    <n v="93.957999999999998"/>
    <s v="Unknown"/>
    <m/>
  </r>
  <r>
    <x v="2"/>
    <x v="0"/>
    <x v="0"/>
    <x v="11"/>
    <s v="Block Grants for Community Mental Health Services"/>
    <x v="2"/>
    <s v="B09SM083984"/>
    <s v="COMMONWEALTH HEALTHCARE CORPO RATION"/>
    <s v="969500409"/>
    <x v="52"/>
    <n v="8306.4500000000007"/>
    <n v="93.957999999999998"/>
    <s v="Unknown"/>
    <m/>
  </r>
  <r>
    <x v="2"/>
    <x v="0"/>
    <x v="0"/>
    <x v="11"/>
    <s v="Block Grants for Community Mental Health Services"/>
    <x v="2"/>
    <s v="B09SM085368"/>
    <s v="COMMONWEALTH HEALTHCARE CORPO RATION"/>
    <s v="969500409"/>
    <x v="52"/>
    <n v="14347.550000000001"/>
    <n v="93.957999999999998"/>
    <s v="Unknown"/>
    <m/>
  </r>
  <r>
    <x v="2"/>
    <x v="0"/>
    <x v="2"/>
    <x v="11"/>
    <s v="Block Grants for Community Mental Health Services"/>
    <x v="2"/>
    <s v="B09SM083810"/>
    <s v="MENTAL HEALTH, MISSISSIPPI DEPARTMENT OF"/>
    <s v="392011328"/>
    <x v="44"/>
    <n v="0"/>
    <n v="93.957999999999998"/>
    <s v="Unknown"/>
    <m/>
  </r>
  <r>
    <x v="2"/>
    <x v="0"/>
    <x v="2"/>
    <x v="11"/>
    <s v="Block Grants for Community Mental Health Services"/>
    <x v="2"/>
    <s v="B09SM083981"/>
    <s v="MENTAL HEALTH, MISSISSIPPI DEPARTMENT OF"/>
    <s v="392011328"/>
    <x v="44"/>
    <n v="0"/>
    <n v="93.957999999999998"/>
    <s v="Unknown"/>
    <m/>
  </r>
  <r>
    <x v="2"/>
    <x v="0"/>
    <x v="2"/>
    <x v="11"/>
    <s v="Block Grants for Community Mental Health Services"/>
    <x v="2"/>
    <s v="B09SM083981"/>
    <s v="MENTAL HEALTH, MISSISSIPPI DEPARTMENT OF"/>
    <s v="392011328"/>
    <x v="44"/>
    <n v="0"/>
    <n v="93.957999999999998"/>
    <s v="Unknown"/>
    <m/>
  </r>
  <r>
    <x v="2"/>
    <x v="0"/>
    <x v="2"/>
    <x v="11"/>
    <s v="Block Grants for Community Mental Health Services"/>
    <x v="2"/>
    <s v="B09SM085365"/>
    <s v="MENTAL HEALTH, MISSISSIPPI DEPARTMENT OF"/>
    <s v="392011328"/>
    <x v="44"/>
    <n v="0"/>
    <n v="93.957999999999998"/>
    <s v="Unknown"/>
    <m/>
  </r>
  <r>
    <x v="2"/>
    <x v="0"/>
    <x v="2"/>
    <x v="11"/>
    <s v="Block Grants for Community Mental Health Services"/>
    <x v="2"/>
    <s v="B09SM085893"/>
    <s v="MENTAL HEALTH, MISSISSIPPI DEPARTMENT OF"/>
    <s v="392011328"/>
    <x v="44"/>
    <n v="0"/>
    <n v="93.957999999999998"/>
    <s v="Unknown"/>
    <m/>
  </r>
  <r>
    <x v="2"/>
    <x v="0"/>
    <x v="0"/>
    <x v="11"/>
    <s v="Block Grants for Community Mental Health Services"/>
    <x v="2"/>
    <s v="B09SM085893"/>
    <s v="MENTAL HEALTH, MISSISSIPPI DEPARTMENT OF"/>
    <s v="392011328"/>
    <x v="44"/>
    <n v="22458.850000000002"/>
    <n v="93.957999999999998"/>
    <s v="Unknown"/>
    <m/>
  </r>
  <r>
    <x v="2"/>
    <x v="0"/>
    <x v="0"/>
    <x v="11"/>
    <s v="Block Grants for Community Mental Health Services"/>
    <x v="2"/>
    <s v="B09SM083810"/>
    <s v="MENTAL HEALTH, MISSISSIPPI DEPARTMENT OF"/>
    <s v="392011328"/>
    <x v="44"/>
    <n v="61360.75"/>
    <n v="93.957999999999998"/>
    <s v="Unknown"/>
    <m/>
  </r>
  <r>
    <x v="2"/>
    <x v="0"/>
    <x v="0"/>
    <x v="11"/>
    <s v="Block Grants for Community Mental Health Services"/>
    <x v="2"/>
    <s v="B09SM083810"/>
    <s v="MENTAL HEALTH, MISSISSIPPI DEPARTMENT OF"/>
    <s v="392011328"/>
    <x v="44"/>
    <n v="267402.95"/>
    <n v="93.957999999999998"/>
    <s v="Unknown"/>
    <m/>
  </r>
  <r>
    <x v="2"/>
    <x v="0"/>
    <x v="0"/>
    <x v="11"/>
    <s v="Block Grants for Community Mental Health Services"/>
    <x v="2"/>
    <s v="B09SM083981"/>
    <s v="MENTAL HEALTH, MISSISSIPPI DEPARTMENT OF"/>
    <s v="392011328"/>
    <x v="44"/>
    <n v="377829.15"/>
    <n v="93.957999999999998"/>
    <s v="Unknown"/>
    <m/>
  </r>
  <r>
    <x v="2"/>
    <x v="0"/>
    <x v="0"/>
    <x v="11"/>
    <s v="Block Grants for Community Mental Health Services"/>
    <x v="2"/>
    <s v="B09SM085365"/>
    <s v="MENTAL HEALTH, MISSISSIPPI DEPARTMENT OF"/>
    <s v="392011328"/>
    <x v="44"/>
    <n v="652613.95000000007"/>
    <n v="93.957999999999998"/>
    <s v="Unknown"/>
    <m/>
  </r>
  <r>
    <x v="2"/>
    <x v="0"/>
    <x v="2"/>
    <x v="11"/>
    <s v="Block Grants for Community Mental Health Services"/>
    <x v="2"/>
    <s v="B09SM083983"/>
    <s v="PUBLIC HEALTH AND HUMAN SERVICES, MONTANA DEPARTMENT OF"/>
    <s v="596044909"/>
    <x v="9"/>
    <n v="0"/>
    <n v="93.957999999999998"/>
    <s v="Unknown"/>
    <m/>
  </r>
  <r>
    <x v="2"/>
    <x v="0"/>
    <x v="0"/>
    <x v="11"/>
    <s v="Block Grants for Community Mental Health Services"/>
    <x v="2"/>
    <s v="B09SM085895"/>
    <s v="PUBLIC HEALTH AND HUMAN SERVICES, MONTANA DEPARTMENT OF"/>
    <s v="596044909"/>
    <x v="9"/>
    <n v="7522.85"/>
    <n v="93.957999999999998"/>
    <s v="Unknown"/>
    <m/>
  </r>
  <r>
    <x v="2"/>
    <x v="0"/>
    <x v="0"/>
    <x v="11"/>
    <s v="Block Grants for Community Mental Health Services"/>
    <x v="2"/>
    <s v="B09SM083812"/>
    <s v="PUBLIC HEALTH AND HUMAN SERVICES, MONTANA DEPARTMENT OF"/>
    <s v="596044909"/>
    <x v="9"/>
    <n v="20271.100000000002"/>
    <n v="93.957999999999998"/>
    <s v="Unknown"/>
    <m/>
  </r>
  <r>
    <x v="2"/>
    <x v="0"/>
    <x v="0"/>
    <x v="11"/>
    <s v="Block Grants for Community Mental Health Services"/>
    <x v="2"/>
    <s v="B09SM083812"/>
    <s v="PUBLIC HEALTH AND HUMAN SERVICES, MONTANA DEPARTMENT OF"/>
    <s v="596044909"/>
    <x v="9"/>
    <n v="89852"/>
    <n v="93.957999999999998"/>
    <s v="Unknown"/>
    <m/>
  </r>
  <r>
    <x v="2"/>
    <x v="0"/>
    <x v="0"/>
    <x v="11"/>
    <s v="Block Grants for Community Mental Health Services"/>
    <x v="2"/>
    <s v="B09SM083983"/>
    <s v="PUBLIC HEALTH AND HUMAN SERVICES, MONTANA DEPARTMENT OF"/>
    <s v="596044909"/>
    <x v="9"/>
    <n v="126558.1"/>
    <n v="93.957999999999998"/>
    <s v="Unknown"/>
    <m/>
  </r>
  <r>
    <x v="2"/>
    <x v="0"/>
    <x v="0"/>
    <x v="11"/>
    <s v="Block Grants for Community Mental Health Services"/>
    <x v="2"/>
    <s v="B09SM085367"/>
    <s v="PUBLIC HEALTH AND HUMAN SERVICES, MONTANA DEPARTMENT OF"/>
    <s v="596044909"/>
    <x v="9"/>
    <n v="218600.35"/>
    <n v="93.957999999999998"/>
    <s v="Unknown"/>
    <m/>
  </r>
  <r>
    <x v="2"/>
    <x v="0"/>
    <x v="2"/>
    <x v="11"/>
    <s v="Block Grants for Community Mental Health Services"/>
    <x v="2"/>
    <s v="B09SM083991"/>
    <s v="HEALTH &amp; HUMAN SERVICES, NORTH CAROLINA DEPARTMENT OF"/>
    <s v="276992000"/>
    <x v="10"/>
    <n v="0"/>
    <n v="93.957999999999998"/>
    <s v="Unknown"/>
    <m/>
  </r>
  <r>
    <x v="2"/>
    <x v="0"/>
    <x v="0"/>
    <x v="11"/>
    <s v="Block Grants for Community Mental Health Services"/>
    <x v="2"/>
    <s v="B09SM085903"/>
    <s v="HEALTH &amp; HUMAN SERVICES, NORTH CAROLINA DEPARTMENT OF"/>
    <s v="276992000"/>
    <x v="10"/>
    <n v="71469.05"/>
    <n v="93.957999999999998"/>
    <s v="Unknown"/>
    <m/>
  </r>
  <r>
    <x v="2"/>
    <x v="0"/>
    <x v="0"/>
    <x v="11"/>
    <s v="Block Grants for Community Mental Health Services"/>
    <x v="2"/>
    <s v="B09SM083820"/>
    <s v="HEALTH &amp; HUMAN SERVICES, NORTH CAROLINA DEPARTMENT OF"/>
    <s v="276992000"/>
    <x v="10"/>
    <n v="195340.35"/>
    <n v="93.957999999999998"/>
    <s v="Unknown"/>
    <m/>
  </r>
  <r>
    <x v="2"/>
    <x v="0"/>
    <x v="0"/>
    <x v="11"/>
    <s v="Block Grants for Community Mental Health Services"/>
    <x v="2"/>
    <s v="B09SM083820"/>
    <s v="HEALTH &amp; HUMAN SERVICES, NORTH CAROLINA DEPARTMENT OF"/>
    <s v="276992000"/>
    <x v="10"/>
    <n v="850858.70000000007"/>
    <n v="93.957999999999998"/>
    <s v="Unknown"/>
    <m/>
  </r>
  <r>
    <x v="2"/>
    <x v="0"/>
    <x v="0"/>
    <x v="11"/>
    <s v="Block Grants for Community Mental Health Services"/>
    <x v="2"/>
    <s v="B09SM083991"/>
    <s v="HEALTH &amp; HUMAN SERVICES, NORTH CAROLINA DEPARTMENT OF"/>
    <s v="276992000"/>
    <x v="10"/>
    <n v="1202336.05"/>
    <n v="93.957999999999998"/>
    <s v="Unknown"/>
    <m/>
  </r>
  <r>
    <x v="2"/>
    <x v="0"/>
    <x v="0"/>
    <x v="11"/>
    <s v="Block Grants for Community Mental Health Services"/>
    <x v="2"/>
    <s v="B09SM085375"/>
    <s v="HEALTH &amp; HUMAN SERVICES, NORTH CAROLINA DEPARTMENT OF"/>
    <s v="276992000"/>
    <x v="10"/>
    <n v="2076762.3"/>
    <n v="93.957999999999998"/>
    <s v="Unknown"/>
    <m/>
  </r>
  <r>
    <x v="2"/>
    <x v="0"/>
    <x v="2"/>
    <x v="11"/>
    <s v="Block Grants for Community Mental Health Services"/>
    <x v="2"/>
    <s v="B09SM083992"/>
    <s v="HUMAN SERVICES, NORTH DAKOTA DEPARTMENT OF"/>
    <s v="585050602"/>
    <x v="53"/>
    <n v="0"/>
    <n v="93.957999999999998"/>
    <s v="Unknown"/>
    <m/>
  </r>
  <r>
    <x v="2"/>
    <x v="0"/>
    <x v="0"/>
    <x v="11"/>
    <s v="Block Grants for Community Mental Health Services"/>
    <x v="2"/>
    <s v="B09SM085904"/>
    <s v="HUMAN SERVICES, NORTH DAKOTA DEPARTMENT OF"/>
    <s v="585050602"/>
    <x v="53"/>
    <n v="6250"/>
    <n v="93.957999999999998"/>
    <s v="Unknown"/>
    <m/>
  </r>
  <r>
    <x v="2"/>
    <x v="0"/>
    <x v="0"/>
    <x v="11"/>
    <s v="Block Grants for Community Mental Health Services"/>
    <x v="2"/>
    <s v="B09SM083821"/>
    <s v="HUMAN SERVICES, NORTH DAKOTA DEPARTMENT OF"/>
    <s v="585050602"/>
    <x v="53"/>
    <n v="10558.85"/>
    <n v="93.957999999999998"/>
    <s v="Unknown"/>
    <m/>
  </r>
  <r>
    <x v="2"/>
    <x v="0"/>
    <x v="0"/>
    <x v="11"/>
    <s v="Block Grants for Community Mental Health Services"/>
    <x v="2"/>
    <s v="B09SM083821"/>
    <s v="HUMAN SERVICES, NORTH DAKOTA DEPARTMENT OF"/>
    <s v="585050602"/>
    <x v="53"/>
    <n v="51878.05"/>
    <n v="93.957999999999998"/>
    <s v="Unknown"/>
    <m/>
  </r>
  <r>
    <x v="2"/>
    <x v="0"/>
    <x v="0"/>
    <x v="11"/>
    <s v="Block Grants for Community Mental Health Services"/>
    <x v="2"/>
    <s v="B09SM083992"/>
    <s v="HUMAN SERVICES, NORTH DAKOTA DEPARTMENT OF"/>
    <s v="585050602"/>
    <x v="53"/>
    <n v="71755.100000000006"/>
    <n v="93.957999999999998"/>
    <s v="Unknown"/>
    <m/>
  </r>
  <r>
    <x v="2"/>
    <x v="0"/>
    <x v="0"/>
    <x v="11"/>
    <s v="Block Grants for Community Mental Health Services"/>
    <x v="2"/>
    <s v="B09SM085376"/>
    <s v="HUMAN SERVICES, NORTH DAKOTA DEPARTMENT OF"/>
    <s v="585050602"/>
    <x v="53"/>
    <n v="123940.65000000001"/>
    <n v="93.957999999999998"/>
    <s v="Unknown"/>
    <m/>
  </r>
  <r>
    <x v="2"/>
    <x v="0"/>
    <x v="2"/>
    <x v="11"/>
    <s v="Block Grants for Community Mental Health Services"/>
    <x v="2"/>
    <s v="B09SM083985"/>
    <s v="HEALTH AND HUMAN SERVICES, NEBRASKA DEPARTMENT OF"/>
    <s v="685082529"/>
    <x v="24"/>
    <n v="0"/>
    <n v="93.957999999999998"/>
    <s v="Unknown"/>
    <m/>
  </r>
  <r>
    <x v="2"/>
    <x v="0"/>
    <x v="2"/>
    <x v="11"/>
    <s v="Block Grants for Community Mental Health Services"/>
    <x v="2"/>
    <s v="B09SM083985"/>
    <s v="NEBRASKA DEPARTMENT OF HEALTH &amp; HUMAN SERVICES"/>
    <s v="685082529"/>
    <x v="24"/>
    <n v="0"/>
    <n v="93.957999999999998"/>
    <s v="Unknown"/>
    <m/>
  </r>
  <r>
    <x v="2"/>
    <x v="0"/>
    <x v="2"/>
    <x v="11"/>
    <s v="Block Grants for Community Mental Health Services"/>
    <x v="2"/>
    <s v="B09SM085369"/>
    <s v="NEBRASKA DEPARTMENT OF HEALTH &amp; HUMAN SERVICES"/>
    <s v="685082529"/>
    <x v="24"/>
    <n v="0"/>
    <n v="93.957999999999998"/>
    <s v="Unknown"/>
    <m/>
  </r>
  <r>
    <x v="2"/>
    <x v="0"/>
    <x v="2"/>
    <x v="11"/>
    <s v="Block Grants for Community Mental Health Services"/>
    <x v="2"/>
    <s v="B09SM085897"/>
    <s v="NEBRASKA DEPARTMENT OF HEALTH &amp; HUMAN SERVICES"/>
    <s v="685082529"/>
    <x v="24"/>
    <n v="0"/>
    <n v="93.957999999999998"/>
    <s v="Unknown"/>
    <m/>
  </r>
  <r>
    <x v="2"/>
    <x v="0"/>
    <x v="0"/>
    <x v="11"/>
    <s v="Block Grants for Community Mental Health Services"/>
    <x v="2"/>
    <s v="B09SM085897"/>
    <s v="HEALTH AND HUMAN SERVICES, NEBRASKA DEPARTMENT OF"/>
    <s v="685082529"/>
    <x v="24"/>
    <n v="11280.25"/>
    <n v="93.957999999999998"/>
    <s v="Unknown"/>
    <m/>
  </r>
  <r>
    <x v="2"/>
    <x v="0"/>
    <x v="0"/>
    <x v="11"/>
    <s v="Block Grants for Community Mental Health Services"/>
    <x v="2"/>
    <s v="B09SM083814"/>
    <s v="HEALTH AND HUMAN SERVICES, NEBRASKA DEPARTMENT OF"/>
    <s v="685082529"/>
    <x v="24"/>
    <n v="30277.800000000003"/>
    <n v="93.957999999999998"/>
    <s v="Unknown"/>
    <m/>
  </r>
  <r>
    <x v="2"/>
    <x v="0"/>
    <x v="0"/>
    <x v="11"/>
    <s v="Block Grants for Community Mental Health Services"/>
    <x v="2"/>
    <s v="B09SM083814"/>
    <s v="HEALTH AND HUMAN SERVICES, NEBRASKA DEPARTMENT OF"/>
    <s v="685082529"/>
    <x v="24"/>
    <n v="134848.4"/>
    <n v="93.957999999999998"/>
    <s v="Unknown"/>
    <m/>
  </r>
  <r>
    <x v="2"/>
    <x v="0"/>
    <x v="0"/>
    <x v="11"/>
    <s v="Block Grants for Community Mental Health Services"/>
    <x v="2"/>
    <s v="B09SM083985"/>
    <s v="HEALTH AND HUMAN SERVICES, NEBRASKA DEPARTMENT OF"/>
    <s v="685082529"/>
    <x v="24"/>
    <n v="189770"/>
    <n v="93.957999999999998"/>
    <s v="Unknown"/>
    <m/>
  </r>
  <r>
    <x v="2"/>
    <x v="0"/>
    <x v="0"/>
    <x v="11"/>
    <s v="Block Grants for Community Mental Health Services"/>
    <x v="2"/>
    <s v="B09SM085369"/>
    <s v="HEALTH AND HUMAN SERVICES, NEBRASKA DEPARTMENT OF"/>
    <s v="685082529"/>
    <x v="24"/>
    <n v="327784.5"/>
    <n v="93.957999999999998"/>
    <s v="Unknown"/>
    <m/>
  </r>
  <r>
    <x v="2"/>
    <x v="0"/>
    <x v="2"/>
    <x v="11"/>
    <s v="Block Grants for Community Mental Health Services"/>
    <x v="2"/>
    <s v="B09SM083987"/>
    <s v="HEALTH AND HUMAN SERVICES, NEW HAMPSHIRE DEPT OF"/>
    <s v="033013852"/>
    <x v="54"/>
    <n v="0"/>
    <n v="93.957999999999998"/>
    <s v="Unknown"/>
    <m/>
  </r>
  <r>
    <x v="2"/>
    <x v="0"/>
    <x v="0"/>
    <x v="11"/>
    <s v="Block Grants for Community Mental Health Services"/>
    <x v="2"/>
    <s v="B09SM085899"/>
    <s v="HEALTH AND HUMAN SERVICES, NEW HAMPSHIRE DEPT OF"/>
    <s v="033013852"/>
    <x v="54"/>
    <n v="8657.6"/>
    <n v="93.957999999999998"/>
    <s v="Unknown"/>
    <m/>
  </r>
  <r>
    <x v="2"/>
    <x v="0"/>
    <x v="0"/>
    <x v="11"/>
    <s v="Block Grants for Community Mental Health Services"/>
    <x v="2"/>
    <s v="B09SM083816"/>
    <s v="HEALTH AND HUMAN SERVICES, NEW HAMPSHIRE DEPT OF"/>
    <s v="033013852"/>
    <x v="54"/>
    <n v="23718.9"/>
    <n v="93.957999999999998"/>
    <s v="Unknown"/>
    <m/>
  </r>
  <r>
    <x v="2"/>
    <x v="0"/>
    <x v="0"/>
    <x v="11"/>
    <s v="Block Grants for Community Mental Health Services"/>
    <x v="2"/>
    <s v="B09SM083816"/>
    <s v="HEALTH AND HUMAN SERVICES, NEW HAMPSHIRE DEPT OF"/>
    <s v="033013852"/>
    <x v="54"/>
    <n v="103015"/>
    <n v="93.957999999999998"/>
    <s v="Unknown"/>
    <m/>
  </r>
  <r>
    <x v="2"/>
    <x v="0"/>
    <x v="0"/>
    <x v="11"/>
    <s v="Block Grants for Community Mental Health Services"/>
    <x v="2"/>
    <s v="B09SM083987"/>
    <s v="HEALTH AND HUMAN SERVICES, NEW HAMPSHIRE DEPT OF"/>
    <s v="033013852"/>
    <x v="54"/>
    <n v="145647.95000000001"/>
    <n v="93.957999999999998"/>
    <s v="Unknown"/>
    <m/>
  </r>
  <r>
    <x v="2"/>
    <x v="0"/>
    <x v="0"/>
    <x v="11"/>
    <s v="Block Grants for Community Mental Health Services"/>
    <x v="2"/>
    <s v="B09SM085371"/>
    <s v="HEALTH AND HUMAN SERVICES, NEW HAMPSHIRE DEPT OF"/>
    <s v="033013852"/>
    <x v="54"/>
    <n v="251573.75"/>
    <n v="93.957999999999998"/>
    <s v="Unknown"/>
    <m/>
  </r>
  <r>
    <x v="2"/>
    <x v="0"/>
    <x v="2"/>
    <x v="11"/>
    <s v="Block Grants for Community Mental Health Services"/>
    <x v="2"/>
    <s v="B09SM083988"/>
    <s v="HUMAN SERVICES, NEW JERSEY DEPARTMENT OF"/>
    <s v="086082306"/>
    <x v="25"/>
    <n v="0"/>
    <n v="93.957999999999998"/>
    <s v="Unknown"/>
    <m/>
  </r>
  <r>
    <x v="2"/>
    <x v="0"/>
    <x v="0"/>
    <x v="11"/>
    <s v="Block Grants for Community Mental Health Services"/>
    <x v="2"/>
    <s v="B09SM085900"/>
    <s v="HUMAN SERVICES, NEW JERSEY DEPARTMENT OF"/>
    <s v="086082306"/>
    <x v="25"/>
    <n v="67315.5"/>
    <n v="93.957999999999998"/>
    <s v="Unknown"/>
    <m/>
  </r>
  <r>
    <x v="2"/>
    <x v="0"/>
    <x v="0"/>
    <x v="11"/>
    <s v="Block Grants for Community Mental Health Services"/>
    <x v="2"/>
    <s v="B09SM083817"/>
    <s v="HUMAN SERVICES, NEW JERSEY DEPARTMENT OF"/>
    <s v="086082306"/>
    <x v="25"/>
    <n v="191013.85"/>
    <n v="93.957999999999998"/>
    <s v="Unknown"/>
    <m/>
  </r>
  <r>
    <x v="2"/>
    <x v="0"/>
    <x v="0"/>
    <x v="11"/>
    <s v="Block Grants for Community Mental Health Services"/>
    <x v="2"/>
    <s v="B09SM083817"/>
    <s v="HUMAN SERVICES, NEW JERSEY DEPARTMENT OF"/>
    <s v="086082306"/>
    <x v="25"/>
    <n v="794383.85000000009"/>
    <n v="93.957999999999998"/>
    <s v="Unknown"/>
    <m/>
  </r>
  <r>
    <x v="2"/>
    <x v="0"/>
    <x v="0"/>
    <x v="11"/>
    <s v="Block Grants for Community Mental Health Services"/>
    <x v="2"/>
    <s v="B09SM083988"/>
    <s v="HUMAN SERVICES, NEW JERSEY DEPARTMENT OF"/>
    <s v="086082306"/>
    <x v="25"/>
    <n v="1132460.6000000001"/>
    <n v="93.957999999999998"/>
    <s v="Unknown"/>
    <m/>
  </r>
  <r>
    <x v="2"/>
    <x v="0"/>
    <x v="0"/>
    <x v="11"/>
    <s v="Block Grants for Community Mental Health Services"/>
    <x v="2"/>
    <s v="B09SM085372"/>
    <s v="HUMAN SERVICES, NEW JERSEY DEPARTMENT OF"/>
    <s v="086082306"/>
    <x v="25"/>
    <n v="1956068.3"/>
    <n v="93.957999999999998"/>
    <s v="Unknown"/>
    <m/>
  </r>
  <r>
    <x v="2"/>
    <x v="0"/>
    <x v="2"/>
    <x v="11"/>
    <s v="Block Grants for Community Mental Health Services"/>
    <x v="2"/>
    <s v="B09SM083989"/>
    <s v="HUMAN SERVICES, NEW MEXICO DEPARTMENT OF"/>
    <s v="875056142"/>
    <x v="11"/>
    <n v="0"/>
    <n v="93.957999999999998"/>
    <s v="Unknown"/>
    <m/>
  </r>
  <r>
    <x v="2"/>
    <x v="0"/>
    <x v="0"/>
    <x v="11"/>
    <s v="Block Grants for Community Mental Health Services"/>
    <x v="2"/>
    <s v="B09SM085901"/>
    <s v="HUMAN SERVICES, NEW MEXICO DEPARTMENT OF"/>
    <s v="875056142"/>
    <x v="11"/>
    <n v="14940.2"/>
    <n v="93.957999999999998"/>
    <s v="Unknown"/>
    <m/>
  </r>
  <r>
    <x v="2"/>
    <x v="0"/>
    <x v="0"/>
    <x v="11"/>
    <s v="Block Grants for Community Mental Health Services"/>
    <x v="2"/>
    <s v="B09SM083818"/>
    <s v="HUMAN SERVICES, NEW MEXICO DEPARTMENT OF"/>
    <s v="875056142"/>
    <x v="11"/>
    <n v="40158.050000000003"/>
    <n v="93.957999999999998"/>
    <s v="Unknown"/>
    <m/>
  </r>
  <r>
    <x v="2"/>
    <x v="0"/>
    <x v="0"/>
    <x v="11"/>
    <s v="Block Grants for Community Mental Health Services"/>
    <x v="2"/>
    <s v="B09SM083818"/>
    <s v="HUMAN SERVICES, NEW MEXICO DEPARTMENT OF"/>
    <s v="875056142"/>
    <x v="11"/>
    <n v="178543.65000000002"/>
    <n v="93.957999999999998"/>
    <s v="Unknown"/>
    <m/>
  </r>
  <r>
    <x v="2"/>
    <x v="0"/>
    <x v="0"/>
    <x v="11"/>
    <s v="Block Grants for Community Mental Health Services"/>
    <x v="2"/>
    <s v="B09SM083989"/>
    <s v="HUMAN SERVICES, NEW MEXICO DEPARTMENT OF"/>
    <s v="875056142"/>
    <x v="11"/>
    <n v="251341.2"/>
    <n v="93.957999999999998"/>
    <s v="Unknown"/>
    <m/>
  </r>
  <r>
    <x v="2"/>
    <x v="0"/>
    <x v="0"/>
    <x v="11"/>
    <s v="Block Grants for Community Mental Health Services"/>
    <x v="2"/>
    <s v="B09SM085373"/>
    <s v="HUMAN SERVICES, NEW MEXICO DEPARTMENT OF"/>
    <s v="875056142"/>
    <x v="11"/>
    <n v="434134.80000000005"/>
    <n v="93.957999999999998"/>
    <s v="Unknown"/>
    <m/>
  </r>
  <r>
    <x v="2"/>
    <x v="0"/>
    <x v="2"/>
    <x v="11"/>
    <s v="Block Grants for Community Mental Health Services"/>
    <x v="2"/>
    <s v="B09SM083986"/>
    <s v="NEVADA DEPARTMENT OF HEALTH AND HUMAN SERVICES"/>
    <s v="897062025"/>
    <x v="12"/>
    <n v="0"/>
    <n v="93.957999999999998"/>
    <s v="Unknown"/>
    <m/>
  </r>
  <r>
    <x v="2"/>
    <x v="0"/>
    <x v="0"/>
    <x v="11"/>
    <s v="Block Grants for Community Mental Health Services"/>
    <x v="2"/>
    <s v="B09SM085898"/>
    <s v="HEALTH AND HUMAN SERVICES, NEVADA DEPARTMENT OF"/>
    <s v="897062026"/>
    <x v="12"/>
    <n v="25987.200000000001"/>
    <n v="93.957999999999998"/>
    <s v="Unknown"/>
    <m/>
  </r>
  <r>
    <x v="2"/>
    <x v="0"/>
    <x v="0"/>
    <x v="11"/>
    <s v="Block Grants for Community Mental Health Services"/>
    <x v="2"/>
    <s v="B09SM083815"/>
    <s v="HEALTH AND HUMAN SERVICES, NEVADA DEPARTMENT OF"/>
    <s v="897062026"/>
    <x v="12"/>
    <n v="71814.850000000006"/>
    <n v="93.957999999999998"/>
    <s v="Unknown"/>
    <m/>
  </r>
  <r>
    <x v="2"/>
    <x v="0"/>
    <x v="0"/>
    <x v="11"/>
    <s v="Block Grants for Community Mental Health Services"/>
    <x v="2"/>
    <s v="B09SM083815"/>
    <s v="HEALTH AND HUMAN SERVICES, NEVADA DEPARTMENT OF"/>
    <s v="897062026"/>
    <x v="12"/>
    <n v="308598.55"/>
    <n v="93.957999999999998"/>
    <s v="Unknown"/>
    <m/>
  </r>
  <r>
    <x v="2"/>
    <x v="0"/>
    <x v="0"/>
    <x v="11"/>
    <s v="Block Grants for Community Mental Health Services"/>
    <x v="2"/>
    <s v="B09SM083986"/>
    <s v="HEALTH AND HUMAN SERVICES, NEVADA DEPARTMENT OF"/>
    <s v="897062026"/>
    <x v="12"/>
    <n v="437187.10000000003"/>
    <n v="93.957999999999998"/>
    <s v="Unknown"/>
    <m/>
  </r>
  <r>
    <x v="2"/>
    <x v="0"/>
    <x v="0"/>
    <x v="11"/>
    <s v="Block Grants for Community Mental Health Services"/>
    <x v="2"/>
    <s v="B09SM085370"/>
    <s v="HEALTH AND HUMAN SERVICES, NEVADA DEPARTMENT OF"/>
    <s v="897062026"/>
    <x v="12"/>
    <n v="755141.4"/>
    <n v="93.957999999999998"/>
    <s v="Unknown"/>
    <m/>
  </r>
  <r>
    <x v="2"/>
    <x v="0"/>
    <x v="3"/>
    <x v="11"/>
    <s v="Block Grants for Community Mental Health Services"/>
    <x v="2"/>
    <s v="B09SM083819"/>
    <s v="HEALTH, NEW YORK DEPARTMENT OF"/>
    <s v="122370001"/>
    <x v="26"/>
    <n v="0"/>
    <n v="93.957999999999998"/>
    <s v="Unknown"/>
    <m/>
  </r>
  <r>
    <x v="2"/>
    <x v="0"/>
    <x v="3"/>
    <x v="11"/>
    <s v="Block Grants for Community Mental Health Services"/>
    <x v="2"/>
    <s v="B09SM083990"/>
    <s v="HEALTH, NEW YORK DEPARTMENT OF"/>
    <s v="122370001"/>
    <x v="26"/>
    <n v="0"/>
    <n v="93.957999999999998"/>
    <s v="Unknown"/>
    <m/>
  </r>
  <r>
    <x v="2"/>
    <x v="0"/>
    <x v="3"/>
    <x v="11"/>
    <s v="Block Grants for Community Mental Health Services"/>
    <x v="2"/>
    <s v="B09SM085374"/>
    <s v="HEALTH, NEW YORK DEPARTMENT OF"/>
    <s v="122370001"/>
    <x v="26"/>
    <n v="0"/>
    <n v="93.957999999999998"/>
    <s v="Unknown"/>
    <m/>
  </r>
  <r>
    <x v="2"/>
    <x v="0"/>
    <x v="3"/>
    <x v="11"/>
    <s v="Block Grants for Community Mental Health Services"/>
    <x v="2"/>
    <s v="B09SM085902"/>
    <s v="HEALTH, NEW YORK DEPARTMENT OF"/>
    <s v="122370001"/>
    <x v="26"/>
    <n v="0"/>
    <n v="93.957999999999998"/>
    <s v="Unknown"/>
    <m/>
  </r>
  <r>
    <x v="2"/>
    <x v="0"/>
    <x v="2"/>
    <x v="11"/>
    <s v="Block Grants for Community Mental Health Services"/>
    <x v="2"/>
    <s v="B09SM083990"/>
    <s v="NYS DEPARTMENT OF HEALTH"/>
    <s v="122370001"/>
    <x v="26"/>
    <n v="0"/>
    <n v="93.957999999999998"/>
    <s v="Unknown"/>
    <m/>
  </r>
  <r>
    <x v="2"/>
    <x v="0"/>
    <x v="0"/>
    <x v="11"/>
    <s v="Block Grants for Community Mental Health Services"/>
    <x v="2"/>
    <s v="B09SM085902"/>
    <s v="HEALTH, NEW YORK DEPARTMENT OF"/>
    <s v="122370001"/>
    <x v="26"/>
    <n v="137724.55000000002"/>
    <n v="93.957999999999998"/>
    <s v="Unknown"/>
    <m/>
  </r>
  <r>
    <x v="2"/>
    <x v="0"/>
    <x v="0"/>
    <x v="11"/>
    <s v="Block Grants for Community Mental Health Services"/>
    <x v="2"/>
    <s v="B09SM083819"/>
    <s v="HEALTH, NEW YORK DEPARTMENT OF"/>
    <s v="122370001"/>
    <x v="26"/>
    <n v="399133.60000000003"/>
    <n v="93.957999999999998"/>
    <s v="Unknown"/>
    <m/>
  </r>
  <r>
    <x v="2"/>
    <x v="0"/>
    <x v="0"/>
    <x v="11"/>
    <s v="Block Grants for Community Mental Health Services"/>
    <x v="2"/>
    <s v="B09SM083819"/>
    <s v="HEALTH, NEW YORK DEPARTMENT OF"/>
    <s v="122370001"/>
    <x v="26"/>
    <n v="1616946.4500000002"/>
    <n v="93.957999999999998"/>
    <s v="Unknown"/>
    <m/>
  </r>
  <r>
    <x v="2"/>
    <x v="0"/>
    <x v="0"/>
    <x v="11"/>
    <s v="Block Grants for Community Mental Health Services"/>
    <x v="2"/>
    <s v="B09SM083990"/>
    <s v="HEALTH, NEW YORK DEPARTMENT OF"/>
    <s v="122370001"/>
    <x v="26"/>
    <n v="2316964.25"/>
    <n v="93.957999999999998"/>
    <s v="Unknown"/>
    <m/>
  </r>
  <r>
    <x v="2"/>
    <x v="0"/>
    <x v="0"/>
    <x v="11"/>
    <s v="Block Grants for Community Mental Health Services"/>
    <x v="2"/>
    <s v="B09SM085374"/>
    <s v="HEALTH, NEW YORK DEPARTMENT OF"/>
    <s v="122370001"/>
    <x v="26"/>
    <n v="4002029.1500000004"/>
    <n v="93.957999999999998"/>
    <s v="Unknown"/>
    <m/>
  </r>
  <r>
    <x v="2"/>
    <x v="0"/>
    <x v="2"/>
    <x v="11"/>
    <s v="Block Grants for Community Mental Health Services"/>
    <x v="2"/>
    <s v="B09SM084002"/>
    <s v="OHIO DEPARTMENT OF MENTAL HEALTH AND ADDICTION SERVICES"/>
    <s v="432153414"/>
    <x v="37"/>
    <n v="0"/>
    <n v="93.957999999999998"/>
    <s v="Unknown"/>
    <m/>
  </r>
  <r>
    <x v="2"/>
    <x v="0"/>
    <x v="0"/>
    <x v="11"/>
    <s v="Block Grants for Community Mental Health Services"/>
    <x v="2"/>
    <s v="B09SM085918"/>
    <s v="MENTAL HEALTH AND ADDICTION SERVICES, OHIO DEPARTMENT OF"/>
    <s v="432153414"/>
    <x v="37"/>
    <n v="76600.100000000006"/>
    <n v="93.957999999999998"/>
    <s v="Unknown"/>
    <m/>
  </r>
  <r>
    <x v="2"/>
    <x v="0"/>
    <x v="0"/>
    <x v="11"/>
    <s v="Block Grants for Community Mental Health Services"/>
    <x v="2"/>
    <s v="B09SM083835"/>
    <s v="MENTAL HEALTH AND ADDICTION SERVICES, OHIO DEPARTMENT OF"/>
    <s v="432153414"/>
    <x v="37"/>
    <n v="209289.35"/>
    <n v="93.957999999999998"/>
    <s v="Unknown"/>
    <m/>
  </r>
  <r>
    <x v="2"/>
    <x v="0"/>
    <x v="0"/>
    <x v="11"/>
    <s v="Block Grants for Community Mental Health Services"/>
    <x v="2"/>
    <s v="B09SM083835"/>
    <s v="MENTAL HEALTH AND ADDICTION SERVICES, OHIO DEPARTMENT OF"/>
    <s v="432153414"/>
    <x v="37"/>
    <n v="912020.85000000009"/>
    <n v="93.957999999999998"/>
    <s v="Unknown"/>
    <m/>
  </r>
  <r>
    <x v="2"/>
    <x v="0"/>
    <x v="0"/>
    <x v="11"/>
    <s v="Block Grants for Community Mental Health Services"/>
    <x v="2"/>
    <s v="B09SM084002"/>
    <s v="MENTAL HEALTH AND ADDICTION SERVICES, OHIO DEPARTMENT OF"/>
    <s v="432153414"/>
    <x v="37"/>
    <n v="1288657"/>
    <n v="93.957999999999998"/>
    <s v="Unknown"/>
    <m/>
  </r>
  <r>
    <x v="2"/>
    <x v="0"/>
    <x v="0"/>
    <x v="11"/>
    <s v="Block Grants for Community Mental Health Services"/>
    <x v="2"/>
    <s v="B09SM085390"/>
    <s v="MENTAL HEALTH AND ADDICTION SERVICES, OHIO DEPARTMENT OF"/>
    <s v="432153414"/>
    <x v="37"/>
    <n v="2225862.0500000003"/>
    <n v="93.957999999999998"/>
    <s v="Unknown"/>
    <m/>
  </r>
  <r>
    <x v="2"/>
    <x v="0"/>
    <x v="2"/>
    <x v="11"/>
    <s v="Block Grants for Community Mental Health Services"/>
    <x v="2"/>
    <s v="B09SM083993"/>
    <s v="MENTAL HEALTH AND SUBSTANCE ABUSE SERVICES, OKLAHOMA DEPARTMENT OF"/>
    <s v="731066027"/>
    <x v="13"/>
    <n v="0"/>
    <n v="93.957999999999998"/>
    <s v="Unknown"/>
    <m/>
  </r>
  <r>
    <x v="2"/>
    <x v="0"/>
    <x v="0"/>
    <x v="11"/>
    <s v="Block Grants for Community Mental Health Services"/>
    <x v="2"/>
    <s v="B09SM085905"/>
    <s v="MENTAL HEALTH AND SUBSTANCE ABUSE SERVICES, OKLAHOMA DEPARTMENT OF"/>
    <s v="731066027"/>
    <x v="13"/>
    <n v="27028.600000000002"/>
    <n v="93.957999999999998"/>
    <s v="Unknown"/>
    <m/>
  </r>
  <r>
    <x v="2"/>
    <x v="0"/>
    <x v="0"/>
    <x v="11"/>
    <s v="Block Grants for Community Mental Health Services"/>
    <x v="2"/>
    <s v="B09SM083822"/>
    <s v="MENTAL HEALTH AND SUBSTANCE ABUSE SERVICES, OKLAHOMA DEPARTMENT OF"/>
    <s v="731066027"/>
    <x v="13"/>
    <n v="71965.2"/>
    <n v="93.957999999999998"/>
    <s v="Unknown"/>
    <m/>
  </r>
  <r>
    <x v="2"/>
    <x v="0"/>
    <x v="0"/>
    <x v="11"/>
    <s v="Block Grants for Community Mental Health Services"/>
    <x v="2"/>
    <s v="B09SM083822"/>
    <s v="MENTAL HEALTH AND SUBSTANCE ABUSE SERVICES, OKLAHOMA DEPARTMENT OF"/>
    <s v="731066027"/>
    <x v="13"/>
    <n v="323692.75"/>
    <n v="93.957999999999998"/>
    <s v="Unknown"/>
    <m/>
  </r>
  <r>
    <x v="2"/>
    <x v="0"/>
    <x v="0"/>
    <x v="11"/>
    <s v="Block Grants for Community Mental Health Services"/>
    <x v="2"/>
    <s v="B09SM083993"/>
    <s v="MENTAL HEALTH AND SUBSTANCE ABUSE SERVICES, OKLAHOMA DEPARTMENT OF"/>
    <s v="731066027"/>
    <x v="13"/>
    <n v="454706.80000000005"/>
    <n v="93.957999999999998"/>
    <s v="Unknown"/>
    <m/>
  </r>
  <r>
    <x v="2"/>
    <x v="0"/>
    <x v="0"/>
    <x v="11"/>
    <s v="Block Grants for Community Mental Health Services"/>
    <x v="2"/>
    <s v="B09SM085377"/>
    <s v="MENTAL HEALTH AND SUBSTANCE ABUSE SERVICES, OKLAHOMA DEPARTMENT OF"/>
    <s v="731066027"/>
    <x v="13"/>
    <n v="785402.60000000009"/>
    <n v="93.957999999999998"/>
    <s v="Unknown"/>
    <m/>
  </r>
  <r>
    <x v="2"/>
    <x v="0"/>
    <x v="2"/>
    <x v="11"/>
    <s v="Block Grants for Community Mental Health Services"/>
    <x v="2"/>
    <s v="B09SM083994"/>
    <s v="OREGON HEALTH AUTHORITY DIRECTORS OFFICE FINANCIAL SERVICES"/>
    <s v="973011063"/>
    <x v="14"/>
    <n v="0"/>
    <n v="93.957999999999998"/>
    <s v="Unknown"/>
    <m/>
  </r>
  <r>
    <x v="2"/>
    <x v="0"/>
    <x v="2"/>
    <x v="11"/>
    <s v="Block Grants for Community Mental Health Services"/>
    <x v="2"/>
    <s v="B09SM083994"/>
    <s v="OREGON HEALTH AUTHORITY DIRECTORS OFFICE FINANCIAL SERVICES"/>
    <s v="973011063"/>
    <x v="14"/>
    <n v="0"/>
    <n v="93.957999999999998"/>
    <s v="Unknown"/>
    <m/>
  </r>
  <r>
    <x v="2"/>
    <x v="0"/>
    <x v="0"/>
    <x v="11"/>
    <s v="Block Grants for Community Mental Health Services"/>
    <x v="2"/>
    <s v="B09SM085906"/>
    <s v="OREGON HEALTH AUTHORITY DIRECTORS OFFICE FINANCIAL SERVICES"/>
    <s v="973011063"/>
    <x v="14"/>
    <n v="38957.550000000003"/>
    <n v="93.957999999999998"/>
    <s v="Unknown"/>
    <m/>
  </r>
  <r>
    <x v="2"/>
    <x v="0"/>
    <x v="0"/>
    <x v="11"/>
    <s v="Block Grants for Community Mental Health Services"/>
    <x v="2"/>
    <s v="B09SM083823"/>
    <s v="OREGON HEALTH AUTHORITY DIRECTORS OFFICE FINANCIAL SERVICES"/>
    <s v="973011063"/>
    <x v="14"/>
    <n v="104642.45000000001"/>
    <n v="93.957999999999998"/>
    <s v="Unknown"/>
    <m/>
  </r>
  <r>
    <x v="2"/>
    <x v="0"/>
    <x v="0"/>
    <x v="11"/>
    <s v="Block Grants for Community Mental Health Services"/>
    <x v="2"/>
    <s v="B09SM083823"/>
    <s v="OREGON HEALTH AUTHORITY DIRECTORS OFFICE FINANCIAL SERVICES"/>
    <s v="973011063"/>
    <x v="14"/>
    <n v="465637.2"/>
    <n v="93.957999999999998"/>
    <s v="Unknown"/>
    <m/>
  </r>
  <r>
    <x v="2"/>
    <x v="0"/>
    <x v="0"/>
    <x v="11"/>
    <s v="Block Grants for Community Mental Health Services"/>
    <x v="2"/>
    <s v="B09SM083994"/>
    <s v="OREGON HEALTH AUTHORITY DIRECTORS OFFICE FINANCIAL SERVICES"/>
    <s v="973011063"/>
    <x v="14"/>
    <n v="655389.4"/>
    <n v="93.957999999999998"/>
    <s v="Unknown"/>
    <m/>
  </r>
  <r>
    <x v="2"/>
    <x v="0"/>
    <x v="0"/>
    <x v="11"/>
    <s v="Block Grants for Community Mental Health Services"/>
    <x v="2"/>
    <s v="B09SM085378"/>
    <s v="OREGON HEALTH AUTHORITY DIRECTORS OFFICE FINANCIAL SERVICES"/>
    <s v="973011063"/>
    <x v="14"/>
    <n v="1132036.25"/>
    <n v="93.957999999999998"/>
    <s v="Unknown"/>
    <m/>
  </r>
  <r>
    <x v="2"/>
    <x v="0"/>
    <x v="0"/>
    <x v="11"/>
    <s v="Block Grants for Community Mental Health Services"/>
    <x v="2"/>
    <s v="B09SM085907"/>
    <s v="HUMAN SERVICES, PENNSYLVANIA DEPARTMENT OF"/>
    <s v="171200701"/>
    <x v="15"/>
    <n v="80601.350000000006"/>
    <n v="93.957999999999998"/>
    <s v="Unknown"/>
    <m/>
  </r>
  <r>
    <x v="2"/>
    <x v="0"/>
    <x v="0"/>
    <x v="11"/>
    <s v="Block Grants for Community Mental Health Services"/>
    <x v="2"/>
    <s v="B09SM083824"/>
    <s v="HUMAN SERVICES, PENNSYLVANIA DEPARTMENT OF"/>
    <s v="171200701"/>
    <x v="15"/>
    <n v="222289.25"/>
    <n v="93.957999999999998"/>
    <s v="Unknown"/>
    <m/>
  </r>
  <r>
    <x v="2"/>
    <x v="0"/>
    <x v="0"/>
    <x v="11"/>
    <s v="Block Grants for Community Mental Health Services"/>
    <x v="2"/>
    <s v="B09SM083824"/>
    <s v="HUMAN SERVICES, PENNSYLVANIA DEPARTMENT OF"/>
    <s v="171200701"/>
    <x v="15"/>
    <n v="957593"/>
    <n v="93.957999999999998"/>
    <s v="Unknown"/>
    <m/>
  </r>
  <r>
    <x v="2"/>
    <x v="0"/>
    <x v="0"/>
    <x v="11"/>
    <s v="Block Grants for Community Mental Health Services"/>
    <x v="2"/>
    <s v="B09SM083995"/>
    <s v="HUMAN SERVICES, PENNSYLVANIA DEPARTMENT OF"/>
    <s v="171200701"/>
    <x v="15"/>
    <n v="1355970.4500000002"/>
    <n v="93.957999999999998"/>
    <s v="Unknown"/>
    <m/>
  </r>
  <r>
    <x v="2"/>
    <x v="0"/>
    <x v="0"/>
    <x v="11"/>
    <s v="Block Grants for Community Mental Health Services"/>
    <x v="2"/>
    <s v="B09SM085379"/>
    <s v="HUMAN SERVICES, PENNSYLVANIA DEPARTMENT OF"/>
    <s v="171200701"/>
    <x v="15"/>
    <n v="2342130.75"/>
    <n v="93.957999999999998"/>
    <s v="Unknown"/>
    <m/>
  </r>
  <r>
    <x v="2"/>
    <x v="0"/>
    <x v="2"/>
    <x v="11"/>
    <s v="Block Grants for Community Mental Health Services"/>
    <x v="2"/>
    <s v="B09SM083996"/>
    <s v="ADMINISTRACION DE SERVICIOS DE SALUD MENTAL Y CONTRA LA ADICCION"/>
    <s v="009174306"/>
    <x v="27"/>
    <n v="0"/>
    <n v="93.957999999999998"/>
    <s v="Unknown"/>
    <m/>
  </r>
  <r>
    <x v="2"/>
    <x v="0"/>
    <x v="2"/>
    <x v="11"/>
    <s v="Block Grants for Community Mental Health Services"/>
    <x v="2"/>
    <s v="B09SM083996"/>
    <s v="ADMINISTRACION DE SERVICIOS DE SALUD MENTAL Y CONTRA LA ADICCION"/>
    <s v="009174306"/>
    <x v="27"/>
    <n v="0"/>
    <n v="93.957999999999998"/>
    <s v="Unknown"/>
    <m/>
  </r>
  <r>
    <x v="2"/>
    <x v="0"/>
    <x v="0"/>
    <x v="11"/>
    <s v="Block Grants for Community Mental Health Services"/>
    <x v="2"/>
    <s v="B09SM085908"/>
    <s v="ADMINISTRACION DE SERVICIOS DE SALUD MENTAL Y CONTRA LA ADICCION"/>
    <s v="009174306"/>
    <x v="27"/>
    <n v="31286.850000000002"/>
    <n v="93.957999999999998"/>
    <s v="Unknown"/>
    <m/>
  </r>
  <r>
    <x v="2"/>
    <x v="0"/>
    <x v="0"/>
    <x v="11"/>
    <s v="Block Grants for Community Mental Health Services"/>
    <x v="2"/>
    <s v="B09SM083825"/>
    <s v="ADMINISTRACION DE SERVICIOS DE SALUD MENTAL Y CONTRA LA ADICCION"/>
    <s v="009174306"/>
    <x v="27"/>
    <n v="86423.05"/>
    <n v="93.957999999999998"/>
    <s v="Unknown"/>
    <m/>
  </r>
  <r>
    <x v="2"/>
    <x v="0"/>
    <x v="0"/>
    <x v="11"/>
    <s v="Block Grants for Community Mental Health Services"/>
    <x v="2"/>
    <s v="B09SM083825"/>
    <s v="ADMINISTRACION DE SERVICIOS DE SALUD MENTAL Y CONTRA LA ADICCION"/>
    <s v="009174306"/>
    <x v="27"/>
    <n v="371569.10000000003"/>
    <n v="93.957999999999998"/>
    <s v="Unknown"/>
    <m/>
  </r>
  <r>
    <x v="2"/>
    <x v="0"/>
    <x v="0"/>
    <x v="11"/>
    <s v="Block Grants for Community Mental Health Services"/>
    <x v="2"/>
    <s v="B09SM083996"/>
    <s v="ADMINISTRACION DE SERVICIOS DE SALUD MENTAL Y CONTRA LA ADICCION"/>
    <s v="009174306"/>
    <x v="27"/>
    <n v="526343.9"/>
    <n v="93.957999999999998"/>
    <s v="Unknown"/>
    <m/>
  </r>
  <r>
    <x v="2"/>
    <x v="0"/>
    <x v="0"/>
    <x v="11"/>
    <s v="Block Grants for Community Mental Health Services"/>
    <x v="2"/>
    <s v="B09SM085380"/>
    <s v="ADMINISTRACION DE SERVICIOS DE SALUD MENTAL Y CONTRA LA ADICCION"/>
    <s v="009174306"/>
    <x v="27"/>
    <n v="909139.4"/>
    <n v="93.957999999999998"/>
    <s v="Unknown"/>
    <m/>
  </r>
  <r>
    <x v="2"/>
    <x v="0"/>
    <x v="0"/>
    <x v="11"/>
    <s v="Block Grants for Community Mental Health Services"/>
    <x v="2"/>
    <s v="B09SM083828"/>
    <s v="REPUBLIC OF PALAU"/>
    <s v="96940"/>
    <x v="58"/>
    <n v="552.6"/>
    <n v="93.957999999999998"/>
    <s v="Unknown"/>
    <m/>
  </r>
  <r>
    <x v="2"/>
    <x v="0"/>
    <x v="0"/>
    <x v="11"/>
    <s v="Block Grants for Community Mental Health Services"/>
    <x v="2"/>
    <s v="B09SM083828"/>
    <s v="REPUBLIC OF PALAU"/>
    <s v="96940"/>
    <x v="58"/>
    <n v="2438.4"/>
    <n v="93.957999999999998"/>
    <s v="Unknown"/>
    <m/>
  </r>
  <r>
    <x v="2"/>
    <x v="0"/>
    <x v="0"/>
    <x v="11"/>
    <s v="Block Grants for Community Mental Health Services"/>
    <x v="2"/>
    <s v="B09SM083997"/>
    <s v="REPUBLIC OF PALAU"/>
    <s v="96940"/>
    <x v="58"/>
    <n v="3437.3500000000004"/>
    <n v="93.957999999999998"/>
    <s v="Unknown"/>
    <m/>
  </r>
  <r>
    <x v="2"/>
    <x v="0"/>
    <x v="0"/>
    <x v="11"/>
    <s v="Block Grants for Community Mental Health Services"/>
    <x v="2"/>
    <s v="B09SM085383"/>
    <s v="REPUBLIC OF PALAU"/>
    <s v="96940"/>
    <x v="58"/>
    <n v="5937.25"/>
    <n v="93.957999999999998"/>
    <s v="Unknown"/>
    <m/>
  </r>
  <r>
    <x v="2"/>
    <x v="0"/>
    <x v="0"/>
    <x v="11"/>
    <s v="Block Grants for Community Mental Health Services"/>
    <x v="2"/>
    <s v="B09SM085911"/>
    <s v="REPUBLIC OF PALAU"/>
    <s v="96940"/>
    <x v="58"/>
    <n v="6250"/>
    <n v="93.957999999999998"/>
    <s v="Unknown"/>
    <m/>
  </r>
  <r>
    <x v="2"/>
    <x v="0"/>
    <x v="2"/>
    <x v="11"/>
    <s v="Block Grants for Community Mental Health Services"/>
    <x v="2"/>
    <s v="B09SM083964"/>
    <s v="DEPARTMENT OF BEHAVIORAL HEALTHCARE DEVELOPMENTAL DISABILITIES AND HOSPITALS"/>
    <s v="029203080"/>
    <x v="46"/>
    <n v="0"/>
    <n v="93.957999999999998"/>
    <s v="Unknown"/>
    <m/>
  </r>
  <r>
    <x v="2"/>
    <x v="0"/>
    <x v="2"/>
    <x v="11"/>
    <s v="Block Grants for Community Mental Health Services"/>
    <x v="2"/>
    <s v="B09SM083964"/>
    <s v="DEPARTMENT OF BEHAVIORAL HEALTHCARE DEVELOPMENTAL DISABILITIES AND HOSPITALS"/>
    <s v="029203080"/>
    <x v="46"/>
    <n v="0"/>
    <n v="93.957999999999998"/>
    <s v="Unknown"/>
    <m/>
  </r>
  <r>
    <x v="2"/>
    <x v="0"/>
    <x v="0"/>
    <x v="11"/>
    <s v="Block Grants for Community Mental Health Services"/>
    <x v="2"/>
    <s v="B09SM085870"/>
    <s v="DEPARTMENT OF BEHAVIORAL HEALTHCARE DEVELOPMENTAL DISABILITIES AND HOSPITALS"/>
    <s v="029203080"/>
    <x v="46"/>
    <n v="9124.2000000000007"/>
    <n v="93.957999999999998"/>
    <s v="Unknown"/>
    <m/>
  </r>
  <r>
    <x v="2"/>
    <x v="0"/>
    <x v="0"/>
    <x v="11"/>
    <s v="Block Grants for Community Mental Health Services"/>
    <x v="2"/>
    <s v="B09SM083787"/>
    <s v="DEPARTMENT OF BEHAVIORAL HEALTHCARE DEVELOPMENTAL DISABILITIES AND HOSPITALS"/>
    <s v="029203080"/>
    <x v="46"/>
    <n v="25328.25"/>
    <n v="93.957999999999998"/>
    <s v="Unknown"/>
    <m/>
  </r>
  <r>
    <x v="2"/>
    <x v="0"/>
    <x v="0"/>
    <x v="11"/>
    <s v="Block Grants for Community Mental Health Services"/>
    <x v="2"/>
    <s v="B09SM083787"/>
    <s v="DEPARTMENT OF BEHAVIORAL HEALTHCARE DEVELOPMENTAL DISABILITIES AND HOSPITALS"/>
    <s v="029203080"/>
    <x v="46"/>
    <n v="108236.45000000001"/>
    <n v="93.957999999999998"/>
    <s v="Unknown"/>
    <m/>
  </r>
  <r>
    <x v="2"/>
    <x v="0"/>
    <x v="0"/>
    <x v="11"/>
    <s v="Block Grants for Community Mental Health Services"/>
    <x v="2"/>
    <s v="B09SM083964"/>
    <s v="DEPARTMENT OF BEHAVIORAL HEALTHCARE DEVELOPMENTAL DISABILITIES AND HOSPITALS"/>
    <s v="029203080"/>
    <x v="46"/>
    <n v="153498.15"/>
    <n v="93.957999999999998"/>
    <s v="Unknown"/>
    <m/>
  </r>
  <r>
    <x v="2"/>
    <x v="0"/>
    <x v="0"/>
    <x v="11"/>
    <s v="Block Grants for Community Mental Health Services"/>
    <x v="2"/>
    <s v="B09SM085342"/>
    <s v="DEPARTMENT OF BEHAVIORAL HEALTHCARE DEVELOPMENTAL DISABILITIES AND HOSPITALS"/>
    <s v="029203080"/>
    <x v="46"/>
    <n v="265133.2"/>
    <n v="93.957999999999998"/>
    <s v="Unknown"/>
    <m/>
  </r>
  <r>
    <x v="2"/>
    <x v="0"/>
    <x v="2"/>
    <x v="11"/>
    <s v="Block Grants for Community Mental Health Services"/>
    <x v="2"/>
    <s v="B09SM083947"/>
    <s v="SOUTH CAROLINA DEPARTMENT OF MENTAL HEALTH"/>
    <s v="292011906"/>
    <x v="45"/>
    <n v="0"/>
    <n v="93.957999999999998"/>
    <s v="Unknown"/>
    <m/>
  </r>
  <r>
    <x v="2"/>
    <x v="0"/>
    <x v="2"/>
    <x v="11"/>
    <s v="Block Grants for Community Mental Health Services"/>
    <x v="2"/>
    <s v="B09SM083947"/>
    <s v="SOUTH CAROLINA DEPARTMENT OF MENTAL HEALTH"/>
    <s v="292011906"/>
    <x v="45"/>
    <n v="0"/>
    <n v="93.957999999999998"/>
    <s v="Unknown"/>
    <m/>
  </r>
  <r>
    <x v="2"/>
    <x v="0"/>
    <x v="0"/>
    <x v="11"/>
    <s v="Block Grants for Community Mental Health Services"/>
    <x v="2"/>
    <s v="B09SM085871"/>
    <s v="SOUTH CAROLINA DEPARTMENT OF MENTAL HEALTH"/>
    <s v="292011906"/>
    <x v="45"/>
    <n v="36961.65"/>
    <n v="93.957999999999998"/>
    <s v="Unknown"/>
    <m/>
  </r>
  <r>
    <x v="2"/>
    <x v="0"/>
    <x v="0"/>
    <x v="11"/>
    <s v="Block Grants for Community Mental Health Services"/>
    <x v="2"/>
    <s v="B09SM083788"/>
    <s v="SOUTH CAROLINA DEPARTMENT OF MENTAL HEALTH"/>
    <s v="292021906"/>
    <x v="45"/>
    <n v="101472.55"/>
    <n v="93.957999999999998"/>
    <s v="Unknown"/>
    <m/>
  </r>
  <r>
    <x v="2"/>
    <x v="0"/>
    <x v="0"/>
    <x v="11"/>
    <s v="Block Grants for Community Mental Health Services"/>
    <x v="2"/>
    <s v="B09SM083788"/>
    <s v="SOUTH CAROLINA DEPARTMENT OF MENTAL HEALTH"/>
    <s v="292021906"/>
    <x v="45"/>
    <n v="439590.10000000003"/>
    <n v="93.957999999999998"/>
    <s v="Unknown"/>
    <m/>
  </r>
  <r>
    <x v="2"/>
    <x v="0"/>
    <x v="0"/>
    <x v="11"/>
    <s v="Block Grants for Community Mental Health Services"/>
    <x v="2"/>
    <s v="B09SM083947"/>
    <s v="SOUTH CAROLINA DEPARTMENT OF MENTAL HEALTH"/>
    <s v="292011906"/>
    <x v="45"/>
    <n v="621812"/>
    <n v="93.957999999999998"/>
    <s v="Unknown"/>
    <m/>
  </r>
  <r>
    <x v="2"/>
    <x v="0"/>
    <x v="0"/>
    <x v="11"/>
    <s v="Block Grants for Community Mental Health Services"/>
    <x v="2"/>
    <s v="B09SM085343"/>
    <s v="SOUTH CAROLINA DEPARTMENT OF MENTAL HEALTH"/>
    <s v="292011906"/>
    <x v="45"/>
    <n v="1074038.95"/>
    <n v="93.957999999999998"/>
    <s v="Unknown"/>
    <m/>
  </r>
  <r>
    <x v="2"/>
    <x v="0"/>
    <x v="3"/>
    <x v="11"/>
    <s v="Block Grants for Community Mental Health Services"/>
    <x v="2"/>
    <s v="B09SM085872"/>
    <s v="SOCIAL SERVICES, SOUTH DAKOTA DEPARTMENT OF"/>
    <s v="575012291"/>
    <x v="38"/>
    <n v="-6250"/>
    <n v="93.957999999999998"/>
    <s v="Unknown"/>
    <m/>
  </r>
  <r>
    <x v="2"/>
    <x v="0"/>
    <x v="2"/>
    <x v="11"/>
    <s v="Block Grants for Community Mental Health Services"/>
    <x v="2"/>
    <s v="B09SM083948"/>
    <s v="SOCIAL SERVICES, SOUTH DAKOTA DEPARTMENT OF"/>
    <s v="575012291"/>
    <x v="38"/>
    <n v="0"/>
    <n v="93.957999999999998"/>
    <s v="Unknown"/>
    <m/>
  </r>
  <r>
    <x v="2"/>
    <x v="0"/>
    <x v="0"/>
    <x v="11"/>
    <s v="Block Grants for Community Mental Health Services"/>
    <x v="2"/>
    <s v="B09SM085872"/>
    <s v="SOCIAL SERVICES, SOUTH DAKOTA DEPARTMENT OF"/>
    <s v="575012291"/>
    <x v="38"/>
    <n v="6250"/>
    <n v="93.957999999999998"/>
    <s v="Unknown"/>
    <m/>
  </r>
  <r>
    <x v="2"/>
    <x v="0"/>
    <x v="0"/>
    <x v="11"/>
    <s v="Block Grants for Community Mental Health Services"/>
    <x v="2"/>
    <s v="B09SM083789"/>
    <s v="SOCIAL SERVICES, SOUTH DAKOTA DEPARTMENT OF"/>
    <s v="575012291"/>
    <x v="38"/>
    <n v="14272.7"/>
    <n v="93.957999999999998"/>
    <s v="Unknown"/>
    <m/>
  </r>
  <r>
    <x v="2"/>
    <x v="0"/>
    <x v="0"/>
    <x v="11"/>
    <s v="Block Grants for Community Mental Health Services"/>
    <x v="2"/>
    <s v="B09SM083789"/>
    <s v="SOCIAL SERVICES, SOUTH DAKOTA DEPARTMENT OF"/>
    <s v="575012291"/>
    <x v="38"/>
    <n v="63279.3"/>
    <n v="93.957999999999998"/>
    <s v="Unknown"/>
    <m/>
  </r>
  <r>
    <x v="2"/>
    <x v="0"/>
    <x v="0"/>
    <x v="11"/>
    <s v="Block Grants for Community Mental Health Services"/>
    <x v="2"/>
    <s v="B09SM083948"/>
    <s v="SOCIAL SERVICES, SOUTH DAKOTA DEPARTMENT OF"/>
    <s v="575012291"/>
    <x v="38"/>
    <n v="89126"/>
    <n v="93.957999999999998"/>
    <s v="Unknown"/>
    <m/>
  </r>
  <r>
    <x v="2"/>
    <x v="0"/>
    <x v="0"/>
    <x v="11"/>
    <s v="Block Grants for Community Mental Health Services"/>
    <x v="2"/>
    <s v="B09SM085344"/>
    <s v="SOCIAL SERVICES, SOUTH DAKOTA DEPARTMENT OF"/>
    <s v="575012291"/>
    <x v="38"/>
    <n v="153944.9"/>
    <n v="93.957999999999998"/>
    <s v="Unknown"/>
    <m/>
  </r>
  <r>
    <x v="2"/>
    <x v="0"/>
    <x v="2"/>
    <x v="11"/>
    <s v="Block Grants for Community Mental Health Services"/>
    <x v="2"/>
    <s v="B09SM083949"/>
    <s v="MENTAL HEALTH &amp; SUBSTANCE ABUSE SERVICES, TENNESSEE DEPARTMENT OF"/>
    <s v="372430001"/>
    <x v="28"/>
    <n v="0"/>
    <n v="93.957999999999998"/>
    <s v="Unknown"/>
    <m/>
  </r>
  <r>
    <x v="2"/>
    <x v="0"/>
    <x v="0"/>
    <x v="11"/>
    <s v="Block Grants for Community Mental Health Services"/>
    <x v="2"/>
    <s v="B09SM085873"/>
    <s v="MENTAL HEALTH &amp; SUBSTANCE ABUSE SERVICES, TENNESSEE DEPARTMENT OF"/>
    <s v="372430001"/>
    <x v="28"/>
    <n v="46941"/>
    <n v="93.957999999999998"/>
    <s v="Unknown"/>
    <m/>
  </r>
  <r>
    <x v="2"/>
    <x v="0"/>
    <x v="0"/>
    <x v="11"/>
    <s v="Block Grants for Community Mental Health Services"/>
    <x v="2"/>
    <s v="B09SM083790"/>
    <s v="MENTAL HEALTH &amp; SUBSTANCE ABUSE SERVICES, TENNESSEE DEPARTMENT OF"/>
    <s v="372430001"/>
    <x v="28"/>
    <n v="129342.25"/>
    <n v="93.957999999999998"/>
    <s v="Unknown"/>
    <m/>
  </r>
  <r>
    <x v="2"/>
    <x v="0"/>
    <x v="0"/>
    <x v="11"/>
    <s v="Block Grants for Community Mental Health Services"/>
    <x v="2"/>
    <s v="B09SM083790"/>
    <s v="MENTAL HEALTH &amp; SUBSTANCE ABUSE SERVICES, TENNESSEE DEPARTMENT OF"/>
    <s v="372430001"/>
    <x v="28"/>
    <n v="557803.65"/>
    <n v="93.957999999999998"/>
    <s v="Unknown"/>
    <m/>
  </r>
  <r>
    <x v="2"/>
    <x v="0"/>
    <x v="0"/>
    <x v="11"/>
    <s v="Block Grants for Community Mental Health Services"/>
    <x v="2"/>
    <s v="B09SM083949"/>
    <s v="MENTAL HEALTH &amp; SUBSTANCE ABUSE SERVICES, TENNESSEE DEPARTMENT OF"/>
    <s v="372430001"/>
    <x v="28"/>
    <n v="789697.05"/>
    <n v="93.957999999999998"/>
    <s v="Unknown"/>
    <m/>
  </r>
  <r>
    <x v="2"/>
    <x v="0"/>
    <x v="0"/>
    <x v="11"/>
    <s v="Block Grants for Community Mental Health Services"/>
    <x v="2"/>
    <s v="B09SM085345"/>
    <s v="MENTAL HEALTH &amp; SUBSTANCE ABUSE SERVICES, TENNESSEE DEPARTMENT OF"/>
    <s v="372430001"/>
    <x v="28"/>
    <n v="1364022.1500000001"/>
    <n v="93.957999999999998"/>
    <s v="Unknown"/>
    <m/>
  </r>
  <r>
    <x v="2"/>
    <x v="0"/>
    <x v="2"/>
    <x v="11"/>
    <s v="Block Grants for Community Mental Health Services"/>
    <x v="2"/>
    <s v="B09SM083999"/>
    <s v="HEALTH AND HUMAN SERVICES COMMISSION, TEXAS"/>
    <s v="787513146"/>
    <x v="22"/>
    <n v="0"/>
    <n v="93.957999999999998"/>
    <s v="Unknown"/>
    <m/>
  </r>
  <r>
    <x v="2"/>
    <x v="0"/>
    <x v="0"/>
    <x v="11"/>
    <s v="Block Grants for Community Mental Health Services"/>
    <x v="2"/>
    <s v="B09SM085913"/>
    <s v="HEALTH AND HUMAN SERVICES COMMISSION, TEXAS"/>
    <s v="787512316"/>
    <x v="22"/>
    <n v="221661.30000000002"/>
    <n v="93.957999999999998"/>
    <s v="Unknown"/>
    <m/>
  </r>
  <r>
    <x v="2"/>
    <x v="0"/>
    <x v="0"/>
    <x v="11"/>
    <s v="Block Grants for Community Mental Health Services"/>
    <x v="2"/>
    <s v="B09SM083830"/>
    <s v="HEALTH AND HUMAN SERVICES COMMISSION, TEXAS"/>
    <s v="787512316"/>
    <x v="22"/>
    <n v="585732.70000000007"/>
    <n v="93.957999999999998"/>
    <s v="Unknown"/>
    <m/>
  </r>
  <r>
    <x v="2"/>
    <x v="0"/>
    <x v="0"/>
    <x v="11"/>
    <s v="Block Grants for Community Mental Health Services"/>
    <x v="2"/>
    <s v="B09SM083830"/>
    <s v="HEALTH AND HUMAN SERVICES COMMISSION, TEXAS"/>
    <s v="787512316"/>
    <x v="22"/>
    <n v="2659054.9000000004"/>
    <n v="93.957999999999998"/>
    <s v="Unknown"/>
    <m/>
  </r>
  <r>
    <x v="2"/>
    <x v="0"/>
    <x v="0"/>
    <x v="11"/>
    <s v="Block Grants for Community Mental Health Services"/>
    <x v="2"/>
    <s v="B09SM083999"/>
    <s v="HEALTH AND HUMAN SERVICES COMMISSION, TEXAS"/>
    <s v="787512316"/>
    <x v="22"/>
    <n v="3729046.8000000003"/>
    <n v="93.957999999999998"/>
    <s v="Unknown"/>
    <m/>
  </r>
  <r>
    <x v="2"/>
    <x v="0"/>
    <x v="0"/>
    <x v="11"/>
    <s v="Block Grants for Community Mental Health Services"/>
    <x v="2"/>
    <s v="B09SM085385"/>
    <s v="HEALTH AND HUMAN SERVICES COMMISSION, TEXAS"/>
    <s v="787512316"/>
    <x v="22"/>
    <n v="6441080.8000000007"/>
    <n v="93.957999999999998"/>
    <s v="Unknown"/>
    <m/>
  </r>
  <r>
    <x v="2"/>
    <x v="0"/>
    <x v="2"/>
    <x v="11"/>
    <s v="Block Grants for Community Mental Health Services"/>
    <x v="2"/>
    <s v="B09SM083965"/>
    <s v="HUMAN SERVICES, UTAH DEPARTMENT OF"/>
    <s v="841163100"/>
    <x v="16"/>
    <n v="0"/>
    <n v="93.957999999999998"/>
    <s v="Unknown"/>
    <m/>
  </r>
  <r>
    <x v="2"/>
    <x v="0"/>
    <x v="0"/>
    <x v="11"/>
    <s v="Block Grants for Community Mental Health Services"/>
    <x v="2"/>
    <s v="B09SM085874"/>
    <s v="HUMAN SERVICES, UTAH DEPARTMENT OF"/>
    <s v="841163100"/>
    <x v="16"/>
    <n v="22170.050000000003"/>
    <n v="93.957999999999998"/>
    <s v="Unknown"/>
    <m/>
  </r>
  <r>
    <x v="2"/>
    <x v="0"/>
    <x v="0"/>
    <x v="11"/>
    <s v="Block Grants for Community Mental Health Services"/>
    <x v="2"/>
    <s v="B09SM083791"/>
    <s v="HUMAN SERVICES, UTAH DEPARTMENT OF"/>
    <s v="841163100"/>
    <x v="16"/>
    <n v="60092.100000000006"/>
    <n v="93.957999999999998"/>
    <s v="Unknown"/>
    <m/>
  </r>
  <r>
    <x v="2"/>
    <x v="0"/>
    <x v="0"/>
    <x v="11"/>
    <s v="Block Grants for Community Mental Health Services"/>
    <x v="2"/>
    <s v="B09SM083791"/>
    <s v="HUMAN SERVICES, UTAH DEPARTMENT OF"/>
    <s v="841163100"/>
    <x v="16"/>
    <n v="264444"/>
    <n v="93.957999999999998"/>
    <s v="Unknown"/>
    <m/>
  </r>
  <r>
    <x v="2"/>
    <x v="0"/>
    <x v="0"/>
    <x v="11"/>
    <s v="Block Grants for Community Mental Health Services"/>
    <x v="2"/>
    <s v="B09SM083965"/>
    <s v="HUMAN SERVICES, UTAH DEPARTMENT OF"/>
    <s v="841163100"/>
    <x v="16"/>
    <n v="372970.55000000005"/>
    <n v="93.957999999999998"/>
    <s v="Unknown"/>
    <m/>
  </r>
  <r>
    <x v="2"/>
    <x v="0"/>
    <x v="0"/>
    <x v="11"/>
    <s v="Block Grants for Community Mental Health Services"/>
    <x v="2"/>
    <s v="B09SM085346"/>
    <s v="HUMAN SERVICES, UTAH DEPARTMENT OF"/>
    <s v="841163100"/>
    <x v="16"/>
    <n v="644221.9"/>
    <n v="93.957999999999998"/>
    <s v="Unknown"/>
    <m/>
  </r>
  <r>
    <x v="2"/>
    <x v="0"/>
    <x v="2"/>
    <x v="11"/>
    <s v="Block Grants for Community Mental Health Services"/>
    <x v="2"/>
    <s v="B09SM083950"/>
    <s v="DEPARTMENT OF BEHAVIORAL HEALTH AND DEVELOPMENTAL SERVICES"/>
    <s v="232193645"/>
    <x v="39"/>
    <n v="0"/>
    <n v="93.957999999999998"/>
    <s v="Unknown"/>
    <m/>
  </r>
  <r>
    <x v="2"/>
    <x v="0"/>
    <x v="0"/>
    <x v="11"/>
    <s v="Block Grants for Community Mental Health Services"/>
    <x v="2"/>
    <s v="B09SM085877"/>
    <s v="DEPARTMENT OF BEHAVIORAL HEALTH AND DEVELOPMENTAL SERVICES"/>
    <s v="232193645"/>
    <x v="39"/>
    <n v="61577.15"/>
    <n v="93.957999999999998"/>
    <s v="Unknown"/>
    <m/>
  </r>
  <r>
    <x v="2"/>
    <x v="0"/>
    <x v="0"/>
    <x v="11"/>
    <s v="Block Grants for Community Mental Health Services"/>
    <x v="2"/>
    <s v="B09SM083794"/>
    <s v="DEPARTMENT OF BEHAVIORAL HEALTH AND DEVELOPMENTAL SERVICES"/>
    <s v="232193645"/>
    <x v="39"/>
    <n v="169585.85"/>
    <n v="93.957999999999998"/>
    <s v="Unknown"/>
    <m/>
  </r>
  <r>
    <x v="2"/>
    <x v="0"/>
    <x v="0"/>
    <x v="11"/>
    <s v="Block Grants for Community Mental Health Services"/>
    <x v="2"/>
    <s v="B09SM083794"/>
    <s v="DEPARTMENT OF BEHAVIORAL HEALTH AND DEVELOPMENTAL SERVICES"/>
    <s v="232193645"/>
    <x v="39"/>
    <n v="731810.8"/>
    <n v="93.957999999999998"/>
    <s v="Unknown"/>
    <m/>
  </r>
  <r>
    <x v="2"/>
    <x v="0"/>
    <x v="0"/>
    <x v="11"/>
    <s v="Block Grants for Community Mental Health Services"/>
    <x v="2"/>
    <s v="B09SM083950"/>
    <s v="DEPARTMENT OF BEHAVIORAL HEALTH AND DEVELOPMENTAL SERVICES"/>
    <s v="232193645"/>
    <x v="39"/>
    <n v="1035923.05"/>
    <n v="93.957999999999998"/>
    <s v="Unknown"/>
    <m/>
  </r>
  <r>
    <x v="2"/>
    <x v="0"/>
    <x v="0"/>
    <x v="11"/>
    <s v="Block Grants for Community Mental Health Services"/>
    <x v="2"/>
    <s v="B09SM085349"/>
    <s v="DEPARTMENT OF BEHAVIORAL HEALTH AND DEVELOPMENTAL SERVICES"/>
    <s v="232193645"/>
    <x v="39"/>
    <n v="1789321.6"/>
    <n v="93.957999999999998"/>
    <s v="Unknown"/>
    <m/>
  </r>
  <r>
    <x v="2"/>
    <x v="0"/>
    <x v="2"/>
    <x v="11"/>
    <s v="Block Grants for Community Mental Health Services"/>
    <x v="2"/>
    <s v="B09SM083967"/>
    <s v="VIRGIN ISLANDS DEPT OF HEALTH GROUP"/>
    <s v="008026722"/>
    <x v="55"/>
    <n v="0"/>
    <n v="93.957999999999998"/>
    <s v="Unknown"/>
    <m/>
  </r>
  <r>
    <x v="2"/>
    <x v="0"/>
    <x v="0"/>
    <x v="11"/>
    <s v="Block Grants for Community Mental Health Services"/>
    <x v="2"/>
    <s v="B09SM083793"/>
    <s v="VIRGIN ISLANDS DEPT OF HEALTH GROUP"/>
    <s v="008026722"/>
    <x v="55"/>
    <n v="2765.8"/>
    <n v="93.957999999999998"/>
    <s v="Unknown"/>
    <m/>
  </r>
  <r>
    <x v="2"/>
    <x v="0"/>
    <x v="0"/>
    <x v="11"/>
    <s v="Block Grants for Community Mental Health Services"/>
    <x v="2"/>
    <s v="B09SM085876"/>
    <s v="VIRGIN ISLANDS DEPT OF HEALTH GROUP"/>
    <s v="008026722"/>
    <x v="55"/>
    <n v="6250"/>
    <n v="93.957999999999998"/>
    <s v="Unknown"/>
    <m/>
  </r>
  <r>
    <x v="2"/>
    <x v="0"/>
    <x v="0"/>
    <x v="11"/>
    <s v="Block Grants for Community Mental Health Services"/>
    <x v="2"/>
    <s v="B09SM083793"/>
    <s v="VIRGIN ISLANDS DEPT OF HEALTH GROUP"/>
    <s v="008026722"/>
    <x v="55"/>
    <n v="12105.25"/>
    <n v="93.957999999999998"/>
    <s v="Unknown"/>
    <m/>
  </r>
  <r>
    <x v="2"/>
    <x v="0"/>
    <x v="0"/>
    <x v="11"/>
    <s v="Block Grants for Community Mental Health Services"/>
    <x v="2"/>
    <s v="B09SM083967"/>
    <s v="VIRGIN ISLANDS DEPT OF HEALTH GROUP"/>
    <s v="008026722"/>
    <x v="55"/>
    <n v="17090.45"/>
    <n v="93.957999999999998"/>
    <s v="Unknown"/>
    <m/>
  </r>
  <r>
    <x v="2"/>
    <x v="0"/>
    <x v="0"/>
    <x v="11"/>
    <s v="Block Grants for Community Mental Health Services"/>
    <x v="2"/>
    <s v="B09SM085348"/>
    <s v="VIRGIN ISLANDS DEPT OF HEALTH GROUP"/>
    <s v="008026722"/>
    <x v="55"/>
    <n v="29519.9"/>
    <n v="93.957999999999998"/>
    <s v="Unknown"/>
    <m/>
  </r>
  <r>
    <x v="2"/>
    <x v="0"/>
    <x v="2"/>
    <x v="11"/>
    <s v="Block Grants for Community Mental Health Services"/>
    <x v="2"/>
    <s v="B09SM083966"/>
    <s v="HUMAN SERVICES VERMONT AGENCY OF"/>
    <s v="056719501"/>
    <x v="17"/>
    <n v="0"/>
    <n v="93.957999999999998"/>
    <s v="Unknown"/>
    <m/>
  </r>
  <r>
    <x v="2"/>
    <x v="0"/>
    <x v="0"/>
    <x v="11"/>
    <s v="Block Grants for Community Mental Health Services"/>
    <x v="2"/>
    <s v="B09SM085875"/>
    <s v="HUMAN SERVICES, VERMONT AGENCY OF"/>
    <s v="056719501"/>
    <x v="17"/>
    <n v="6250"/>
    <n v="93.957999999999998"/>
    <s v="Unknown"/>
    <m/>
  </r>
  <r>
    <x v="2"/>
    <x v="0"/>
    <x v="0"/>
    <x v="11"/>
    <s v="Block Grants for Community Mental Health Services"/>
    <x v="2"/>
    <s v="B09SM083792"/>
    <s v="HUMAN SERVICES, VERMONT AGENCY OF"/>
    <s v="056719501"/>
    <x v="17"/>
    <n v="11596.7"/>
    <n v="93.957999999999998"/>
    <s v="Unknown"/>
    <m/>
  </r>
  <r>
    <x v="2"/>
    <x v="0"/>
    <x v="0"/>
    <x v="11"/>
    <s v="Block Grants for Community Mental Health Services"/>
    <x v="2"/>
    <s v="B09SM083792"/>
    <s v="HUMAN SERVICES, VERMONT AGENCY OF"/>
    <s v="056719501"/>
    <x v="17"/>
    <n v="50002.350000000006"/>
    <n v="93.957999999999998"/>
    <s v="Unknown"/>
    <m/>
  </r>
  <r>
    <x v="2"/>
    <x v="0"/>
    <x v="0"/>
    <x v="11"/>
    <s v="Block Grants for Community Mental Health Services"/>
    <x v="2"/>
    <s v="B09SM083966"/>
    <s v="HUMAN SERVICES, VERMONT AGENCY OF"/>
    <s v="056719501"/>
    <x v="17"/>
    <n v="70792.2"/>
    <n v="93.957999999999998"/>
    <s v="Unknown"/>
    <m/>
  </r>
  <r>
    <x v="2"/>
    <x v="0"/>
    <x v="0"/>
    <x v="11"/>
    <s v="Block Grants for Community Mental Health Services"/>
    <x v="2"/>
    <s v="B09SM085347"/>
    <s v="HUMAN SERVICES, VERMONT AGENCY OF"/>
    <s v="056719501"/>
    <x v="17"/>
    <n v="122277.45000000001"/>
    <n v="93.957999999999998"/>
    <s v="Unknown"/>
    <m/>
  </r>
  <r>
    <x v="2"/>
    <x v="0"/>
    <x v="2"/>
    <x v="11"/>
    <s v="Block Grants for Community Mental Health Services"/>
    <x v="2"/>
    <s v="B09SM083998"/>
    <s v="HEALTH CARE AUTHORITY"/>
    <s v="98501"/>
    <x v="43"/>
    <n v="0"/>
    <n v="93.957999999999998"/>
    <s v="Unknown"/>
    <m/>
  </r>
  <r>
    <x v="2"/>
    <x v="0"/>
    <x v="0"/>
    <x v="11"/>
    <s v="Block Grants for Community Mental Health Services"/>
    <x v="2"/>
    <s v="B09SM085912"/>
    <s v="HEALTH CARE AUTHORITY"/>
    <s v="98501"/>
    <x v="43"/>
    <n v="57130.65"/>
    <n v="93.957999999999998"/>
    <s v="Unknown"/>
    <m/>
  </r>
  <r>
    <x v="2"/>
    <x v="0"/>
    <x v="0"/>
    <x v="11"/>
    <s v="Block Grants for Community Mental Health Services"/>
    <x v="2"/>
    <s v="B09SM083829"/>
    <s v="HEALTH CARE AUTHORITY"/>
    <s v="98501"/>
    <x v="43"/>
    <n v="158350.70000000001"/>
    <n v="93.957999999999998"/>
    <s v="Unknown"/>
    <m/>
  </r>
  <r>
    <x v="2"/>
    <x v="0"/>
    <x v="0"/>
    <x v="11"/>
    <s v="Block Grants for Community Mental Health Services"/>
    <x v="2"/>
    <s v="B09SM083829"/>
    <s v="HEALTH CARE AUTHORITY"/>
    <s v="98501"/>
    <x v="43"/>
    <n v="677955.70000000007"/>
    <n v="93.957999999999998"/>
    <s v="Unknown"/>
    <m/>
  </r>
  <r>
    <x v="2"/>
    <x v="0"/>
    <x v="0"/>
    <x v="11"/>
    <s v="Block Grants for Community Mental Health Services"/>
    <x v="2"/>
    <s v="B09SM083998"/>
    <s v="HEALTH CARE AUTHORITY"/>
    <s v="98501"/>
    <x v="43"/>
    <n v="961118.60000000009"/>
    <n v="93.957999999999998"/>
    <s v="Unknown"/>
    <m/>
  </r>
  <r>
    <x v="2"/>
    <x v="0"/>
    <x v="0"/>
    <x v="11"/>
    <s v="Block Grants for Community Mental Health Services"/>
    <x v="2"/>
    <s v="B09SM085384"/>
    <s v="HEALTH CARE AUTHORITY"/>
    <s v="98501"/>
    <x v="43"/>
    <n v="1660113.9500000002"/>
    <n v="93.957999999999998"/>
    <s v="Unknown"/>
    <m/>
  </r>
  <r>
    <x v="2"/>
    <x v="0"/>
    <x v="2"/>
    <x v="11"/>
    <s v="Block Grants for Community Mental Health Services"/>
    <x v="2"/>
    <s v="B09SM083953"/>
    <s v="HEALTH SERVICES, WISCONSIN DEPARTMENT OF"/>
    <s v="537033445"/>
    <x v="18"/>
    <n v="0"/>
    <n v="93.957999999999998"/>
    <s v="Unknown"/>
    <m/>
  </r>
  <r>
    <x v="2"/>
    <x v="0"/>
    <x v="0"/>
    <x v="11"/>
    <s v="Block Grants for Community Mental Health Services"/>
    <x v="2"/>
    <s v="B09SM085909"/>
    <s v="HEALTH SERVICES, WISCONSIN DEPARTMENT OF"/>
    <s v="537033445"/>
    <x v="18"/>
    <n v="42381.55"/>
    <n v="93.957999999999998"/>
    <s v="Unknown"/>
    <m/>
  </r>
  <r>
    <x v="2"/>
    <x v="0"/>
    <x v="0"/>
    <x v="11"/>
    <s v="Block Grants for Community Mental Health Services"/>
    <x v="2"/>
    <s v="B09SM083826"/>
    <s v="HEALTH SERVICES, WISCONSIN DEPARTMENT OF"/>
    <s v="537033445"/>
    <x v="18"/>
    <n v="116342.45000000001"/>
    <n v="93.957999999999998"/>
    <s v="Unknown"/>
    <m/>
  </r>
  <r>
    <x v="2"/>
    <x v="0"/>
    <x v="0"/>
    <x v="11"/>
    <s v="Block Grants for Community Mental Health Services"/>
    <x v="2"/>
    <s v="B09SM083826"/>
    <s v="HEALTH SERVICES, WISCONSIN DEPARTMENT OF"/>
    <s v="537033445"/>
    <x v="18"/>
    <n v="504059.9"/>
    <n v="93.957999999999998"/>
    <s v="Unknown"/>
    <m/>
  </r>
  <r>
    <x v="2"/>
    <x v="0"/>
    <x v="0"/>
    <x v="11"/>
    <s v="Block Grants for Community Mental Health Services"/>
    <x v="2"/>
    <s v="B09SM083953"/>
    <s v="HEALTH SERVICES, WISCONSIN DEPARTMENT OF"/>
    <s v="537033445"/>
    <x v="18"/>
    <n v="712992.55"/>
    <n v="93.957999999999998"/>
    <s v="Unknown"/>
    <m/>
  </r>
  <r>
    <x v="2"/>
    <x v="0"/>
    <x v="0"/>
    <x v="11"/>
    <s v="Block Grants for Community Mental Health Services"/>
    <x v="2"/>
    <s v="B09SM085381"/>
    <s v="HEALTH SERVICES, WISCONSIN DEPARTMENT OF"/>
    <s v="537033445"/>
    <x v="18"/>
    <n v="1231532.6000000001"/>
    <n v="93.957999999999998"/>
    <s v="Unknown"/>
    <m/>
  </r>
  <r>
    <x v="2"/>
    <x v="0"/>
    <x v="2"/>
    <x v="11"/>
    <s v="Block Grants for Community Mental Health Services"/>
    <x v="2"/>
    <s v="B09SM083954"/>
    <s v="HEALTH AND HUMAN RESOURCES, WEST VIRGINIA DEPARTMENT OF"/>
    <s v="253011757"/>
    <x v="19"/>
    <n v="0"/>
    <n v="93.957999999999998"/>
    <s v="Unknown"/>
    <m/>
  </r>
  <r>
    <x v="2"/>
    <x v="0"/>
    <x v="0"/>
    <x v="11"/>
    <s v="Block Grants for Community Mental Health Services"/>
    <x v="2"/>
    <s v="B09SM085910"/>
    <s v="HEALTH AND HUMAN RESOURCES, WEST VIRGINIA DEPARTMENT OF"/>
    <s v="253011757"/>
    <x v="19"/>
    <n v="13384.800000000001"/>
    <n v="93.957999999999998"/>
    <s v="Unknown"/>
    <m/>
  </r>
  <r>
    <x v="2"/>
    <x v="0"/>
    <x v="0"/>
    <x v="11"/>
    <s v="Block Grants for Community Mental Health Services"/>
    <x v="2"/>
    <s v="B09SM083827"/>
    <s v="HEALTH AND HUMAN RESOURCES, WEST VIRGINIA DEPARTMENT OF"/>
    <s v="253011757"/>
    <x v="19"/>
    <n v="36558.700000000004"/>
    <n v="93.957999999999998"/>
    <s v="Unknown"/>
    <m/>
  </r>
  <r>
    <x v="2"/>
    <x v="0"/>
    <x v="0"/>
    <x v="11"/>
    <s v="Block Grants for Community Mental Health Services"/>
    <x v="2"/>
    <s v="B09SM083827"/>
    <s v="HEALTH AND HUMAN RESOURCES, WEST VIRGINIA DEPARTMENT OF"/>
    <s v="253011757"/>
    <x v="19"/>
    <n v="159374.45000000001"/>
    <n v="93.957999999999998"/>
    <s v="Unknown"/>
    <m/>
  </r>
  <r>
    <x v="2"/>
    <x v="0"/>
    <x v="0"/>
    <x v="11"/>
    <s v="Block Grants for Community Mental Health Services"/>
    <x v="2"/>
    <s v="B09SM083954"/>
    <s v="HEALTH AND HUMAN RESOURCES, WEST VIRGINIA DEPARTMENT OF"/>
    <s v="253011757"/>
    <x v="19"/>
    <n v="225174.65000000002"/>
    <n v="93.957999999999998"/>
    <s v="Unknown"/>
    <m/>
  </r>
  <r>
    <x v="2"/>
    <x v="0"/>
    <x v="0"/>
    <x v="11"/>
    <s v="Block Grants for Community Mental Health Services"/>
    <x v="2"/>
    <s v="B09SM085382"/>
    <s v="HEALTH AND HUMAN RESOURCES, WEST VIRGINIA DEPARTMENT OF"/>
    <s v="253011757"/>
    <x v="19"/>
    <n v="388938.05000000005"/>
    <n v="93.957999999999998"/>
    <s v="Unknown"/>
    <m/>
  </r>
  <r>
    <x v="2"/>
    <x v="0"/>
    <x v="0"/>
    <x v="11"/>
    <s v="Block Grants for Community Mental Health Services"/>
    <x v="2"/>
    <s v="B09SM085878"/>
    <s v="WYOMING, DEPARTMENT OF HEALTH"/>
    <s v="820013644"/>
    <x v="23"/>
    <n v="6250"/>
    <n v="93.957999999999998"/>
    <s v="Unknown"/>
    <m/>
  </r>
  <r>
    <x v="2"/>
    <x v="0"/>
    <x v="0"/>
    <x v="11"/>
    <s v="Block Grants for Community Mental Health Services"/>
    <x v="2"/>
    <s v="B09SM083795"/>
    <s v="WYOMING, DEPARTMENT OF HEALTH"/>
    <s v="820013644"/>
    <x v="23"/>
    <n v="8013.9000000000005"/>
    <n v="93.957999999999998"/>
    <s v="Unknown"/>
    <m/>
  </r>
  <r>
    <x v="2"/>
    <x v="0"/>
    <x v="0"/>
    <x v="11"/>
    <s v="Block Grants for Community Mental Health Services"/>
    <x v="2"/>
    <s v="B09SM083795"/>
    <s v="WYOMING, DEPARTMENT OF HEALTH"/>
    <s v="820013644"/>
    <x v="23"/>
    <n v="37609.1"/>
    <n v="93.957999999999998"/>
    <s v="Unknown"/>
    <m/>
  </r>
  <r>
    <x v="2"/>
    <x v="0"/>
    <x v="0"/>
    <x v="11"/>
    <s v="Block Grants for Community Mental Health Services"/>
    <x v="2"/>
    <s v="B09SM083968"/>
    <s v="WYOMING, DEPARTMENT OF HEALTH"/>
    <s v="820013644"/>
    <x v="23"/>
    <n v="52431.850000000006"/>
    <n v="93.957999999999998"/>
    <s v="Unknown"/>
    <m/>
  </r>
  <r>
    <x v="2"/>
    <x v="0"/>
    <x v="0"/>
    <x v="11"/>
    <s v="Block Grants for Community Mental Health Services"/>
    <x v="2"/>
    <s v="B09SM085350"/>
    <s v="WYOMING, DEPARTMENT OF HEALTH"/>
    <s v="820013644"/>
    <x v="23"/>
    <n v="90564.150000000009"/>
    <n v="93.957999999999998"/>
    <s v="Unknown"/>
    <m/>
  </r>
  <r>
    <x v="2"/>
    <x v="1"/>
    <x v="3"/>
    <x v="11"/>
    <s v="Block Grants for Community Mental Health Services"/>
    <x v="2"/>
    <s v="B09SM085980"/>
    <s v="HEALTH AND SOCIAL SERVICES, ALASKA DEPARTMENT OF"/>
    <s v="998011149"/>
    <x v="29"/>
    <n v="232.25"/>
    <n v="93.957999999999998"/>
    <s v="Unknown"/>
    <m/>
  </r>
  <r>
    <x v="2"/>
    <x v="1"/>
    <x v="3"/>
    <x v="11"/>
    <s v="Block Grants for Community Mental Health Services"/>
    <x v="2"/>
    <s v="B09SM085980"/>
    <s v="HEALTH AND SOCIAL SERVICES, ALASKA DEPARTMENT OF"/>
    <s v="998011149"/>
    <x v="29"/>
    <n v="12979.95"/>
    <n v="93.957999999999998"/>
    <s v="Unknown"/>
    <m/>
  </r>
  <r>
    <x v="2"/>
    <x v="1"/>
    <x v="3"/>
    <x v="11"/>
    <s v="Block Grants for Community Mental Health Services"/>
    <x v="2"/>
    <s v="B09SM085980"/>
    <s v="HEALTH AND SOCIAL SERVICES, ALASKA DEPARTMENT OF"/>
    <s v="998011149"/>
    <x v="29"/>
    <n v="17160"/>
    <n v="93.957999999999998"/>
    <s v="Unknown"/>
    <m/>
  </r>
  <r>
    <x v="2"/>
    <x v="1"/>
    <x v="3"/>
    <x v="11"/>
    <s v="Block Grants for Community Mental Health Services"/>
    <x v="2"/>
    <s v="B09SM085980"/>
    <s v="HEALTH AND SOCIAL SERVICES, ALASKA DEPARTMENT OF"/>
    <s v="998011149"/>
    <x v="29"/>
    <n v="70093.8"/>
    <n v="93.957999999999998"/>
    <s v="Unknown"/>
    <m/>
  </r>
  <r>
    <x v="2"/>
    <x v="1"/>
    <x v="3"/>
    <x v="11"/>
    <s v="Block Grants for Community Mental Health Services"/>
    <x v="2"/>
    <s v="B09SM085979"/>
    <s v="ALABAMA DEPT OF MENTAL HEALTH"/>
    <s v="361043719"/>
    <x v="0"/>
    <n v="1383.6000000000001"/>
    <n v="93.957999999999998"/>
    <s v="Unknown"/>
    <m/>
  </r>
  <r>
    <x v="2"/>
    <x v="1"/>
    <x v="3"/>
    <x v="11"/>
    <s v="Block Grants for Community Mental Health Services"/>
    <x v="2"/>
    <s v="B09SM085979"/>
    <s v="ALABAMA DEPT OF MENTAL HEALTH"/>
    <s v="361043719"/>
    <x v="0"/>
    <n v="86765.450000000012"/>
    <n v="93.957999999999998"/>
    <s v="Unknown"/>
    <m/>
  </r>
  <r>
    <x v="2"/>
    <x v="1"/>
    <x v="3"/>
    <x v="11"/>
    <s v="Block Grants for Community Mental Health Services"/>
    <x v="2"/>
    <s v="B09SM085979"/>
    <s v="ALABAMA DEPT OF MENTAL HEALTH"/>
    <s v="361043719"/>
    <x v="0"/>
    <n v="109654.55"/>
    <n v="93.957999999999998"/>
    <s v="Unknown"/>
    <m/>
  </r>
  <r>
    <x v="2"/>
    <x v="1"/>
    <x v="3"/>
    <x v="11"/>
    <s v="Block Grants for Community Mental Health Services"/>
    <x v="2"/>
    <s v="B09SM085979"/>
    <s v="ALABAMA DEPT OF MENTAL HEALTH"/>
    <s v="361043719"/>
    <x v="0"/>
    <n v="400699.55000000005"/>
    <n v="93.957999999999998"/>
    <s v="Unknown"/>
    <m/>
  </r>
  <r>
    <x v="2"/>
    <x v="1"/>
    <x v="3"/>
    <x v="11"/>
    <s v="Block Grants for Community Mental Health Services"/>
    <x v="2"/>
    <s v="B09SM085983"/>
    <s v="ARKANSAS DEPARTMENT OF HUMAN SERVICES"/>
    <s v="722055432"/>
    <x v="30"/>
    <n v="835.30000000000007"/>
    <n v="93.957999999999998"/>
    <s v="Unknown"/>
    <m/>
  </r>
  <r>
    <x v="2"/>
    <x v="1"/>
    <x v="3"/>
    <x v="11"/>
    <s v="Block Grants for Community Mental Health Services"/>
    <x v="2"/>
    <s v="B09SM085983"/>
    <s v="ARKANSAS DEPARTMENT OF HUMAN SERVICES"/>
    <s v="722055432"/>
    <x v="30"/>
    <n v="52474.100000000006"/>
    <n v="93.957999999999998"/>
    <s v="Unknown"/>
    <m/>
  </r>
  <r>
    <x v="2"/>
    <x v="1"/>
    <x v="3"/>
    <x v="11"/>
    <s v="Block Grants for Community Mental Health Services"/>
    <x v="2"/>
    <s v="B09SM085983"/>
    <s v="ARKANSAS DEPARTMENT OF HUMAN SERVICES"/>
    <s v="722055432"/>
    <x v="30"/>
    <n v="66365"/>
    <n v="93.957999999999998"/>
    <s v="Unknown"/>
    <m/>
  </r>
  <r>
    <x v="2"/>
    <x v="1"/>
    <x v="3"/>
    <x v="11"/>
    <s v="Block Grants for Community Mental Health Services"/>
    <x v="2"/>
    <s v="B09SM085983"/>
    <s v="ARKANSAS DEPARTMENT OF HUMAN SERVICES"/>
    <s v="722055432"/>
    <x v="30"/>
    <n v="241647.40000000002"/>
    <n v="93.957999999999998"/>
    <s v="Unknown"/>
    <m/>
  </r>
  <r>
    <x v="2"/>
    <x v="1"/>
    <x v="3"/>
    <x v="11"/>
    <s v="Block Grants for Community Mental Health Services"/>
    <x v="2"/>
    <s v="B09SM085981"/>
    <s v="AMERICAN SAMOA GOVERNMENT"/>
    <s v="967996776"/>
    <x v="47"/>
    <n v="18.55"/>
    <n v="93.957999999999998"/>
    <s v="Unknown"/>
    <m/>
  </r>
  <r>
    <x v="2"/>
    <x v="1"/>
    <x v="3"/>
    <x v="11"/>
    <s v="Block Grants for Community Mental Health Services"/>
    <x v="2"/>
    <s v="B09SM085981"/>
    <s v="AMERICAN SAMOA GOVERNMENT"/>
    <s v="967996776"/>
    <x v="47"/>
    <n v="1179.9000000000001"/>
    <n v="93.957999999999998"/>
    <s v="Unknown"/>
    <m/>
  </r>
  <r>
    <x v="2"/>
    <x v="1"/>
    <x v="3"/>
    <x v="11"/>
    <s v="Block Grants for Community Mental Health Services"/>
    <x v="2"/>
    <s v="B09SM085981"/>
    <s v="AMERICAN SAMOA GOVERNMENT"/>
    <s v="967996776"/>
    <x v="47"/>
    <n v="1490.8000000000002"/>
    <n v="93.957999999999998"/>
    <s v="Unknown"/>
    <m/>
  </r>
  <r>
    <x v="2"/>
    <x v="1"/>
    <x v="3"/>
    <x v="11"/>
    <s v="Block Grants for Community Mental Health Services"/>
    <x v="2"/>
    <s v="B09SM085981"/>
    <s v="AMERICAN SAMOA GOVERNMENT"/>
    <s v="967996776"/>
    <x v="47"/>
    <n v="5334.35"/>
    <n v="93.957999999999998"/>
    <s v="Unknown"/>
    <m/>
  </r>
  <r>
    <x v="2"/>
    <x v="1"/>
    <x v="3"/>
    <x v="11"/>
    <s v="Block Grants for Community Mental Health Services"/>
    <x v="2"/>
    <s v="B09SM085982"/>
    <s v="HEALTH CARE COST CONTAINMENT SYSTEM, ARIZONA"/>
    <s v="85034"/>
    <x v="20"/>
    <n v="2347.4500000000003"/>
    <n v="93.957999999999998"/>
    <s v="Unknown"/>
    <m/>
  </r>
  <r>
    <x v="2"/>
    <x v="1"/>
    <x v="3"/>
    <x v="11"/>
    <s v="Block Grants for Community Mental Health Services"/>
    <x v="2"/>
    <s v="B09SM085982"/>
    <s v="HEALTH CARE COST CONTAINMENT SYSTEM, ARIZONA"/>
    <s v="85034"/>
    <x v="20"/>
    <n v="162098.40000000002"/>
    <n v="93.957999999999998"/>
    <s v="Unknown"/>
    <m/>
  </r>
  <r>
    <x v="2"/>
    <x v="1"/>
    <x v="3"/>
    <x v="11"/>
    <s v="Block Grants for Community Mental Health Services"/>
    <x v="2"/>
    <s v="B09SM085982"/>
    <s v="HEALTH CARE COST CONTAINMENT SYSTEM, ARIZONA"/>
    <s v="85034"/>
    <x v="20"/>
    <n v="208491.30000000002"/>
    <n v="93.957999999999998"/>
    <s v="Unknown"/>
    <m/>
  </r>
  <r>
    <x v="2"/>
    <x v="1"/>
    <x v="3"/>
    <x v="11"/>
    <s v="Block Grants for Community Mental Health Services"/>
    <x v="2"/>
    <s v="B09SM085982"/>
    <s v="HEALTH CARE COST CONTAINMENT SYSTEM, ARIZONA"/>
    <s v="85034"/>
    <x v="20"/>
    <n v="642514.65"/>
    <n v="93.957999999999998"/>
    <s v="Unknown"/>
    <m/>
  </r>
  <r>
    <x v="2"/>
    <x v="1"/>
    <x v="3"/>
    <x v="11"/>
    <s v="Block Grants for Community Mental Health Services"/>
    <x v="2"/>
    <s v="B09SM085984"/>
    <s v="HEALTH CARE SERVICES, CALIFORNIA DEPARTMENT OF"/>
    <s v="958145005"/>
    <x v="1"/>
    <n v="12369.85"/>
    <n v="93.957999999999998"/>
    <s v="Unknown"/>
    <m/>
  </r>
  <r>
    <x v="2"/>
    <x v="1"/>
    <x v="3"/>
    <x v="11"/>
    <s v="Block Grants for Community Mental Health Services"/>
    <x v="2"/>
    <s v="B09SM085984"/>
    <s v="HEALTH CARE SERVICES, CALIFORNIA DEPARTMENT OF"/>
    <s v="958145005"/>
    <x v="1"/>
    <n v="804912.20000000007"/>
    <n v="93.957999999999998"/>
    <s v="Unknown"/>
    <m/>
  </r>
  <r>
    <x v="2"/>
    <x v="1"/>
    <x v="3"/>
    <x v="11"/>
    <s v="Block Grants for Community Mental Health Services"/>
    <x v="2"/>
    <s v="B09SM085984"/>
    <s v="HEALTH CARE SERVICES, CALIFORNIA DEPARTMENT OF"/>
    <s v="958145005"/>
    <x v="1"/>
    <n v="993705.20000000007"/>
    <n v="93.957999999999998"/>
    <s v="Unknown"/>
    <m/>
  </r>
  <r>
    <x v="2"/>
    <x v="1"/>
    <x v="3"/>
    <x v="11"/>
    <s v="Block Grants for Community Mental Health Services"/>
    <x v="2"/>
    <s v="B09SM085984"/>
    <s v="HEALTH CARE SERVICES, CALIFORNIA DEPARTMENT OF"/>
    <s v="958145005"/>
    <x v="1"/>
    <n v="3539831.7"/>
    <n v="93.957999999999998"/>
    <s v="Unknown"/>
    <m/>
  </r>
  <r>
    <x v="2"/>
    <x v="1"/>
    <x v="3"/>
    <x v="11"/>
    <s v="Block Grants for Community Mental Health Services"/>
    <x v="2"/>
    <s v="B09SM085985"/>
    <s v="HUMAN SERVICES, COLORADO DEPARTMENT OF"/>
    <s v="802031702"/>
    <x v="2"/>
    <n v="1858.45"/>
    <n v="93.957999999999998"/>
    <s v="Unknown"/>
    <m/>
  </r>
  <r>
    <x v="2"/>
    <x v="1"/>
    <x v="3"/>
    <x v="11"/>
    <s v="Block Grants for Community Mental Health Services"/>
    <x v="2"/>
    <s v="B09SM085985"/>
    <s v="HUMAN SERVICES, COLORADO DEPARTMENT OF"/>
    <s v="802031702"/>
    <x v="2"/>
    <n v="116433.3"/>
    <n v="93.957999999999998"/>
    <s v="Unknown"/>
    <m/>
  </r>
  <r>
    <x v="2"/>
    <x v="1"/>
    <x v="3"/>
    <x v="11"/>
    <s v="Block Grants for Community Mental Health Services"/>
    <x v="2"/>
    <s v="B09SM085985"/>
    <s v="HUMAN SERVICES, COLORADO DEPARTMENT OF"/>
    <s v="802031702"/>
    <x v="2"/>
    <n v="149086.70000000001"/>
    <n v="93.957999999999998"/>
    <s v="Unknown"/>
    <m/>
  </r>
  <r>
    <x v="2"/>
    <x v="1"/>
    <x v="3"/>
    <x v="11"/>
    <s v="Block Grants for Community Mental Health Services"/>
    <x v="2"/>
    <s v="B09SM085985"/>
    <s v="HUMAN SERVICES, COLORADO DEPARTMENT OF"/>
    <s v="802031702"/>
    <x v="2"/>
    <n v="536515.9"/>
    <n v="93.957999999999998"/>
    <s v="Unknown"/>
    <m/>
  </r>
  <r>
    <x v="2"/>
    <x v="1"/>
    <x v="3"/>
    <x v="11"/>
    <s v="Block Grants for Community Mental Health Services"/>
    <x v="2"/>
    <s v="B09SM085986"/>
    <s v="MENTAL HEALTH AND ADDICTION SERVICES, CONNECTICUT DEPARTMENT OF"/>
    <s v="061061367"/>
    <x v="40"/>
    <n v="973.15000000000009"/>
    <n v="93.957999999999998"/>
    <s v="Unknown"/>
    <m/>
  </r>
  <r>
    <x v="2"/>
    <x v="1"/>
    <x v="3"/>
    <x v="11"/>
    <s v="Block Grants for Community Mental Health Services"/>
    <x v="2"/>
    <s v="B09SM085986"/>
    <s v="MENTAL HEALTH AND ADDICTION SERVICES, CONNECTICUT DEPARTMENT OF"/>
    <s v="061061367"/>
    <x v="40"/>
    <n v="59260.950000000004"/>
    <n v="93.957999999999998"/>
    <s v="Unknown"/>
    <m/>
  </r>
  <r>
    <x v="2"/>
    <x v="1"/>
    <x v="3"/>
    <x v="11"/>
    <s v="Block Grants for Community Mental Health Services"/>
    <x v="2"/>
    <s v="B09SM085986"/>
    <s v="MENTAL HEALTH AND ADDICTION SERVICES, CONNECTICUT DEPARTMENT OF"/>
    <s v="061061367"/>
    <x v="40"/>
    <n v="73554.45"/>
    <n v="93.957999999999998"/>
    <s v="Unknown"/>
    <m/>
  </r>
  <r>
    <x v="2"/>
    <x v="1"/>
    <x v="3"/>
    <x v="11"/>
    <s v="Block Grants for Community Mental Health Services"/>
    <x v="2"/>
    <s v="B09SM085986"/>
    <s v="MENTAL HEALTH AND ADDICTION SERVICES, CONNECTICUT DEPARTMENT OF"/>
    <s v="061061367"/>
    <x v="40"/>
    <n v="287173.5"/>
    <n v="93.957999999999998"/>
    <s v="Unknown"/>
    <m/>
  </r>
  <r>
    <x v="2"/>
    <x v="1"/>
    <x v="3"/>
    <x v="11"/>
    <s v="Block Grants for Community Mental Health Services"/>
    <x v="2"/>
    <s v="B09SM085989"/>
    <s v="DISTRICT OF COLUMBIA, GOVERNMENT OF"/>
    <s v="200023328"/>
    <x v="48"/>
    <n v="229.95000000000002"/>
    <n v="93.957999999999998"/>
    <s v="Unknown"/>
    <m/>
  </r>
  <r>
    <x v="2"/>
    <x v="1"/>
    <x v="3"/>
    <x v="11"/>
    <s v="Block Grants for Community Mental Health Services"/>
    <x v="2"/>
    <s v="B09SM085989"/>
    <s v="DISTRICT OF COLUMBIA, GOVERNMENT OF"/>
    <s v="200023328"/>
    <x v="48"/>
    <n v="14050.45"/>
    <n v="93.957999999999998"/>
    <s v="Unknown"/>
    <m/>
  </r>
  <r>
    <x v="2"/>
    <x v="1"/>
    <x v="3"/>
    <x v="11"/>
    <s v="Block Grants for Community Mental Health Services"/>
    <x v="2"/>
    <s v="B09SM085989"/>
    <s v="DISTRICT OF COLUMBIA, GOVERNMENT OF"/>
    <s v="200023328"/>
    <x v="48"/>
    <n v="17959.600000000002"/>
    <n v="93.957999999999998"/>
    <s v="Unknown"/>
    <m/>
  </r>
  <r>
    <x v="2"/>
    <x v="1"/>
    <x v="3"/>
    <x v="11"/>
    <s v="Block Grants for Community Mental Health Services"/>
    <x v="2"/>
    <s v="B09SM085989"/>
    <s v="DISTRICT OF COLUMBIA, GOVERNMENT OF"/>
    <s v="200023328"/>
    <x v="48"/>
    <n v="67236.2"/>
    <n v="93.957999999999998"/>
    <s v="Unknown"/>
    <m/>
  </r>
  <r>
    <x v="2"/>
    <x v="1"/>
    <x v="3"/>
    <x v="11"/>
    <s v="Block Grants for Community Mental Health Services"/>
    <x v="2"/>
    <s v="B09SM085988"/>
    <s v="HEALTH AND SOCIAL SERVICES, DELAWARE DEPARTMENT OF"/>
    <s v="197201100"/>
    <x v="3"/>
    <n v="199.60000000000002"/>
    <n v="93.957999999999998"/>
    <s v="Unknown"/>
    <m/>
  </r>
  <r>
    <x v="2"/>
    <x v="1"/>
    <x v="3"/>
    <x v="11"/>
    <s v="Block Grants for Community Mental Health Services"/>
    <x v="2"/>
    <s v="B09SM085988"/>
    <s v="HEALTH AND SOCIAL SERVICES, DELAWARE DEPARTMENT OF"/>
    <s v="197201100"/>
    <x v="3"/>
    <n v="13869.1"/>
    <n v="93.957999999999998"/>
    <s v="Unknown"/>
    <m/>
  </r>
  <r>
    <x v="2"/>
    <x v="1"/>
    <x v="3"/>
    <x v="11"/>
    <s v="Block Grants for Community Mental Health Services"/>
    <x v="2"/>
    <s v="B09SM085988"/>
    <s v="HEALTH AND SOCIAL SERVICES, DELAWARE DEPARTMENT OF"/>
    <s v="197201100"/>
    <x v="3"/>
    <n v="17679.400000000001"/>
    <n v="93.957999999999998"/>
    <s v="Unknown"/>
    <m/>
  </r>
  <r>
    <x v="2"/>
    <x v="1"/>
    <x v="3"/>
    <x v="11"/>
    <s v="Block Grants for Community Mental Health Services"/>
    <x v="2"/>
    <s v="B09SM085988"/>
    <s v="HEALTH AND SOCIAL SERVICES, DELAWARE DEPARTMENT OF"/>
    <s v="197201100"/>
    <x v="3"/>
    <n v="54580.25"/>
    <n v="93.957999999999998"/>
    <s v="Unknown"/>
    <m/>
  </r>
  <r>
    <x v="2"/>
    <x v="1"/>
    <x v="3"/>
    <x v="11"/>
    <s v="Block Grants for Community Mental Health Services"/>
    <x v="2"/>
    <s v="B09SM086000"/>
    <s v="CHILDREN &amp; FAMILIES, FLORIDA DEPARTMENT OF"/>
    <s v="323994185"/>
    <x v="31"/>
    <n v="6469.9500000000007"/>
    <n v="93.957999999999998"/>
    <s v="Unknown"/>
    <m/>
  </r>
  <r>
    <x v="2"/>
    <x v="1"/>
    <x v="3"/>
    <x v="11"/>
    <s v="Block Grants for Community Mental Health Services"/>
    <x v="2"/>
    <s v="B09SM086000"/>
    <s v="CHILDREN &amp; FAMILIES, FLORIDA DEPARTMENT OF"/>
    <s v="323994185"/>
    <x v="31"/>
    <n v="396863.45"/>
    <n v="93.957999999999998"/>
    <s v="Unknown"/>
    <m/>
  </r>
  <r>
    <x v="2"/>
    <x v="1"/>
    <x v="3"/>
    <x v="11"/>
    <s v="Block Grants for Community Mental Health Services"/>
    <x v="2"/>
    <s v="B09SM086000"/>
    <s v="CHILDREN &amp; FAMILIES, FLORIDA DEPARTMENT OF"/>
    <s v="323994185"/>
    <x v="31"/>
    <n v="503874.10000000003"/>
    <n v="93.957999999999998"/>
    <s v="Unknown"/>
    <m/>
  </r>
  <r>
    <x v="2"/>
    <x v="1"/>
    <x v="3"/>
    <x v="11"/>
    <s v="Block Grants for Community Mental Health Services"/>
    <x v="2"/>
    <s v="B09SM086000"/>
    <s v="CHILDREN &amp; FAMILIES, FLORIDA DEPARTMENT OF"/>
    <s v="323994185"/>
    <x v="31"/>
    <n v="1891481.9000000001"/>
    <n v="93.957999999999998"/>
    <s v="Unknown"/>
    <m/>
  </r>
  <r>
    <x v="2"/>
    <x v="1"/>
    <x v="3"/>
    <x v="11"/>
    <s v="Block Grants for Community Mental Health Services"/>
    <x v="2"/>
    <s v="B09SM086016"/>
    <s v="FSM DEPARATMENT OF HEALTH AND SOCIAL AFFAIRS"/>
    <s v="96941"/>
    <x v="56"/>
    <n v="38.15"/>
    <n v="93.957999999999998"/>
    <s v="Unknown"/>
    <m/>
  </r>
  <r>
    <x v="2"/>
    <x v="1"/>
    <x v="3"/>
    <x v="11"/>
    <s v="Block Grants for Community Mental Health Services"/>
    <x v="2"/>
    <s v="B09SM086016"/>
    <s v="FSM DEPARATMENT OF HEALTH AND SOCIAL AFFAIRS"/>
    <s v="96941"/>
    <x v="56"/>
    <n v="2387"/>
    <n v="93.957999999999998"/>
    <s v="Unknown"/>
    <m/>
  </r>
  <r>
    <x v="2"/>
    <x v="1"/>
    <x v="3"/>
    <x v="11"/>
    <s v="Block Grants for Community Mental Health Services"/>
    <x v="2"/>
    <s v="B09SM086016"/>
    <s v="FSM DEPARATMENT OF HEALTH AND SOCIAL AFFAIRS"/>
    <s v="96941"/>
    <x v="56"/>
    <n v="3040"/>
    <n v="93.957999999999998"/>
    <s v="Unknown"/>
    <m/>
  </r>
  <r>
    <x v="2"/>
    <x v="1"/>
    <x v="3"/>
    <x v="11"/>
    <s v="Block Grants for Community Mental Health Services"/>
    <x v="2"/>
    <s v="B09SM086016"/>
    <s v="FSM DEPARATMENT OF HEALTH AND SOCIAL AFFAIRS"/>
    <s v="96941"/>
    <x v="56"/>
    <n v="11028.1"/>
    <n v="93.957999999999998"/>
    <s v="Unknown"/>
    <m/>
  </r>
  <r>
    <x v="2"/>
    <x v="1"/>
    <x v="3"/>
    <x v="11"/>
    <s v="Block Grants for Community Mental Health Services"/>
    <x v="2"/>
    <s v="B09SM086001"/>
    <s v="BEHAVIORAL HEALTH AND DEVELOPMENTAL DISABILITIES, DEPARTMENT OF"/>
    <s v="303033141"/>
    <x v="32"/>
    <n v="2900.15"/>
    <n v="93.957999999999998"/>
    <s v="Unknown"/>
    <m/>
  </r>
  <r>
    <x v="2"/>
    <x v="1"/>
    <x v="3"/>
    <x v="11"/>
    <s v="Block Grants for Community Mental Health Services"/>
    <x v="2"/>
    <s v="B09SM086001"/>
    <s v="BEHAVIORAL HEALTH AND DEVELOPMENTAL DISABILITIES, DEPARTMENT OF"/>
    <s v="303033141"/>
    <x v="32"/>
    <n v="192775.75"/>
    <n v="93.957999999999998"/>
    <s v="Unknown"/>
    <m/>
  </r>
  <r>
    <x v="2"/>
    <x v="1"/>
    <x v="3"/>
    <x v="11"/>
    <s v="Block Grants for Community Mental Health Services"/>
    <x v="2"/>
    <s v="B09SM086001"/>
    <s v="BEHAVIORAL HEALTH AND DEVELOPMENTAL DISABILITIES, DEPARTMENT OF"/>
    <s v="303033141"/>
    <x v="32"/>
    <n v="242716.75"/>
    <n v="93.957999999999998"/>
    <s v="Unknown"/>
    <m/>
  </r>
  <r>
    <x v="2"/>
    <x v="1"/>
    <x v="3"/>
    <x v="11"/>
    <s v="Block Grants for Community Mental Health Services"/>
    <x v="2"/>
    <s v="B09SM086001"/>
    <s v="BEHAVIORAL HEALTH AND DEVELOPMENTAL DISABILITIES, DEPARTMENT OF"/>
    <s v="303033141"/>
    <x v="32"/>
    <n v="816131"/>
    <n v="93.957999999999998"/>
    <s v="Unknown"/>
    <m/>
  </r>
  <r>
    <x v="2"/>
    <x v="1"/>
    <x v="3"/>
    <x v="11"/>
    <s v="Block Grants for Community Mental Health Services"/>
    <x v="2"/>
    <s v="B09SM086002"/>
    <s v="GUAM BEHAVIORAL HEALTH AND WELLNESS CENTER"/>
    <s v="969133129"/>
    <x v="49"/>
    <n v="62.25"/>
    <n v="93.957999999999998"/>
    <s v="Unknown"/>
    <m/>
  </r>
  <r>
    <x v="2"/>
    <x v="1"/>
    <x v="3"/>
    <x v="11"/>
    <s v="Block Grants for Community Mental Health Services"/>
    <x v="2"/>
    <s v="B09SM086002"/>
    <s v="GUAM BEHAVIORAL HEALTH AND WELLNESS CENTER"/>
    <s v="969133129"/>
    <x v="49"/>
    <n v="3834"/>
    <n v="93.957999999999998"/>
    <s v="Unknown"/>
    <m/>
  </r>
  <r>
    <x v="2"/>
    <x v="1"/>
    <x v="3"/>
    <x v="11"/>
    <s v="Block Grants for Community Mental Health Services"/>
    <x v="2"/>
    <s v="B09SM086002"/>
    <s v="GUAM BEHAVIORAL HEALTH AND WELLNESS CENTER"/>
    <s v="969133129"/>
    <x v="49"/>
    <n v="4921"/>
    <n v="93.957999999999998"/>
    <s v="Unknown"/>
    <m/>
  </r>
  <r>
    <x v="2"/>
    <x v="1"/>
    <x v="3"/>
    <x v="11"/>
    <s v="Block Grants for Community Mental Health Services"/>
    <x v="2"/>
    <s v="B09SM086002"/>
    <s v="GUAM BEHAVIORAL HEALTH AND WELLNESS CENTER"/>
    <s v="969133129"/>
    <x v="49"/>
    <n v="18093"/>
    <n v="93.957999999999998"/>
    <s v="Unknown"/>
    <m/>
  </r>
  <r>
    <x v="2"/>
    <x v="1"/>
    <x v="3"/>
    <x v="11"/>
    <s v="Block Grants for Community Mental Health Services"/>
    <x v="2"/>
    <s v="B09SM086003"/>
    <s v="HEALTH, HAWAII DEPARTMENT OF"/>
    <s v="968132416"/>
    <x v="50"/>
    <n v="475.8"/>
    <n v="93.957999999999998"/>
    <s v="Unknown"/>
    <m/>
  </r>
  <r>
    <x v="2"/>
    <x v="1"/>
    <x v="3"/>
    <x v="11"/>
    <s v="Block Grants for Community Mental Health Services"/>
    <x v="2"/>
    <s v="B09SM086003"/>
    <s v="HEALTH, HAWAII DEPARTMENT OF"/>
    <s v="968132416"/>
    <x v="50"/>
    <n v="30972"/>
    <n v="93.957999999999998"/>
    <s v="Unknown"/>
    <m/>
  </r>
  <r>
    <x v="2"/>
    <x v="1"/>
    <x v="3"/>
    <x v="11"/>
    <s v="Block Grants for Community Mental Health Services"/>
    <x v="2"/>
    <s v="B09SM086003"/>
    <s v="HEALTH, HAWAII DEPARTMENT OF"/>
    <s v="968132416"/>
    <x v="50"/>
    <n v="38202.75"/>
    <n v="93.957999999999998"/>
    <s v="Unknown"/>
    <m/>
  </r>
  <r>
    <x v="2"/>
    <x v="1"/>
    <x v="3"/>
    <x v="11"/>
    <s v="Block Grants for Community Mental Health Services"/>
    <x v="2"/>
    <s v="B09SM086003"/>
    <s v="HEALTH, HAWAII DEPARTMENT OF"/>
    <s v="968132416"/>
    <x v="50"/>
    <n v="136173.6"/>
    <n v="93.957999999999998"/>
    <s v="Unknown"/>
    <m/>
  </r>
  <r>
    <x v="2"/>
    <x v="1"/>
    <x v="3"/>
    <x v="11"/>
    <s v="Block Grants for Community Mental Health Services"/>
    <x v="2"/>
    <s v="B09SM086007"/>
    <s v="HUMAN SERVICES, IOWA DEPARTMENT OF"/>
    <s v="503190106"/>
    <x v="33"/>
    <n v="757.35"/>
    <n v="93.957999999999998"/>
    <s v="Unknown"/>
    <m/>
  </r>
  <r>
    <x v="2"/>
    <x v="1"/>
    <x v="3"/>
    <x v="11"/>
    <s v="Block Grants for Community Mental Health Services"/>
    <x v="2"/>
    <s v="B09SM086007"/>
    <s v="HUMAN SERVICES, IOWA DEPARTMENT OF"/>
    <s v="503190106"/>
    <x v="33"/>
    <n v="46208.100000000006"/>
    <n v="93.957999999999998"/>
    <s v="Unknown"/>
    <m/>
  </r>
  <r>
    <x v="2"/>
    <x v="1"/>
    <x v="3"/>
    <x v="11"/>
    <s v="Block Grants for Community Mental Health Services"/>
    <x v="2"/>
    <s v="B09SM086007"/>
    <s v="HUMAN SERVICES, IOWA DEPARTMENT OF"/>
    <s v="503190106"/>
    <x v="33"/>
    <n v="59516.600000000006"/>
    <n v="93.957999999999998"/>
    <s v="Unknown"/>
    <m/>
  </r>
  <r>
    <x v="2"/>
    <x v="1"/>
    <x v="3"/>
    <x v="11"/>
    <s v="Block Grants for Community Mental Health Services"/>
    <x v="2"/>
    <s v="B09SM086007"/>
    <s v="HUMAN SERVICES, IOWA DEPARTMENT OF"/>
    <s v="503190106"/>
    <x v="33"/>
    <n v="221119.05000000002"/>
    <n v="93.957999999999998"/>
    <s v="Unknown"/>
    <m/>
  </r>
  <r>
    <x v="2"/>
    <x v="1"/>
    <x v="3"/>
    <x v="11"/>
    <s v="Block Grants for Community Mental Health Services"/>
    <x v="2"/>
    <s v="B09SM086004"/>
    <s v="HEALTH AND WELFARE, IDAHO DEPARTMENT OF"/>
    <s v="837026056"/>
    <x v="51"/>
    <n v="514.25"/>
    <n v="93.957999999999998"/>
    <s v="Unknown"/>
    <m/>
  </r>
  <r>
    <x v="2"/>
    <x v="1"/>
    <x v="3"/>
    <x v="11"/>
    <s v="Block Grants for Community Mental Health Services"/>
    <x v="2"/>
    <s v="B09SM086004"/>
    <s v="HEALTH AND WELFARE, IDAHO DEPARTMENT OF"/>
    <s v="837026056"/>
    <x v="51"/>
    <n v="34689.950000000004"/>
    <n v="93.957999999999998"/>
    <s v="Unknown"/>
    <m/>
  </r>
  <r>
    <x v="2"/>
    <x v="1"/>
    <x v="3"/>
    <x v="11"/>
    <s v="Block Grants for Community Mental Health Services"/>
    <x v="2"/>
    <s v="B09SM086004"/>
    <s v="HEALTH AND WELFARE, IDAHO DEPARTMENT OF"/>
    <s v="837026056"/>
    <x v="51"/>
    <n v="44737.5"/>
    <n v="93.957999999999998"/>
    <s v="Unknown"/>
    <m/>
  </r>
  <r>
    <x v="2"/>
    <x v="1"/>
    <x v="3"/>
    <x v="11"/>
    <s v="Block Grants for Community Mental Health Services"/>
    <x v="2"/>
    <s v="B09SM086004"/>
    <s v="HEALTH AND WELFARE, IDAHO DEPARTMENT OF"/>
    <s v="837026056"/>
    <x v="51"/>
    <n v="142511.35"/>
    <n v="93.957999999999998"/>
    <s v="Unknown"/>
    <m/>
  </r>
  <r>
    <x v="2"/>
    <x v="1"/>
    <x v="3"/>
    <x v="11"/>
    <s v="Block Grants for Community Mental Health Services"/>
    <x v="2"/>
    <s v="B09SM086005"/>
    <s v="HUMAN SERVICES, ILLINOIS DEPARTMENT OF"/>
    <s v="627043802"/>
    <x v="34"/>
    <n v="2981.4"/>
    <n v="93.957999999999998"/>
    <s v="Unknown"/>
    <m/>
  </r>
  <r>
    <x v="2"/>
    <x v="1"/>
    <x v="3"/>
    <x v="11"/>
    <s v="Block Grants for Community Mental Health Services"/>
    <x v="2"/>
    <s v="B09SM086005"/>
    <s v="HUMAN SERVICES, ILLINOIS DEPARTMENT OF"/>
    <s v="627043802"/>
    <x v="34"/>
    <n v="214444.65000000002"/>
    <n v="93.957999999999998"/>
    <s v="Unknown"/>
    <m/>
  </r>
  <r>
    <x v="2"/>
    <x v="1"/>
    <x v="3"/>
    <x v="11"/>
    <s v="Block Grants for Community Mental Health Services"/>
    <x v="2"/>
    <s v="B09SM086005"/>
    <s v="HUMAN SERVICES, ILLINOIS DEPARTMENT OF"/>
    <s v="627043802"/>
    <x v="34"/>
    <n v="266889.10000000003"/>
    <n v="93.957999999999998"/>
    <s v="Unknown"/>
    <m/>
  </r>
  <r>
    <x v="2"/>
    <x v="1"/>
    <x v="3"/>
    <x v="11"/>
    <s v="Block Grants for Community Mental Health Services"/>
    <x v="2"/>
    <s v="B09SM086005"/>
    <s v="HUMAN SERVICES, ILLINOIS DEPARTMENT OF"/>
    <s v="627043802"/>
    <x v="34"/>
    <n v="805358.70000000007"/>
    <n v="93.957999999999998"/>
    <s v="Unknown"/>
    <m/>
  </r>
  <r>
    <x v="2"/>
    <x v="1"/>
    <x v="3"/>
    <x v="11"/>
    <s v="Block Grants for Community Mental Health Services"/>
    <x v="2"/>
    <s v="B09SM086006"/>
    <s v="INDIANA FAMILY AND SOCIAL SERVICES ADMINISTRATION"/>
    <s v="462042773"/>
    <x v="41"/>
    <n v="1888.0500000000002"/>
    <n v="93.957999999999998"/>
    <s v="Unknown"/>
    <m/>
  </r>
  <r>
    <x v="2"/>
    <x v="1"/>
    <x v="3"/>
    <x v="11"/>
    <s v="Block Grants for Community Mental Health Services"/>
    <x v="2"/>
    <s v="B09SM086006"/>
    <s v="INDIANA FAMILY AND SOCIAL SERVICES ADMINISTRATION"/>
    <s v="462042773"/>
    <x v="41"/>
    <n v="106313.70000000001"/>
    <n v="93.957999999999998"/>
    <s v="Unknown"/>
    <m/>
  </r>
  <r>
    <x v="2"/>
    <x v="1"/>
    <x v="3"/>
    <x v="11"/>
    <s v="Block Grants for Community Mental Health Services"/>
    <x v="2"/>
    <s v="B09SM086006"/>
    <s v="INDIANA FAMILY AND SOCIAL SERVICES ADMINISTRATION"/>
    <s v="462042773"/>
    <x v="41"/>
    <n v="135933.65"/>
    <n v="93.957999999999998"/>
    <s v="Unknown"/>
    <m/>
  </r>
  <r>
    <x v="2"/>
    <x v="1"/>
    <x v="3"/>
    <x v="11"/>
    <s v="Block Grants for Community Mental Health Services"/>
    <x v="2"/>
    <s v="B09SM086006"/>
    <s v="INDIANA FAMILY AND SOCIAL SERVICES ADMINISTRATION"/>
    <s v="462042773"/>
    <x v="41"/>
    <n v="572583.5"/>
    <n v="93.957999999999998"/>
    <s v="Unknown"/>
    <m/>
  </r>
  <r>
    <x v="2"/>
    <x v="1"/>
    <x v="3"/>
    <x v="11"/>
    <s v="Block Grants for Community Mental Health Services"/>
    <x v="2"/>
    <s v="B09SM086008"/>
    <s v="KANSAS DEPARTMENT FOR AGING AND DISABILITY SERVICES"/>
    <s v="666033404"/>
    <x v="35"/>
    <n v="698.1"/>
    <n v="93.957999999999998"/>
    <s v="Unknown"/>
    <m/>
  </r>
  <r>
    <x v="2"/>
    <x v="1"/>
    <x v="3"/>
    <x v="11"/>
    <s v="Block Grants for Community Mental Health Services"/>
    <x v="2"/>
    <s v="B09SM086008"/>
    <s v="KANSAS DEPARTMENT FOR AGING AND DISABILITY SERVICES"/>
    <s v="666033404"/>
    <x v="35"/>
    <n v="43723.4"/>
    <n v="93.957999999999998"/>
    <s v="Unknown"/>
    <m/>
  </r>
  <r>
    <x v="2"/>
    <x v="1"/>
    <x v="3"/>
    <x v="11"/>
    <s v="Block Grants for Community Mental Health Services"/>
    <x v="2"/>
    <s v="B09SM086008"/>
    <s v="KANSAS DEPARTMENT FOR AGING AND DISABILITY SERVICES"/>
    <s v="666033404"/>
    <x v="35"/>
    <n v="55406.05"/>
    <n v="93.957999999999998"/>
    <s v="Unknown"/>
    <m/>
  </r>
  <r>
    <x v="2"/>
    <x v="1"/>
    <x v="3"/>
    <x v="11"/>
    <s v="Block Grants for Community Mental Health Services"/>
    <x v="2"/>
    <s v="B09SM086008"/>
    <s v="KANSAS DEPARTMENT FOR AGING AND DISABILITY SERVICES"/>
    <s v="666033404"/>
    <x v="35"/>
    <n v="202157.45"/>
    <n v="93.957999999999998"/>
    <s v="Unknown"/>
    <m/>
  </r>
  <r>
    <x v="2"/>
    <x v="1"/>
    <x v="3"/>
    <x v="11"/>
    <s v="Block Grants for Community Mental Health Services"/>
    <x v="2"/>
    <s v="B09SM086009"/>
    <s v="HEALTH &amp; FAMILY SERVICES, KENTUCKY CABINET FOR"/>
    <s v="406012321"/>
    <x v="4"/>
    <n v="1239.1500000000001"/>
    <n v="93.957999999999998"/>
    <s v="Unknown"/>
    <m/>
  </r>
  <r>
    <x v="2"/>
    <x v="1"/>
    <x v="3"/>
    <x v="11"/>
    <s v="Block Grants for Community Mental Health Services"/>
    <x v="2"/>
    <s v="B09SM086009"/>
    <s v="HEALTH &amp; FAMILY SERVICES, KENTUCKY CABINET FOR"/>
    <s v="406012321"/>
    <x v="4"/>
    <n v="77968.800000000003"/>
    <n v="93.957999999999998"/>
    <s v="Unknown"/>
    <m/>
  </r>
  <r>
    <x v="2"/>
    <x v="1"/>
    <x v="3"/>
    <x v="11"/>
    <s v="Block Grants for Community Mental Health Services"/>
    <x v="2"/>
    <s v="B09SM086009"/>
    <s v="HEALTH &amp; FAMILY SERVICES, KENTUCKY CABINET FOR"/>
    <s v="406012321"/>
    <x v="4"/>
    <n v="98545.05"/>
    <n v="93.957999999999998"/>
    <s v="Unknown"/>
    <m/>
  </r>
  <r>
    <x v="2"/>
    <x v="1"/>
    <x v="3"/>
    <x v="11"/>
    <s v="Block Grants for Community Mental Health Services"/>
    <x v="2"/>
    <s v="B09SM086009"/>
    <s v="HEALTH &amp; FAMILY SERVICES, KENTUCKY CABINET FOR"/>
    <s v="406012321"/>
    <x v="4"/>
    <n v="358258.10000000003"/>
    <n v="93.957999999999998"/>
    <s v="Unknown"/>
    <m/>
  </r>
  <r>
    <x v="2"/>
    <x v="1"/>
    <x v="3"/>
    <x v="11"/>
    <s v="Block Grants for Community Mental Health Services"/>
    <x v="2"/>
    <s v="B09SM086010"/>
    <s v="HEALTH, LOUISIANA DEPARTMENT OF"/>
    <s v="708025342"/>
    <x v="42"/>
    <n v="1238.45"/>
    <n v="93.957999999999998"/>
    <s v="Unknown"/>
    <m/>
  </r>
  <r>
    <x v="2"/>
    <x v="1"/>
    <x v="3"/>
    <x v="11"/>
    <s v="Block Grants for Community Mental Health Services"/>
    <x v="2"/>
    <s v="B09SM086010"/>
    <s v="HEALTH, LOUISIANA DEPARTMENT OF"/>
    <s v="708025342"/>
    <x v="42"/>
    <n v="85725.3"/>
    <n v="93.957999999999998"/>
    <s v="Unknown"/>
    <m/>
  </r>
  <r>
    <x v="2"/>
    <x v="1"/>
    <x v="3"/>
    <x v="11"/>
    <s v="Block Grants for Community Mental Health Services"/>
    <x v="2"/>
    <s v="B09SM086010"/>
    <s v="HEALTH, LOUISIANA DEPARTMENT OF"/>
    <s v="708025342"/>
    <x v="42"/>
    <n v="109933.75"/>
    <n v="93.957999999999998"/>
    <s v="Unknown"/>
    <m/>
  </r>
  <r>
    <x v="2"/>
    <x v="1"/>
    <x v="3"/>
    <x v="11"/>
    <s v="Block Grants for Community Mental Health Services"/>
    <x v="2"/>
    <s v="B09SM086010"/>
    <s v="HEALTH, LOUISIANA DEPARTMENT OF"/>
    <s v="708025342"/>
    <x v="42"/>
    <n v="338813.95"/>
    <n v="93.957999999999998"/>
    <s v="Unknown"/>
    <m/>
  </r>
  <r>
    <x v="2"/>
    <x v="1"/>
    <x v="3"/>
    <x v="11"/>
    <s v="Block Grants for Community Mental Health Services"/>
    <x v="2"/>
    <s v="B09SM086014"/>
    <s v="MENTAL HEALTH, MASSACHUSETTS DEPT OF"/>
    <s v="021142503"/>
    <x v="5"/>
    <n v="2025.5500000000002"/>
    <n v="93.957999999999998"/>
    <s v="Unknown"/>
    <m/>
  </r>
  <r>
    <x v="2"/>
    <x v="1"/>
    <x v="3"/>
    <x v="11"/>
    <s v="Block Grants for Community Mental Health Services"/>
    <x v="2"/>
    <s v="B09SM086014"/>
    <s v="MENTAL HEALTH, MASSACHUSETTS DEPT OF"/>
    <s v="021142503"/>
    <x v="5"/>
    <n v="122561.85"/>
    <n v="93.957999999999998"/>
    <s v="Unknown"/>
    <m/>
  </r>
  <r>
    <x v="2"/>
    <x v="1"/>
    <x v="3"/>
    <x v="11"/>
    <s v="Block Grants for Community Mental Health Services"/>
    <x v="2"/>
    <s v="B09SM086014"/>
    <s v="MENTAL HEALTH, MASSACHUSETTS DEPT OF"/>
    <s v="021142503"/>
    <x v="5"/>
    <n v="151942.45000000001"/>
    <n v="93.957999999999998"/>
    <s v="Unknown"/>
    <m/>
  </r>
  <r>
    <x v="2"/>
    <x v="1"/>
    <x v="3"/>
    <x v="11"/>
    <s v="Block Grants for Community Mental Health Services"/>
    <x v="2"/>
    <s v="B09SM086014"/>
    <s v="MENTAL HEALTH, MASSACHUSETTS DEPT OF"/>
    <s v="021142503"/>
    <x v="5"/>
    <n v="599666.75"/>
    <n v="93.957999999999998"/>
    <s v="Unknown"/>
    <m/>
  </r>
  <r>
    <x v="2"/>
    <x v="1"/>
    <x v="3"/>
    <x v="11"/>
    <s v="Block Grants for Community Mental Health Services"/>
    <x v="2"/>
    <s v="B09SM086013"/>
    <s v="HEALTH, MARYLAND DEPARTMENT OF"/>
    <s v="21228"/>
    <x v="6"/>
    <n v="1602"/>
    <n v="93.957999999999998"/>
    <s v="Unknown"/>
    <m/>
  </r>
  <r>
    <x v="2"/>
    <x v="1"/>
    <x v="3"/>
    <x v="11"/>
    <s v="Block Grants for Community Mental Health Services"/>
    <x v="2"/>
    <s v="B09SM086013"/>
    <s v="HEALTH, MARYLAND DEPARTMENT OF"/>
    <s v="21228"/>
    <x v="6"/>
    <n v="118754.6"/>
    <n v="93.957999999999998"/>
    <s v="Unknown"/>
    <m/>
  </r>
  <r>
    <x v="2"/>
    <x v="1"/>
    <x v="3"/>
    <x v="11"/>
    <s v="Block Grants for Community Mental Health Services"/>
    <x v="2"/>
    <s v="B09SM086013"/>
    <s v="HEALTH, MARYLAND DEPARTMENT OF"/>
    <s v="21228"/>
    <x v="6"/>
    <n v="147800.9"/>
    <n v="93.957999999999998"/>
    <s v="Unknown"/>
    <m/>
  </r>
  <r>
    <x v="2"/>
    <x v="1"/>
    <x v="3"/>
    <x v="11"/>
    <s v="Block Grants for Community Mental Health Services"/>
    <x v="2"/>
    <s v="B09SM086013"/>
    <s v="HEALTH, MARYLAND DEPARTMENT OF"/>
    <s v="21228"/>
    <x v="6"/>
    <n v="424823.55000000005"/>
    <n v="93.957999999999998"/>
    <s v="Unknown"/>
    <m/>
  </r>
  <r>
    <x v="2"/>
    <x v="1"/>
    <x v="3"/>
    <x v="11"/>
    <s v="Block Grants for Community Mental Health Services"/>
    <x v="2"/>
    <s v="B09SM086011"/>
    <s v="HEALTH AND HUMAN SERVICES, MAINE DEPARTMENT OF"/>
    <s v="043306841"/>
    <x v="7"/>
    <n v="375.40000000000003"/>
    <n v="93.957999999999998"/>
    <s v="Unknown"/>
    <m/>
  </r>
  <r>
    <x v="2"/>
    <x v="1"/>
    <x v="3"/>
    <x v="11"/>
    <s v="Block Grants for Community Mental Health Services"/>
    <x v="2"/>
    <s v="B09SM086011"/>
    <s v="HEALTH AND HUMAN SERVICES, MAINE DEPARTMENT OF"/>
    <s v="043306841"/>
    <x v="7"/>
    <n v="23661.300000000003"/>
    <n v="93.957999999999998"/>
    <s v="Unknown"/>
    <m/>
  </r>
  <r>
    <x v="2"/>
    <x v="1"/>
    <x v="3"/>
    <x v="11"/>
    <s v="Block Grants for Community Mental Health Services"/>
    <x v="2"/>
    <s v="B09SM086011"/>
    <s v="HEALTH AND HUMAN SERVICES, MAINE DEPARTMENT OF"/>
    <s v="043306841"/>
    <x v="7"/>
    <n v="29758.550000000003"/>
    <n v="93.957999999999998"/>
    <s v="Unknown"/>
    <m/>
  </r>
  <r>
    <x v="2"/>
    <x v="1"/>
    <x v="3"/>
    <x v="11"/>
    <s v="Block Grants for Community Mental Health Services"/>
    <x v="2"/>
    <s v="B09SM086011"/>
    <s v="HEALTH AND HUMAN SERVICES, MAINE DEPARTMENT OF"/>
    <s v="043306841"/>
    <x v="7"/>
    <n v="108593.40000000001"/>
    <n v="93.957999999999998"/>
    <s v="Unknown"/>
    <m/>
  </r>
  <r>
    <x v="2"/>
    <x v="1"/>
    <x v="3"/>
    <x v="11"/>
    <s v="Block Grants for Community Mental Health Services"/>
    <x v="2"/>
    <s v="B09SM086012"/>
    <s v="MINISTRY OF HEALTH IN THE REPU BLIC OF THE MARSHALL ISLANDS"/>
    <s v="96960"/>
    <x v="57"/>
    <n v="28.400000000000002"/>
    <n v="93.957999999999998"/>
    <s v="Unknown"/>
    <m/>
  </r>
  <r>
    <x v="2"/>
    <x v="1"/>
    <x v="3"/>
    <x v="11"/>
    <s v="Block Grants for Community Mental Health Services"/>
    <x v="2"/>
    <s v="B09SM086012"/>
    <s v="MINISTRY OF HEALTH IN THE REPU BLIC OF THE MARSHALL ISLANDS"/>
    <s v="96960"/>
    <x v="57"/>
    <n v="1707.6000000000001"/>
    <n v="93.957999999999998"/>
    <s v="Unknown"/>
    <m/>
  </r>
  <r>
    <x v="2"/>
    <x v="1"/>
    <x v="3"/>
    <x v="11"/>
    <s v="Block Grants for Community Mental Health Services"/>
    <x v="2"/>
    <s v="B09SM086012"/>
    <s v="MINISTRY OF HEALTH IN THE REPU BLIC OF THE MARSHALL ISLANDS"/>
    <s v="96960"/>
    <x v="57"/>
    <n v="2219.9"/>
    <n v="93.957999999999998"/>
    <s v="Unknown"/>
    <m/>
  </r>
  <r>
    <x v="2"/>
    <x v="1"/>
    <x v="3"/>
    <x v="11"/>
    <s v="Block Grants for Community Mental Health Services"/>
    <x v="2"/>
    <s v="B09SM086012"/>
    <s v="MINISTRY OF HEALTH IN THE REPU BLIC OF THE MARSHALL ISLANDS"/>
    <s v="96960"/>
    <x v="57"/>
    <n v="8336.9"/>
    <n v="93.957999999999998"/>
    <s v="Unknown"/>
    <m/>
  </r>
  <r>
    <x v="2"/>
    <x v="1"/>
    <x v="3"/>
    <x v="11"/>
    <s v="Block Grants for Community Mental Health Services"/>
    <x v="2"/>
    <s v="B09SM086015"/>
    <s v="HEALTH &amp; HUMAN SERVICES, MICHIGAN DEPARTMENT OF"/>
    <s v="489331805"/>
    <x v="21"/>
    <n v="2754.65"/>
    <n v="93.957999999999998"/>
    <s v="Unknown"/>
    <m/>
  </r>
  <r>
    <x v="2"/>
    <x v="1"/>
    <x v="3"/>
    <x v="11"/>
    <s v="Block Grants for Community Mental Health Services"/>
    <x v="2"/>
    <s v="B09SM086015"/>
    <s v="HEALTH &amp; HUMAN SERVICES, MICHIGAN DEPARTMENT OF"/>
    <s v="489331805"/>
    <x v="21"/>
    <n v="177000.75"/>
    <n v="93.957999999999998"/>
    <s v="Unknown"/>
    <m/>
  </r>
  <r>
    <x v="2"/>
    <x v="1"/>
    <x v="3"/>
    <x v="11"/>
    <s v="Block Grants for Community Mental Health Services"/>
    <x v="2"/>
    <s v="B09SM086015"/>
    <s v="HEALTH &amp; HUMAN SERVICES, MICHIGAN DEPARTMENT OF"/>
    <s v="489331805"/>
    <x v="21"/>
    <n v="222759.40000000002"/>
    <n v="93.957999999999998"/>
    <s v="Unknown"/>
    <m/>
  </r>
  <r>
    <x v="2"/>
    <x v="1"/>
    <x v="3"/>
    <x v="11"/>
    <s v="Block Grants for Community Mental Health Services"/>
    <x v="2"/>
    <s v="B09SM086015"/>
    <s v="HEALTH &amp; HUMAN SERVICES, MICHIGAN DEPARTMENT OF"/>
    <s v="489331805"/>
    <x v="21"/>
    <n v="789068.65"/>
    <n v="93.957999999999998"/>
    <s v="Unknown"/>
    <m/>
  </r>
  <r>
    <x v="2"/>
    <x v="1"/>
    <x v="3"/>
    <x v="11"/>
    <s v="Block Grants for Community Mental Health Services"/>
    <x v="2"/>
    <s v="B09SM086017"/>
    <s v="HUMAN SERVICES, MINNESOTA DEPARTMENT OF"/>
    <s v="551642208"/>
    <x v="36"/>
    <n v="1536.45"/>
    <n v="93.957999999999998"/>
    <s v="Unknown"/>
    <m/>
  </r>
  <r>
    <x v="2"/>
    <x v="1"/>
    <x v="3"/>
    <x v="11"/>
    <s v="Block Grants for Community Mental Health Services"/>
    <x v="2"/>
    <s v="B09SM086017"/>
    <s v="HUMAN SERVICES, MINNESOTA DEPARTMENT OF"/>
    <s v="551642208"/>
    <x v="36"/>
    <n v="90794.200000000012"/>
    <n v="93.957999999999998"/>
    <s v="Unknown"/>
    <m/>
  </r>
  <r>
    <x v="2"/>
    <x v="1"/>
    <x v="3"/>
    <x v="11"/>
    <s v="Block Grants for Community Mental Health Services"/>
    <x v="2"/>
    <s v="B09SM086017"/>
    <s v="HUMAN SERVICES, MINNESOTA DEPARTMENT OF"/>
    <s v="551642208"/>
    <x v="36"/>
    <n v="114915.40000000001"/>
    <n v="93.957999999999998"/>
    <s v="Unknown"/>
    <m/>
  </r>
  <r>
    <x v="2"/>
    <x v="1"/>
    <x v="3"/>
    <x v="11"/>
    <s v="Block Grants for Community Mental Health Services"/>
    <x v="2"/>
    <s v="B09SM086017"/>
    <s v="HUMAN SERVICES, MINNESOTA DEPARTMENT OF"/>
    <s v="551642208"/>
    <x v="36"/>
    <n v="457372.10000000003"/>
    <n v="93.957999999999998"/>
    <s v="Unknown"/>
    <m/>
  </r>
  <r>
    <x v="2"/>
    <x v="1"/>
    <x v="3"/>
    <x v="11"/>
    <s v="Block Grants for Community Mental Health Services"/>
    <x v="2"/>
    <s v="B09SM086019"/>
    <s v="MENTAL HEALTH, MISSOURI DEPARTMENT OF"/>
    <s v="651014130"/>
    <x v="8"/>
    <n v="1619.2"/>
    <n v="93.957999999999998"/>
    <s v="Unknown"/>
    <m/>
  </r>
  <r>
    <x v="2"/>
    <x v="1"/>
    <x v="3"/>
    <x v="11"/>
    <s v="Block Grants for Community Mental Health Services"/>
    <x v="2"/>
    <s v="B09SM086019"/>
    <s v="MENTAL HEALTH, MISSOURI DEPARTMENT OF"/>
    <s v="651014130"/>
    <x v="8"/>
    <n v="100992.90000000001"/>
    <n v="93.957999999999998"/>
    <s v="Unknown"/>
    <m/>
  </r>
  <r>
    <x v="2"/>
    <x v="1"/>
    <x v="3"/>
    <x v="11"/>
    <s v="Block Grants for Community Mental Health Services"/>
    <x v="2"/>
    <s v="B09SM086019"/>
    <s v="MENTAL HEALTH, MISSOURI DEPARTMENT OF"/>
    <s v="651014130"/>
    <x v="8"/>
    <n v="127728.5"/>
    <n v="93.957999999999998"/>
    <s v="Unknown"/>
    <m/>
  </r>
  <r>
    <x v="2"/>
    <x v="1"/>
    <x v="3"/>
    <x v="11"/>
    <s v="Block Grants for Community Mental Health Services"/>
    <x v="2"/>
    <s v="B09SM086019"/>
    <s v="MENTAL HEALTH, MISSOURI DEPARTMENT OF"/>
    <s v="651014130"/>
    <x v="8"/>
    <n v="470080.85000000003"/>
    <n v="93.957999999999998"/>
    <s v="Unknown"/>
    <m/>
  </r>
  <r>
    <x v="2"/>
    <x v="1"/>
    <x v="3"/>
    <x v="11"/>
    <s v="Block Grants for Community Mental Health Services"/>
    <x v="2"/>
    <s v="B09SM086021"/>
    <s v="COMMONWEALTH HEALTHCARE CORPORATION"/>
    <s v="969500409"/>
    <x v="52"/>
    <n v="19.150000000000002"/>
    <n v="93.957999999999998"/>
    <s v="Unknown"/>
    <m/>
  </r>
  <r>
    <x v="2"/>
    <x v="1"/>
    <x v="3"/>
    <x v="11"/>
    <s v="Block Grants for Community Mental Health Services"/>
    <x v="2"/>
    <s v="B09SM086021"/>
    <s v="COMMONWEALTH HEALTHCARE CORPO RATION"/>
    <s v="969500409"/>
    <x v="52"/>
    <n v="1197.3"/>
    <n v="93.957999999999998"/>
    <s v="Unknown"/>
    <m/>
  </r>
  <r>
    <x v="2"/>
    <x v="1"/>
    <x v="3"/>
    <x v="11"/>
    <s v="Block Grants for Community Mental Health Services"/>
    <x v="2"/>
    <s v="B09SM086021"/>
    <s v="COMMONWEALTH HEALTHCARE CORPORATION"/>
    <s v="969500409"/>
    <x v="52"/>
    <n v="1525.0500000000002"/>
    <n v="93.957999999999998"/>
    <s v="Unknown"/>
    <m/>
  </r>
  <r>
    <x v="2"/>
    <x v="1"/>
    <x v="3"/>
    <x v="11"/>
    <s v="Block Grants for Community Mental Health Services"/>
    <x v="2"/>
    <s v="B09SM086021"/>
    <s v="COMMONWEALTH HEALTHCARE CORPORATION"/>
    <s v="969500409"/>
    <x v="52"/>
    <n v="5535.4500000000007"/>
    <n v="93.957999999999998"/>
    <s v="Unknown"/>
    <m/>
  </r>
  <r>
    <x v="2"/>
    <x v="1"/>
    <x v="3"/>
    <x v="11"/>
    <s v="Block Grants for Community Mental Health Services"/>
    <x v="2"/>
    <s v="B09SM086018"/>
    <s v="MENTAL HEALTH, MISSISSIPPI DEPARTMENT OF"/>
    <s v="392011328"/>
    <x v="44"/>
    <n v="869.40000000000009"/>
    <n v="93.957999999999998"/>
    <s v="Unknown"/>
    <m/>
  </r>
  <r>
    <x v="2"/>
    <x v="1"/>
    <x v="3"/>
    <x v="11"/>
    <s v="Block Grants for Community Mental Health Services"/>
    <x v="2"/>
    <s v="B09SM086018"/>
    <s v="MENTAL HEALTH, MISSISSIPPI DEPARTMENT OF"/>
    <s v="392011328"/>
    <x v="44"/>
    <n v="54518.700000000004"/>
    <n v="93.957999999999998"/>
    <s v="Unknown"/>
    <m/>
  </r>
  <r>
    <x v="2"/>
    <x v="1"/>
    <x v="3"/>
    <x v="11"/>
    <s v="Block Grants for Community Mental Health Services"/>
    <x v="2"/>
    <s v="B09SM086018"/>
    <s v="MENTAL HEALTH, MISSISSIPPI DEPARTMENT OF"/>
    <s v="392011328"/>
    <x v="44"/>
    <n v="69369.150000000009"/>
    <n v="93.957999999999998"/>
    <s v="Unknown"/>
    <m/>
  </r>
  <r>
    <x v="2"/>
    <x v="1"/>
    <x v="3"/>
    <x v="11"/>
    <s v="Block Grants for Community Mental Health Services"/>
    <x v="2"/>
    <s v="B09SM086018"/>
    <s v="MENTAL HEALTH, MISSISSIPPI DEPARTMENT OF"/>
    <s v="392011328"/>
    <x v="44"/>
    <n v="251332.6"/>
    <n v="93.957999999999998"/>
    <s v="Unknown"/>
    <m/>
  </r>
  <r>
    <x v="2"/>
    <x v="1"/>
    <x v="3"/>
    <x v="11"/>
    <s v="Block Grants for Community Mental Health Services"/>
    <x v="2"/>
    <s v="B09SM086020"/>
    <s v="PUBLIC HEALTH AND HUMAN SERVICES, MONTANA DEPARTMENT OF"/>
    <s v="596044909"/>
    <x v="9"/>
    <n v="344.15000000000003"/>
    <n v="93.957999999999998"/>
    <s v="Unknown"/>
    <m/>
  </r>
  <r>
    <x v="2"/>
    <x v="1"/>
    <x v="3"/>
    <x v="11"/>
    <s v="Block Grants for Community Mental Health Services"/>
    <x v="2"/>
    <s v="B09SM086020"/>
    <s v="PUBLIC HEALTH AND HUMAN SERVICES, MONTANA DEPARTMENT OF"/>
    <s v="596044909"/>
    <x v="9"/>
    <n v="18010.8"/>
    <n v="93.957999999999998"/>
    <s v="Unknown"/>
    <m/>
  </r>
  <r>
    <x v="2"/>
    <x v="1"/>
    <x v="3"/>
    <x v="11"/>
    <s v="Block Grants for Community Mental Health Services"/>
    <x v="2"/>
    <s v="B09SM086020"/>
    <s v="PUBLIC HEALTH AND HUMAN SERVICES, MONTANA DEPARTMENT OF"/>
    <s v="596044909"/>
    <x v="9"/>
    <n v="23235.95"/>
    <n v="93.957999999999998"/>
    <s v="Unknown"/>
    <m/>
  </r>
  <r>
    <x v="2"/>
    <x v="1"/>
    <x v="3"/>
    <x v="11"/>
    <s v="Block Grants for Community Mental Health Services"/>
    <x v="2"/>
    <s v="B09SM086020"/>
    <s v="PUBLIC HEALTH AND HUMAN SERVICES, MONTANA DEPARTMENT OF"/>
    <s v="596044909"/>
    <x v="9"/>
    <n v="107272.35"/>
    <n v="93.957999999999998"/>
    <s v="Unknown"/>
    <m/>
  </r>
  <r>
    <x v="2"/>
    <x v="1"/>
    <x v="3"/>
    <x v="11"/>
    <s v="Block Grants for Community Mental Health Services"/>
    <x v="2"/>
    <s v="B09SM086028"/>
    <s v="HEALTH &amp; HUMAN SERVICES, NORTH CAROLINA DEPARTMENT OF"/>
    <s v="276992000"/>
    <x v="10"/>
    <n v="2811.8500000000004"/>
    <n v="93.957999999999998"/>
    <s v="Unknown"/>
    <m/>
  </r>
  <r>
    <x v="2"/>
    <x v="1"/>
    <x v="3"/>
    <x v="11"/>
    <s v="Block Grants for Community Mental Health Services"/>
    <x v="2"/>
    <s v="B09SM086028"/>
    <s v="HEALTH &amp; HUMAN SERVICES, NORTH CAROLINA DEPARTMENT OF"/>
    <s v="276992000"/>
    <x v="10"/>
    <n v="173558.90000000002"/>
    <n v="93.957999999999998"/>
    <s v="Unknown"/>
    <m/>
  </r>
  <r>
    <x v="2"/>
    <x v="1"/>
    <x v="3"/>
    <x v="11"/>
    <s v="Block Grants for Community Mental Health Services"/>
    <x v="2"/>
    <s v="B09SM086028"/>
    <s v="HEALTH &amp; HUMAN SERVICES, NORTH CAROLINA DEPARTMENT OF"/>
    <s v="276992000"/>
    <x v="10"/>
    <n v="220748"/>
    <n v="93.957999999999998"/>
    <s v="Unknown"/>
    <m/>
  </r>
  <r>
    <x v="2"/>
    <x v="1"/>
    <x v="3"/>
    <x v="11"/>
    <s v="Block Grants for Community Mental Health Services"/>
    <x v="2"/>
    <s v="B09SM086028"/>
    <s v="HEALTH &amp; HUMAN SERVICES, NORTH CAROLINA DEPARTMENT OF"/>
    <s v="276992000"/>
    <x v="10"/>
    <n v="819205"/>
    <n v="93.957999999999998"/>
    <s v="Unknown"/>
    <m/>
  </r>
  <r>
    <x v="2"/>
    <x v="1"/>
    <x v="3"/>
    <x v="11"/>
    <s v="Block Grants for Community Mental Health Services"/>
    <x v="2"/>
    <s v="B09SM086029"/>
    <s v="HUMAN SERVICES, NORTH DAKOTA DEPARTMENT OF"/>
    <s v="585050602"/>
    <x v="53"/>
    <n v="169.95000000000002"/>
    <n v="93.957999999999998"/>
    <s v="Unknown"/>
    <m/>
  </r>
  <r>
    <x v="2"/>
    <x v="1"/>
    <x v="3"/>
    <x v="11"/>
    <s v="Block Grants for Community Mental Health Services"/>
    <x v="2"/>
    <s v="B09SM086029"/>
    <s v="HUMAN SERVICES, NORTH DAKOTA DEPARTMENT OF"/>
    <s v="585050602"/>
    <x v="53"/>
    <n v="9381.4500000000007"/>
    <n v="93.957999999999998"/>
    <s v="Unknown"/>
    <m/>
  </r>
  <r>
    <x v="2"/>
    <x v="1"/>
    <x v="3"/>
    <x v="11"/>
    <s v="Block Grants for Community Mental Health Services"/>
    <x v="2"/>
    <s v="B09SM086029"/>
    <s v="HUMAN SERVICES, NORTH DAKOTA DEPARTMENT OF"/>
    <s v="585050602"/>
    <x v="53"/>
    <n v="13174.2"/>
    <n v="93.957999999999998"/>
    <s v="Unknown"/>
    <m/>
  </r>
  <r>
    <x v="2"/>
    <x v="1"/>
    <x v="3"/>
    <x v="11"/>
    <s v="Block Grants for Community Mental Health Services"/>
    <x v="2"/>
    <s v="B09SM086029"/>
    <s v="HUMAN SERVICES, NORTH DAKOTA DEPARTMENT OF"/>
    <s v="585050602"/>
    <x v="53"/>
    <n v="50791.15"/>
    <n v="93.957999999999998"/>
    <s v="Unknown"/>
    <m/>
  </r>
  <r>
    <x v="2"/>
    <x v="1"/>
    <x v="2"/>
    <x v="11"/>
    <s v="Block Grants for Community Mental Health Services"/>
    <x v="2"/>
    <s v="B09SM086022"/>
    <s v="NEBRASKA DEPARTMENT OF HEALTH &amp; HUMAN SERVICES"/>
    <s v="685082529"/>
    <x v="24"/>
    <n v="0"/>
    <n v="93.957999999999998"/>
    <s v="Unknown"/>
    <m/>
  </r>
  <r>
    <x v="2"/>
    <x v="1"/>
    <x v="3"/>
    <x v="11"/>
    <s v="Block Grants for Community Mental Health Services"/>
    <x v="2"/>
    <s v="B09SM086022"/>
    <s v="HEALTH AND HUMAN SERVICES, NEBRASKA DEPARTMENT OF"/>
    <s v="685082529"/>
    <x v="24"/>
    <n v="443.05"/>
    <n v="93.957999999999998"/>
    <s v="Unknown"/>
    <m/>
  </r>
  <r>
    <x v="2"/>
    <x v="1"/>
    <x v="3"/>
    <x v="11"/>
    <s v="Block Grants for Community Mental Health Services"/>
    <x v="2"/>
    <s v="B09SM086022"/>
    <s v="HEALTH AND HUMAN SERVICES, NEBRASKA DEPARTMENT OF"/>
    <s v="685082529"/>
    <x v="24"/>
    <n v="26901.7"/>
    <n v="93.957999999999998"/>
    <s v="Unknown"/>
    <m/>
  </r>
  <r>
    <x v="2"/>
    <x v="1"/>
    <x v="3"/>
    <x v="11"/>
    <s v="Block Grants for Community Mental Health Services"/>
    <x v="2"/>
    <s v="B09SM086022"/>
    <s v="HEALTH AND HUMAN SERVICES, NEBRASKA DEPARTMENT OF"/>
    <s v="685082529"/>
    <x v="24"/>
    <n v="34841.65"/>
    <n v="93.957999999999998"/>
    <s v="Unknown"/>
    <m/>
  </r>
  <r>
    <x v="2"/>
    <x v="1"/>
    <x v="3"/>
    <x v="11"/>
    <s v="Block Grants for Community Mental Health Services"/>
    <x v="2"/>
    <s v="B09SM086022"/>
    <s v="HEALTH AND HUMAN SERVICES, NEBRASKA DEPARTMENT OF"/>
    <s v="685082529"/>
    <x v="24"/>
    <n v="129480.85"/>
    <n v="93.957999999999998"/>
    <s v="Unknown"/>
    <m/>
  </r>
  <r>
    <x v="2"/>
    <x v="1"/>
    <x v="3"/>
    <x v="11"/>
    <s v="Block Grants for Community Mental Health Services"/>
    <x v="2"/>
    <s v="B09SM086024"/>
    <s v="HEALTH AND HUMAN SERVICES, NEW HAMPSHIRE DEPT OF"/>
    <s v="033013852"/>
    <x v="54"/>
    <n v="317.10000000000002"/>
    <n v="93.957999999999998"/>
    <s v="Unknown"/>
    <m/>
  </r>
  <r>
    <x v="2"/>
    <x v="1"/>
    <x v="3"/>
    <x v="11"/>
    <s v="Block Grants for Community Mental Health Services"/>
    <x v="2"/>
    <s v="B09SM086024"/>
    <s v="HEALTH AND HUMAN SERVICES, NEW HAMPSHIRE DEPT OF"/>
    <s v="033013852"/>
    <x v="54"/>
    <n v="21074.100000000002"/>
    <n v="93.957999999999998"/>
    <s v="Unknown"/>
    <m/>
  </r>
  <r>
    <x v="2"/>
    <x v="1"/>
    <x v="3"/>
    <x v="11"/>
    <s v="Block Grants for Community Mental Health Services"/>
    <x v="2"/>
    <s v="B09SM086024"/>
    <s v="HEALTH AND HUMAN SERVICES, NEW HAMPSHIRE DEPT OF"/>
    <s v="033013852"/>
    <x v="54"/>
    <n v="26740.850000000002"/>
    <n v="93.957999999999998"/>
    <s v="Unknown"/>
    <m/>
  </r>
  <r>
    <x v="2"/>
    <x v="1"/>
    <x v="3"/>
    <x v="11"/>
    <s v="Block Grants for Community Mental Health Services"/>
    <x v="2"/>
    <s v="B09SM086024"/>
    <s v="HEALTH AND HUMAN SERVICES, NEW HAMPSHIRE DEPT OF"/>
    <s v="033013852"/>
    <x v="54"/>
    <n v="89026.55"/>
    <n v="93.957999999999998"/>
    <s v="Unknown"/>
    <m/>
  </r>
  <r>
    <x v="2"/>
    <x v="1"/>
    <x v="3"/>
    <x v="11"/>
    <s v="Block Grants for Community Mental Health Services"/>
    <x v="2"/>
    <s v="B09SM086025"/>
    <s v="HUMAN SERVICES, NEW JERSEY DEPARTMENT OF"/>
    <s v="086082306"/>
    <x v="25"/>
    <n v="2608.3500000000004"/>
    <n v="93.957999999999998"/>
    <s v="Unknown"/>
    <m/>
  </r>
  <r>
    <x v="2"/>
    <x v="1"/>
    <x v="3"/>
    <x v="11"/>
    <s v="Block Grants for Community Mental Health Services"/>
    <x v="2"/>
    <s v="B09SM086025"/>
    <s v="HUMAN SERVICES, NEW JERSEY DEPARTMENT OF"/>
    <s v="086082306"/>
    <x v="25"/>
    <n v="169714.80000000002"/>
    <n v="93.957999999999998"/>
    <s v="Unknown"/>
    <m/>
  </r>
  <r>
    <x v="2"/>
    <x v="1"/>
    <x v="3"/>
    <x v="11"/>
    <s v="Block Grants for Community Mental Health Services"/>
    <x v="2"/>
    <s v="B09SM086025"/>
    <s v="HUMAN SERVICES, NEW JERSEY DEPARTMENT OF"/>
    <s v="086082306"/>
    <x v="25"/>
    <n v="207918.90000000002"/>
    <n v="93.957999999999998"/>
    <s v="Unknown"/>
    <m/>
  </r>
  <r>
    <x v="2"/>
    <x v="1"/>
    <x v="3"/>
    <x v="11"/>
    <s v="Block Grants for Community Mental Health Services"/>
    <x v="2"/>
    <s v="B09SM086025"/>
    <s v="HUMAN SERVICES, NEW JERSEY DEPARTMENT OF"/>
    <s v="086082306"/>
    <x v="25"/>
    <n v="748043.15"/>
    <n v="93.957999999999998"/>
    <s v="Unknown"/>
    <m/>
  </r>
  <r>
    <x v="2"/>
    <x v="1"/>
    <x v="3"/>
    <x v="11"/>
    <s v="Block Grants for Community Mental Health Services"/>
    <x v="2"/>
    <s v="B09SM086026"/>
    <s v="HUMAN SERVICES, NEW MEXICO DEPARTMENT OF"/>
    <s v="875056142"/>
    <x v="11"/>
    <n v="582.6"/>
    <n v="93.957999999999998"/>
    <s v="Unknown"/>
    <m/>
  </r>
  <r>
    <x v="2"/>
    <x v="1"/>
    <x v="3"/>
    <x v="11"/>
    <s v="Block Grants for Community Mental Health Services"/>
    <x v="2"/>
    <s v="B09SM086026"/>
    <s v="HUMAN SERVICES, NEW MEXICO DEPARTMENT OF"/>
    <s v="875056142"/>
    <x v="11"/>
    <n v="35680.200000000004"/>
    <n v="93.957999999999998"/>
    <s v="Unknown"/>
    <m/>
  </r>
  <r>
    <x v="2"/>
    <x v="1"/>
    <x v="3"/>
    <x v="11"/>
    <s v="Block Grants for Community Mental Health Services"/>
    <x v="2"/>
    <s v="B09SM086026"/>
    <s v="HUMAN SERVICES, NEW MEXICO DEPARTMENT OF"/>
    <s v="875056142"/>
    <x v="11"/>
    <n v="46146.05"/>
    <n v="93.957999999999998"/>
    <s v="Unknown"/>
    <m/>
  </r>
  <r>
    <x v="2"/>
    <x v="1"/>
    <x v="3"/>
    <x v="11"/>
    <s v="Block Grants for Community Mental Health Services"/>
    <x v="2"/>
    <s v="B09SM086026"/>
    <s v="HUMAN SERVICES, NEW MEXICO DEPARTMENT OF"/>
    <s v="875056142"/>
    <x v="11"/>
    <n v="169597.30000000002"/>
    <n v="93.957999999999998"/>
    <s v="Unknown"/>
    <m/>
  </r>
  <r>
    <x v="2"/>
    <x v="1"/>
    <x v="3"/>
    <x v="11"/>
    <s v="Block Grants for Community Mental Health Services"/>
    <x v="2"/>
    <s v="B09SM086023"/>
    <s v="NEVADA DEPARTMENT OF HEALTH AND HUMAN SERVICES"/>
    <s v="897062025"/>
    <x v="12"/>
    <n v="1075.75"/>
    <n v="93.957999999999998"/>
    <s v="Unknown"/>
    <m/>
  </r>
  <r>
    <x v="2"/>
    <x v="1"/>
    <x v="3"/>
    <x v="11"/>
    <s v="Block Grants for Community Mental Health Services"/>
    <x v="2"/>
    <s v="B09SM086023"/>
    <s v="NEVADA DEPARTMENT OF HEALTH AND HUMAN SERVICES"/>
    <s v="897062025"/>
    <x v="12"/>
    <n v="63807.100000000006"/>
    <n v="93.957999999999998"/>
    <s v="Unknown"/>
    <m/>
  </r>
  <r>
    <x v="2"/>
    <x v="1"/>
    <x v="3"/>
    <x v="11"/>
    <s v="Block Grants for Community Mental Health Services"/>
    <x v="2"/>
    <s v="B09SM086023"/>
    <s v="NEVADA DEPARTMENT OF HEALTH AND HUMAN SERVICES"/>
    <s v="897062025"/>
    <x v="12"/>
    <n v="80267.25"/>
    <n v="93.957999999999998"/>
    <s v="Unknown"/>
    <m/>
  </r>
  <r>
    <x v="2"/>
    <x v="1"/>
    <x v="3"/>
    <x v="11"/>
    <s v="Block Grants for Community Mental Health Services"/>
    <x v="2"/>
    <s v="B09SM086023"/>
    <s v="NEVADA DEPARTMENT OF HEALTH AND HUMAN SERVICES"/>
    <s v="897062025"/>
    <x v="12"/>
    <n v="320183.7"/>
    <n v="93.957999999999998"/>
    <s v="Unknown"/>
    <m/>
  </r>
  <r>
    <x v="2"/>
    <x v="1"/>
    <x v="3"/>
    <x v="11"/>
    <s v="Block Grants for Community Mental Health Services"/>
    <x v="2"/>
    <s v="B09SM086027"/>
    <s v="MENTAL HEALTH, NEW YORK STATE OFFICE OF"/>
    <s v="122083411"/>
    <x v="26"/>
    <n v="5508.05"/>
    <n v="93.957999999999998"/>
    <s v="Unknown"/>
    <m/>
  </r>
  <r>
    <x v="2"/>
    <x v="1"/>
    <x v="3"/>
    <x v="11"/>
    <s v="Block Grants for Community Mental Health Services"/>
    <x v="2"/>
    <s v="B09SM086027"/>
    <s v="MENTAL HEALTH, NEW YORK STATE OFFICE OF"/>
    <s v="122083411"/>
    <x v="26"/>
    <n v="354628.10000000003"/>
    <n v="93.957999999999998"/>
    <s v="Unknown"/>
    <m/>
  </r>
  <r>
    <x v="2"/>
    <x v="1"/>
    <x v="3"/>
    <x v="11"/>
    <s v="Block Grants for Community Mental Health Services"/>
    <x v="2"/>
    <s v="B09SM086027"/>
    <s v="MENTAL HEALTH, NEW YORK STATE OFFICE OF"/>
    <s v="122083411"/>
    <x v="26"/>
    <n v="425392.9"/>
    <n v="93.957999999999998"/>
    <s v="Unknown"/>
    <m/>
  </r>
  <r>
    <x v="2"/>
    <x v="1"/>
    <x v="3"/>
    <x v="11"/>
    <s v="Block Grants for Community Mental Health Services"/>
    <x v="2"/>
    <s v="B09SM086027"/>
    <s v="MENTAL HEALTH, NEW YORK STATE OFFICE OF"/>
    <s v="122083411"/>
    <x v="26"/>
    <n v="1597079.2000000002"/>
    <n v="93.957999999999998"/>
    <s v="Unknown"/>
    <m/>
  </r>
  <r>
    <x v="2"/>
    <x v="1"/>
    <x v="3"/>
    <x v="11"/>
    <s v="Block Grants for Community Mental Health Services"/>
    <x v="2"/>
    <s v="B09SM086030"/>
    <s v="OHIO DEPARTMENT OF MENTAL HEALTH AND ADDICTION SERVICES"/>
    <s v="432153414"/>
    <x v="37"/>
    <n v="2978.4500000000003"/>
    <n v="93.957999999999998"/>
    <s v="Unknown"/>
    <m/>
  </r>
  <r>
    <x v="2"/>
    <x v="1"/>
    <x v="3"/>
    <x v="11"/>
    <s v="Block Grants for Community Mental Health Services"/>
    <x v="2"/>
    <s v="B09SM086030"/>
    <s v="MENTAL HEALTH AND ADDICTION SERVICES, OHIO DEPARTMENT OF"/>
    <s v="432153414"/>
    <x v="37"/>
    <n v="185952.45"/>
    <n v="93.957999999999998"/>
    <s v="Unknown"/>
    <m/>
  </r>
  <r>
    <x v="2"/>
    <x v="1"/>
    <x v="3"/>
    <x v="11"/>
    <s v="Block Grants for Community Mental Health Services"/>
    <x v="2"/>
    <s v="B09SM086030"/>
    <s v="MENTAL HEALTH AND ADDICTION SERVICES, OHIO DEPARTMENT OF"/>
    <s v="432153414"/>
    <x v="37"/>
    <n v="236596.45"/>
    <n v="93.957999999999998"/>
    <s v="Unknown"/>
    <m/>
  </r>
  <r>
    <x v="2"/>
    <x v="1"/>
    <x v="3"/>
    <x v="11"/>
    <s v="Block Grants for Community Mental Health Services"/>
    <x v="2"/>
    <s v="B09SM086030"/>
    <s v="OHIO DEPARTMENT OF MENTAL HEALTH AND ADDICTION SERVICES"/>
    <s v="432153414"/>
    <x v="37"/>
    <n v="862856.15"/>
    <n v="93.957999999999998"/>
    <s v="Unknown"/>
    <m/>
  </r>
  <r>
    <x v="2"/>
    <x v="1"/>
    <x v="3"/>
    <x v="11"/>
    <s v="Block Grants for Community Mental Health Services"/>
    <x v="2"/>
    <s v="B09SM086031"/>
    <s v="MENTAL HEALTH AND SUBSTANCE ABUSE SERVICES, OKLAHOMA DEPARTMENT OF"/>
    <s v="731066027"/>
    <x v="13"/>
    <n v="1059.25"/>
    <n v="93.957999999999998"/>
    <s v="Unknown"/>
    <m/>
  </r>
  <r>
    <x v="2"/>
    <x v="1"/>
    <x v="3"/>
    <x v="11"/>
    <s v="Block Grants for Community Mental Health Services"/>
    <x v="2"/>
    <s v="B09SM086031"/>
    <s v="MENTAL HEALTH AND SUBSTANCE ABUSE SERVICES, OKLAHOMA DEPARTMENT OF"/>
    <s v="731066027"/>
    <x v="13"/>
    <n v="63940.700000000004"/>
    <n v="93.957999999999998"/>
    <s v="Unknown"/>
    <m/>
  </r>
  <r>
    <x v="2"/>
    <x v="1"/>
    <x v="3"/>
    <x v="11"/>
    <s v="Block Grants for Community Mental Health Services"/>
    <x v="2"/>
    <s v="B09SM086031"/>
    <s v="MENTAL HEALTH AND SUBSTANCE ABUSE SERVICES, OKLAHOMA DEPARTMENT OF"/>
    <s v="731066027"/>
    <x v="13"/>
    <n v="83483.850000000006"/>
    <n v="93.957999999999998"/>
    <s v="Unknown"/>
    <m/>
  </r>
  <r>
    <x v="2"/>
    <x v="1"/>
    <x v="3"/>
    <x v="11"/>
    <s v="Block Grants for Community Mental Health Services"/>
    <x v="2"/>
    <s v="B09SM086031"/>
    <s v="MENTAL HEALTH AND SUBSTANCE ABUSE SERVICES, OKLAHOMA DEPARTMENT OF"/>
    <s v="731066027"/>
    <x v="13"/>
    <n v="309702.35000000003"/>
    <n v="93.957999999999998"/>
    <s v="Unknown"/>
    <m/>
  </r>
  <r>
    <x v="2"/>
    <x v="1"/>
    <x v="3"/>
    <x v="11"/>
    <s v="Block Grants for Community Mental Health Services"/>
    <x v="2"/>
    <s v="B09SM086032"/>
    <s v="OREGON HEALTH AUTHORITY DIRECTORS OFFICE FINANCIAL SERVICES"/>
    <s v="973011063"/>
    <x v="14"/>
    <n v="1506.8000000000002"/>
    <n v="93.957999999999998"/>
    <s v="Unknown"/>
    <m/>
  </r>
  <r>
    <x v="2"/>
    <x v="1"/>
    <x v="3"/>
    <x v="11"/>
    <s v="Block Grants for Community Mental Health Services"/>
    <x v="2"/>
    <s v="B09SM086032"/>
    <s v="OREGON HEALTH AUTHORITY DIRECTORS OFFICE FINANCIAL SERVICES"/>
    <s v="973011063"/>
    <x v="14"/>
    <n v="92974.25"/>
    <n v="93.957999999999998"/>
    <s v="Unknown"/>
    <m/>
  </r>
  <r>
    <x v="2"/>
    <x v="1"/>
    <x v="3"/>
    <x v="11"/>
    <s v="Block Grants for Community Mental Health Services"/>
    <x v="2"/>
    <s v="B09SM086032"/>
    <s v="OREGON HEALTH AUTHORITY DIRECTORS OFFICE FINANCIAL SERVICES"/>
    <s v="973011063"/>
    <x v="14"/>
    <n v="120329"/>
    <n v="93.957999999999998"/>
    <s v="Unknown"/>
    <m/>
  </r>
  <r>
    <x v="2"/>
    <x v="1"/>
    <x v="3"/>
    <x v="11"/>
    <s v="Block Grants for Community Mental Health Services"/>
    <x v="2"/>
    <s v="B09SM086032"/>
    <s v="OREGON HEALTH AUTHORITY DIRECTORS OFFICE FINANCIAL SERVICES"/>
    <s v="973011063"/>
    <x v="14"/>
    <n v="436980.30000000005"/>
    <n v="93.957999999999998"/>
    <s v="Unknown"/>
    <m/>
  </r>
  <r>
    <x v="2"/>
    <x v="1"/>
    <x v="3"/>
    <x v="11"/>
    <s v="Block Grants for Community Mental Health Services"/>
    <x v="2"/>
    <s v="B09SM086033"/>
    <s v="HUMAN SERVICES, PENNSYLVANIA DEPARTMENT OF"/>
    <s v="171200701"/>
    <x v="15"/>
    <n v="3204.2000000000003"/>
    <n v="93.957999999999998"/>
    <s v="Unknown"/>
    <m/>
  </r>
  <r>
    <x v="2"/>
    <x v="1"/>
    <x v="3"/>
    <x v="11"/>
    <s v="Block Grants for Community Mental Health Services"/>
    <x v="2"/>
    <s v="B09SM086033"/>
    <s v="HUMAN SERVICES, PENNSYLVANIA DEPARTMENT OF"/>
    <s v="171200701"/>
    <x v="15"/>
    <n v="197502.80000000002"/>
    <n v="93.957999999999998"/>
    <s v="Unknown"/>
    <m/>
  </r>
  <r>
    <x v="2"/>
    <x v="1"/>
    <x v="3"/>
    <x v="11"/>
    <s v="Block Grants for Community Mental Health Services"/>
    <x v="2"/>
    <s v="B09SM086033"/>
    <s v="HUMAN SERVICES, PENNSYLVANIA DEPARTMENT OF"/>
    <s v="171200701"/>
    <x v="15"/>
    <n v="248955.15000000002"/>
    <n v="93.957999999999998"/>
    <s v="Unknown"/>
    <m/>
  </r>
  <r>
    <x v="2"/>
    <x v="1"/>
    <x v="3"/>
    <x v="11"/>
    <s v="Block Grants for Community Mental Health Services"/>
    <x v="2"/>
    <s v="B09SM086033"/>
    <s v="HUMAN SERVICES, PENNSYLVANIA DEPARTMENT OF"/>
    <s v="171200701"/>
    <x v="15"/>
    <n v="936375.85000000009"/>
    <n v="93.957999999999998"/>
    <s v="Unknown"/>
    <m/>
  </r>
  <r>
    <x v="2"/>
    <x v="1"/>
    <x v="3"/>
    <x v="11"/>
    <s v="Block Grants for Community Mental Health Services"/>
    <x v="2"/>
    <s v="B09SM086034"/>
    <s v="ADMINISTRACION DE SERVICIOS DE SALUD MENTAL Y CONTRA LA ADICCION"/>
    <s v="009174306"/>
    <x v="27"/>
    <n v="1198.75"/>
    <n v="93.957999999999998"/>
    <s v="Unknown"/>
    <m/>
  </r>
  <r>
    <x v="2"/>
    <x v="1"/>
    <x v="3"/>
    <x v="11"/>
    <s v="Block Grants for Community Mental Health Services"/>
    <x v="2"/>
    <s v="B09SM086034"/>
    <s v="ADMINISTRACION DE SERVICIOS DE SALUD MENTAL Y CONTRA LA ADICCION"/>
    <s v="009174306"/>
    <x v="27"/>
    <n v="76786.400000000009"/>
    <n v="93.957999999999998"/>
    <s v="Unknown"/>
    <m/>
  </r>
  <r>
    <x v="2"/>
    <x v="1"/>
    <x v="3"/>
    <x v="11"/>
    <s v="Block Grants for Community Mental Health Services"/>
    <x v="2"/>
    <s v="B09SM086034"/>
    <s v="ADMINISTRACION DE SERVICIOS DE SALUD MENTAL Y CONTRA LA ADICCION"/>
    <s v="009174306"/>
    <x v="27"/>
    <n v="96636.35"/>
    <n v="93.957999999999998"/>
    <s v="Unknown"/>
    <m/>
  </r>
  <r>
    <x v="2"/>
    <x v="1"/>
    <x v="3"/>
    <x v="11"/>
    <s v="Block Grants for Community Mental Health Services"/>
    <x v="2"/>
    <s v="B09SM086034"/>
    <s v="ADMINISTRACION DE SERVICIOS DE SALUD MENTAL Y CONTRA LA ADICCION"/>
    <s v="009174306"/>
    <x v="27"/>
    <n v="343949.55000000005"/>
    <n v="93.957999999999998"/>
    <s v="Unknown"/>
    <m/>
  </r>
  <r>
    <x v="2"/>
    <x v="1"/>
    <x v="3"/>
    <x v="11"/>
    <s v="Block Grants for Community Mental Health Services"/>
    <x v="2"/>
    <s v="B09SM086038"/>
    <s v="PALAU MINISTRY OF HEALTH"/>
    <s v="96940"/>
    <x v="58"/>
    <n v="8"/>
    <n v="93.957999999999998"/>
    <s v="Unknown"/>
    <m/>
  </r>
  <r>
    <x v="2"/>
    <x v="1"/>
    <x v="3"/>
    <x v="11"/>
    <s v="Block Grants for Community Mental Health Services"/>
    <x v="2"/>
    <s v="B09SM086038"/>
    <s v="REPUBLIC OF PALAU"/>
    <s v="96940"/>
    <x v="58"/>
    <n v="490.95000000000005"/>
    <n v="93.957999999999998"/>
    <s v="Unknown"/>
    <m/>
  </r>
  <r>
    <x v="2"/>
    <x v="1"/>
    <x v="3"/>
    <x v="11"/>
    <s v="Block Grants for Community Mental Health Services"/>
    <x v="2"/>
    <s v="B09SM086038"/>
    <s v="PALAU MINISTRY OF HEALTH"/>
    <s v="96940"/>
    <x v="58"/>
    <n v="631.1"/>
    <n v="93.957999999999998"/>
    <s v="Unknown"/>
    <m/>
  </r>
  <r>
    <x v="2"/>
    <x v="1"/>
    <x v="3"/>
    <x v="11"/>
    <s v="Block Grants for Community Mental Health Services"/>
    <x v="2"/>
    <s v="B09SM086038"/>
    <s v="PALAU MINISTRY OF HEALTH"/>
    <s v="96940"/>
    <x v="58"/>
    <n v="2326.8000000000002"/>
    <n v="93.957999999999998"/>
    <s v="Unknown"/>
    <m/>
  </r>
  <r>
    <x v="2"/>
    <x v="1"/>
    <x v="3"/>
    <x v="11"/>
    <s v="Block Grants for Community Mental Health Services"/>
    <x v="2"/>
    <s v="B09SM085990"/>
    <s v="DEPARTMENT OF BEHAVIORAL HEALTHCARE DEVELOPMENTAL DISABILITIES AND HOSPITALS"/>
    <s v="029203080"/>
    <x v="46"/>
    <n v="332.70000000000005"/>
    <n v="93.957999999999998"/>
    <s v="Unknown"/>
    <m/>
  </r>
  <r>
    <x v="2"/>
    <x v="1"/>
    <x v="3"/>
    <x v="11"/>
    <s v="Block Grants for Community Mental Health Services"/>
    <x v="2"/>
    <s v="B09SM085990"/>
    <s v="DEPARTMENT OF BEHAVIORAL HEALTHCARE DEVELOPMENTAL DISABILITIES AND HOSPITALS"/>
    <s v="029203080"/>
    <x v="46"/>
    <n v="22504"/>
    <n v="93.957999999999998"/>
    <s v="Unknown"/>
    <m/>
  </r>
  <r>
    <x v="2"/>
    <x v="1"/>
    <x v="3"/>
    <x v="11"/>
    <s v="Block Grants for Community Mental Health Services"/>
    <x v="2"/>
    <s v="B09SM085990"/>
    <s v="DEPARTMENT OF BEHAVIORAL HEALTHCARE DEVELOPMENTAL DISABILITIES AND HOSPITALS"/>
    <s v="029203080"/>
    <x v="46"/>
    <n v="28182.15"/>
    <n v="93.957999999999998"/>
    <s v="Unknown"/>
    <m/>
  </r>
  <r>
    <x v="2"/>
    <x v="1"/>
    <x v="3"/>
    <x v="11"/>
    <s v="Block Grants for Community Mental Health Services"/>
    <x v="2"/>
    <s v="B09SM085990"/>
    <s v="DEPARTMENT OF BEHAVIORAL HEALTHCARE DEVELOPMENTAL DISABILITIES AND HOSPITALS"/>
    <s v="029203080"/>
    <x v="46"/>
    <n v="92884.150000000009"/>
    <n v="93.957999999999998"/>
    <s v="Unknown"/>
    <m/>
  </r>
  <r>
    <x v="2"/>
    <x v="1"/>
    <x v="3"/>
    <x v="11"/>
    <s v="Block Grants for Community Mental Health Services"/>
    <x v="2"/>
    <s v="B09SM085991"/>
    <s v="SOUTH CAROLINA DEPARTMENT OF MENTAL HEALTH"/>
    <s v="292011906"/>
    <x v="45"/>
    <n v="1449.2"/>
    <n v="93.957999999999998"/>
    <s v="Unknown"/>
    <m/>
  </r>
  <r>
    <x v="2"/>
    <x v="1"/>
    <x v="3"/>
    <x v="11"/>
    <s v="Block Grants for Community Mental Health Services"/>
    <x v="2"/>
    <s v="B09SM085991"/>
    <s v="SOUTH CAROLINA DEPARTMENT OF MENTAL HEALTH"/>
    <s v="292011906"/>
    <x v="45"/>
    <n v="90157.85"/>
    <n v="93.957999999999998"/>
    <s v="Unknown"/>
    <m/>
  </r>
  <r>
    <x v="2"/>
    <x v="1"/>
    <x v="3"/>
    <x v="11"/>
    <s v="Block Grants for Community Mental Health Services"/>
    <x v="2"/>
    <s v="B09SM085991"/>
    <s v="SOUTH CAROLINA DEPARTMENT OF MENTAL HEALTH"/>
    <s v="292011906"/>
    <x v="45"/>
    <n v="114164.20000000001"/>
    <n v="93.957999999999998"/>
    <s v="Unknown"/>
    <m/>
  </r>
  <r>
    <x v="2"/>
    <x v="1"/>
    <x v="3"/>
    <x v="11"/>
    <s v="Block Grants for Community Mental Health Services"/>
    <x v="2"/>
    <s v="B09SM085991"/>
    <s v="SOUTH CAROLINA DEPARTMENT OF MENTAL HEALTH"/>
    <s v="292011906"/>
    <x v="45"/>
    <n v="421098.85000000003"/>
    <n v="93.957999999999998"/>
    <s v="Unknown"/>
    <m/>
  </r>
  <r>
    <x v="2"/>
    <x v="1"/>
    <x v="3"/>
    <x v="11"/>
    <s v="Block Grants for Community Mental Health Services"/>
    <x v="2"/>
    <s v="B09SM085992"/>
    <s v="SOCIAL SERVICES, SOUTH DAKOTA DEPARTMENT OF"/>
    <s v="575012291"/>
    <x v="38"/>
    <n v="207.45000000000002"/>
    <n v="93.957999999999998"/>
    <s v="Unknown"/>
    <m/>
  </r>
  <r>
    <x v="2"/>
    <x v="1"/>
    <x v="3"/>
    <x v="11"/>
    <s v="Block Grants for Community Mental Health Services"/>
    <x v="2"/>
    <s v="B09SM085992"/>
    <s v="SOCIAL SERVICES, SOUTH DAKOTA DEPARTMENT OF"/>
    <s v="575012291"/>
    <x v="38"/>
    <n v="12681.25"/>
    <n v="93.957999999999998"/>
    <s v="Unknown"/>
    <m/>
  </r>
  <r>
    <x v="2"/>
    <x v="1"/>
    <x v="3"/>
    <x v="11"/>
    <s v="Block Grants for Community Mental Health Services"/>
    <x v="2"/>
    <s v="B09SM085992"/>
    <s v="SOCIAL SERVICES, SOUTH DAKOTA DEPARTMENT OF"/>
    <s v="575012291"/>
    <x v="38"/>
    <n v="16363.45"/>
    <n v="93.957999999999998"/>
    <s v="Unknown"/>
    <m/>
  </r>
  <r>
    <x v="2"/>
    <x v="1"/>
    <x v="3"/>
    <x v="11"/>
    <s v="Block Grants for Community Mental Health Services"/>
    <x v="2"/>
    <s v="B09SM085992"/>
    <s v="SOCIAL SERVICES, SOUTH DAKOTA DEPARTMENT OF"/>
    <s v="575012291"/>
    <x v="38"/>
    <n v="60484.5"/>
    <n v="93.957999999999998"/>
    <s v="Unknown"/>
    <m/>
  </r>
  <r>
    <x v="2"/>
    <x v="1"/>
    <x v="3"/>
    <x v="11"/>
    <s v="Block Grants for Community Mental Health Services"/>
    <x v="2"/>
    <s v="B09SM085993"/>
    <s v="MENTAL HEALTH &amp; SUBSTANCE ABUSE SERVICES, TENNESSEE DEPARTMENT OF"/>
    <s v="372430001"/>
    <x v="28"/>
    <n v="1990.8000000000002"/>
    <n v="93.957999999999998"/>
    <s v="Unknown"/>
    <m/>
  </r>
  <r>
    <x v="2"/>
    <x v="1"/>
    <x v="3"/>
    <x v="11"/>
    <s v="Block Grants for Community Mental Health Services"/>
    <x v="2"/>
    <s v="B09SM085993"/>
    <s v="MENTAL HEALTH &amp; SUBSTANCE ABUSE SERVICES, TENNESSEE DEPARTMENT OF"/>
    <s v="372430001"/>
    <x v="28"/>
    <n v="114919.90000000001"/>
    <n v="93.957999999999998"/>
    <s v="Unknown"/>
    <m/>
  </r>
  <r>
    <x v="2"/>
    <x v="1"/>
    <x v="3"/>
    <x v="11"/>
    <s v="Block Grants for Community Mental Health Services"/>
    <x v="2"/>
    <s v="B09SM085993"/>
    <s v="MENTAL HEALTH &amp; SUBSTANCE ABUSE SERVICES, TENNESSEE DEPARTMENT OF"/>
    <s v="372430001"/>
    <x v="28"/>
    <n v="144987.80000000002"/>
    <n v="93.957999999999998"/>
    <s v="Unknown"/>
    <m/>
  </r>
  <r>
    <x v="2"/>
    <x v="1"/>
    <x v="3"/>
    <x v="11"/>
    <s v="Block Grants for Community Mental Health Services"/>
    <x v="2"/>
    <s v="B09SM085993"/>
    <s v="MENTAL HEALTH &amp; SUBSTANCE ABUSE SERVICES, TENNESSEE DEPARTMENT OF"/>
    <s v="372430001"/>
    <x v="28"/>
    <n v="599253"/>
    <n v="93.957999999999998"/>
    <s v="Unknown"/>
    <m/>
  </r>
  <r>
    <x v="2"/>
    <x v="1"/>
    <x v="3"/>
    <x v="11"/>
    <s v="Block Grants for Community Mental Health Services"/>
    <x v="2"/>
    <s v="B09SM085994"/>
    <s v="HEALTH AND HUMAN SERVICES COMMISSION, TEXAS"/>
    <s v="787513146"/>
    <x v="22"/>
    <n v="7749.2000000000007"/>
    <n v="93.957999999999998"/>
    <s v="Unknown"/>
    <m/>
  </r>
  <r>
    <x v="2"/>
    <x v="1"/>
    <x v="3"/>
    <x v="11"/>
    <s v="Block Grants for Community Mental Health Services"/>
    <x v="2"/>
    <s v="B09SM085994"/>
    <s v="HEALTH AND HUMAN SERVICES COMMISSION, TEXAS"/>
    <s v="787512316"/>
    <x v="22"/>
    <n v="520420.35000000003"/>
    <n v="93.957999999999998"/>
    <s v="Unknown"/>
    <m/>
  </r>
  <r>
    <x v="2"/>
    <x v="1"/>
    <x v="3"/>
    <x v="11"/>
    <s v="Block Grants for Community Mental Health Services"/>
    <x v="2"/>
    <s v="B09SM085994"/>
    <s v="HEALTH AND HUMAN SERVICES COMMISSION, TEXAS"/>
    <s v="787513146"/>
    <x v="22"/>
    <n v="684650.20000000007"/>
    <n v="93.957999999999998"/>
    <s v="Unknown"/>
    <m/>
  </r>
  <r>
    <x v="2"/>
    <x v="1"/>
    <x v="3"/>
    <x v="11"/>
    <s v="Block Grants for Community Mental Health Services"/>
    <x v="2"/>
    <s v="B09SM085994"/>
    <s v="HEALTH AND HUMAN SERVICES COMMISSION, TEXAS"/>
    <s v="787513146"/>
    <x v="22"/>
    <n v="2139238.35"/>
    <n v="93.957999999999998"/>
    <s v="Unknown"/>
    <m/>
  </r>
  <r>
    <x v="2"/>
    <x v="1"/>
    <x v="3"/>
    <x v="11"/>
    <s v="Block Grants for Community Mental Health Services"/>
    <x v="2"/>
    <s v="B09SM085995"/>
    <s v="HUMAN SERVICES, UTAH DEPARTMENT OF"/>
    <s v="841163100"/>
    <x v="16"/>
    <n v="1064.2"/>
    <n v="93.957999999999998"/>
    <s v="Unknown"/>
    <m/>
  </r>
  <r>
    <x v="2"/>
    <x v="1"/>
    <x v="3"/>
    <x v="11"/>
    <s v="Block Grants for Community Mental Health Services"/>
    <x v="2"/>
    <s v="B09SM085995"/>
    <s v="HUMAN SERVICES, UTAH DEPARTMENT OF"/>
    <s v="841163100"/>
    <x v="16"/>
    <n v="53391.5"/>
    <n v="93.957999999999998"/>
    <s v="Unknown"/>
    <m/>
  </r>
  <r>
    <x v="2"/>
    <x v="1"/>
    <x v="3"/>
    <x v="11"/>
    <s v="Block Grants for Community Mental Health Services"/>
    <x v="2"/>
    <s v="B09SM085995"/>
    <s v="HUMAN SERVICES, UTAH DEPARTMENT OF"/>
    <s v="841163100"/>
    <x v="16"/>
    <n v="68477.100000000006"/>
    <n v="93.957999999999998"/>
    <s v="Unknown"/>
    <m/>
  </r>
  <r>
    <x v="2"/>
    <x v="1"/>
    <x v="3"/>
    <x v="11"/>
    <s v="Block Grants for Community Mental Health Services"/>
    <x v="2"/>
    <s v="B09SM085995"/>
    <s v="HUMAN SERVICES, UTAH DEPARTMENT OF"/>
    <s v="841163100"/>
    <x v="16"/>
    <n v="337406.9"/>
    <n v="93.957999999999998"/>
    <s v="Unknown"/>
    <m/>
  </r>
  <r>
    <x v="2"/>
    <x v="1"/>
    <x v="3"/>
    <x v="11"/>
    <s v="Block Grants for Community Mental Health Services"/>
    <x v="2"/>
    <s v="B09SM085998"/>
    <s v="DEPARTMENT OF BEHAVIORAL HEALTH AND DEVELOPMENTAL SERVICES"/>
    <s v="232193645"/>
    <x v="39"/>
    <n v="2410.7000000000003"/>
    <n v="93.957999999999998"/>
    <s v="Unknown"/>
    <m/>
  </r>
  <r>
    <x v="2"/>
    <x v="1"/>
    <x v="3"/>
    <x v="11"/>
    <s v="Block Grants for Community Mental Health Services"/>
    <x v="2"/>
    <s v="B09SM085998"/>
    <s v="DEPARTMENT OF BEHAVIORAL HEALTH AND DEVELOPMENTAL SERVICES"/>
    <s v="232193645"/>
    <x v="39"/>
    <n v="150676.1"/>
    <n v="93.957999999999998"/>
    <s v="Unknown"/>
    <m/>
  </r>
  <r>
    <x v="2"/>
    <x v="1"/>
    <x v="3"/>
    <x v="11"/>
    <s v="Block Grants for Community Mental Health Services"/>
    <x v="2"/>
    <s v="B09SM085998"/>
    <s v="DEPARTMENT OF BEHAVIORAL HEALTH AND DEVELOPMENTAL SERVICES"/>
    <s v="232193645"/>
    <x v="39"/>
    <n v="190194.7"/>
    <n v="93.957999999999998"/>
    <s v="Unknown"/>
    <m/>
  </r>
  <r>
    <x v="2"/>
    <x v="1"/>
    <x v="3"/>
    <x v="11"/>
    <s v="Block Grants for Community Mental Health Services"/>
    <x v="2"/>
    <s v="B09SM085998"/>
    <s v="DEPARTMENT OF BEHAVIORAL HEALTH AND DEVELOPMENTAL SERVICES"/>
    <s v="232193645"/>
    <x v="39"/>
    <n v="699520.10000000009"/>
    <n v="93.957999999999998"/>
    <s v="Unknown"/>
    <m/>
  </r>
  <r>
    <x v="2"/>
    <x v="1"/>
    <x v="3"/>
    <x v="11"/>
    <s v="Block Grants for Community Mental Health Services"/>
    <x v="2"/>
    <s v="B09SM085997"/>
    <s v="VIRGIN ISLANDS DEPT OF HEALTH GROUP"/>
    <s v="008026722"/>
    <x v="55"/>
    <n v="39.450000000000003"/>
    <n v="93.957999999999998"/>
    <s v="Unknown"/>
    <m/>
  </r>
  <r>
    <x v="2"/>
    <x v="1"/>
    <x v="3"/>
    <x v="11"/>
    <s v="Block Grants for Community Mental Health Services"/>
    <x v="2"/>
    <s v="B09SM085997"/>
    <s v="VIRGIN ISLANDS DEPT OF HEALTH GROUP"/>
    <s v="008026722"/>
    <x v="55"/>
    <n v="2457.4"/>
    <n v="93.957999999999998"/>
    <s v="Unknown"/>
    <m/>
  </r>
  <r>
    <x v="2"/>
    <x v="1"/>
    <x v="3"/>
    <x v="11"/>
    <s v="Block Grants for Community Mental Health Services"/>
    <x v="2"/>
    <s v="B09SM085997"/>
    <s v="VIRGIN ISLANDS DEPT OF HEALTH GROUP"/>
    <s v="008026722"/>
    <x v="55"/>
    <n v="3137.8"/>
    <n v="93.957999999999998"/>
    <s v="Unknown"/>
    <m/>
  </r>
  <r>
    <x v="2"/>
    <x v="1"/>
    <x v="3"/>
    <x v="11"/>
    <s v="Block Grants for Community Mental Health Services"/>
    <x v="2"/>
    <s v="B09SM085997"/>
    <s v="VIRGIN ISLANDS DEPT OF HEALTH GROUP"/>
    <s v="008026722"/>
    <x v="55"/>
    <n v="11430.550000000001"/>
    <n v="93.957999999999998"/>
    <s v="Unknown"/>
    <m/>
  </r>
  <r>
    <x v="2"/>
    <x v="1"/>
    <x v="3"/>
    <x v="11"/>
    <s v="Block Grants for Community Mental Health Services"/>
    <x v="2"/>
    <s v="B09SM085996"/>
    <s v="HUMAN SERVICES VERMONT AGENCY OF"/>
    <s v="056719501"/>
    <x v="17"/>
    <n v="163.85000000000002"/>
    <n v="93.957999999999998"/>
    <s v="Unknown"/>
    <m/>
  </r>
  <r>
    <x v="2"/>
    <x v="1"/>
    <x v="3"/>
    <x v="11"/>
    <s v="Block Grants for Community Mental Health Services"/>
    <x v="2"/>
    <s v="B09SM085996"/>
    <s v="HUMAN SERVICES, VERMONT AGENCY OF"/>
    <s v="056719501"/>
    <x v="17"/>
    <n v="10303.6"/>
    <n v="93.957999999999998"/>
    <s v="Unknown"/>
    <m/>
  </r>
  <r>
    <x v="2"/>
    <x v="1"/>
    <x v="3"/>
    <x v="11"/>
    <s v="Block Grants for Community Mental Health Services"/>
    <x v="2"/>
    <s v="B09SM085996"/>
    <s v="HUMAN SERVICES, VERMONT AGENCY OF"/>
    <s v="056719501"/>
    <x v="17"/>
    <n v="12997.400000000001"/>
    <n v="93.957999999999998"/>
    <s v="Unknown"/>
    <m/>
  </r>
  <r>
    <x v="2"/>
    <x v="1"/>
    <x v="3"/>
    <x v="11"/>
    <s v="Block Grants for Community Mental Health Services"/>
    <x v="2"/>
    <s v="B09SM085996"/>
    <s v="HUMAN SERVICES VERMONT AGENCY OF"/>
    <s v="056719501"/>
    <x v="17"/>
    <n v="47402.600000000006"/>
    <n v="93.957999999999998"/>
    <s v="Unknown"/>
    <m/>
  </r>
  <r>
    <x v="2"/>
    <x v="1"/>
    <x v="3"/>
    <x v="11"/>
    <s v="Block Grants for Community Mental Health Services"/>
    <x v="2"/>
    <s v="B09SM086035"/>
    <s v="HEALTH CARE AUTHORITY"/>
    <s v="98501"/>
    <x v="43"/>
    <n v="2317.9"/>
    <n v="93.957999999999998"/>
    <s v="Unknown"/>
    <m/>
  </r>
  <r>
    <x v="2"/>
    <x v="1"/>
    <x v="3"/>
    <x v="11"/>
    <s v="Block Grants for Community Mental Health Services"/>
    <x v="2"/>
    <s v="B09SM086035"/>
    <s v="HEALTH CARE AUTHORITY"/>
    <s v="98501"/>
    <x v="43"/>
    <n v="140693.75"/>
    <n v="93.957999999999998"/>
    <s v="Unknown"/>
    <m/>
  </r>
  <r>
    <x v="2"/>
    <x v="1"/>
    <x v="3"/>
    <x v="11"/>
    <s v="Block Grants for Community Mental Health Services"/>
    <x v="2"/>
    <s v="B09SM086035"/>
    <s v="HEALTH CARE AUTHORITY"/>
    <s v="98501"/>
    <x v="43"/>
    <n v="176460.65000000002"/>
    <n v="93.957999999999998"/>
    <s v="Unknown"/>
    <m/>
  </r>
  <r>
    <x v="2"/>
    <x v="1"/>
    <x v="3"/>
    <x v="11"/>
    <s v="Block Grants for Community Mental Health Services"/>
    <x v="2"/>
    <s v="B09SM086035"/>
    <s v="HEALTH CARE AUTHORITY"/>
    <s v="98501"/>
    <x v="43"/>
    <n v="683180.60000000009"/>
    <n v="93.957999999999998"/>
    <s v="Unknown"/>
    <m/>
  </r>
  <r>
    <x v="2"/>
    <x v="1"/>
    <x v="3"/>
    <x v="11"/>
    <s v="Block Grants for Community Mental Health Services"/>
    <x v="2"/>
    <s v="B09SM086036"/>
    <s v="HEALTH SERVICES, WISCONSIN DEPARTMENT OF"/>
    <s v="537033445"/>
    <x v="18"/>
    <n v="1458.5"/>
    <n v="93.957999999999998"/>
    <s v="Unknown"/>
    <m/>
  </r>
  <r>
    <x v="2"/>
    <x v="1"/>
    <x v="3"/>
    <x v="11"/>
    <s v="Block Grants for Community Mental Health Services"/>
    <x v="2"/>
    <s v="B09SM086036"/>
    <s v="HEALTH SERVICES, WISCONSIN DEPARTMENT OF"/>
    <s v="537033445"/>
    <x v="18"/>
    <n v="103369.65000000001"/>
    <n v="93.957999999999998"/>
    <s v="Unknown"/>
    <m/>
  </r>
  <r>
    <x v="2"/>
    <x v="1"/>
    <x v="3"/>
    <x v="11"/>
    <s v="Block Grants for Community Mental Health Services"/>
    <x v="2"/>
    <s v="B09SM086036"/>
    <s v="HEALTH SERVICES, WISCONSIN DEPARTMENT OF"/>
    <s v="537033445"/>
    <x v="18"/>
    <n v="130904.90000000001"/>
    <n v="93.957999999999998"/>
    <s v="Unknown"/>
    <m/>
  </r>
  <r>
    <x v="2"/>
    <x v="1"/>
    <x v="3"/>
    <x v="11"/>
    <s v="Block Grants for Community Mental Health Services"/>
    <x v="2"/>
    <s v="B09SM086036"/>
    <s v="HEALTH SERVICES, WISCONSIN DEPARTMENT OF"/>
    <s v="537033445"/>
    <x v="18"/>
    <n v="395162.15"/>
    <n v="93.957999999999998"/>
    <s v="Unknown"/>
    <m/>
  </r>
  <r>
    <x v="2"/>
    <x v="1"/>
    <x v="3"/>
    <x v="11"/>
    <s v="Block Grants for Community Mental Health Services"/>
    <x v="2"/>
    <s v="B09SM086037"/>
    <s v="HEALTH AND HUMAN RESOURCES, WEST VIRGINIA DEPARTMENT OF"/>
    <s v="253011757"/>
    <x v="19"/>
    <n v="513.75"/>
    <n v="93.957999999999998"/>
    <s v="Unknown"/>
    <m/>
  </r>
  <r>
    <x v="2"/>
    <x v="1"/>
    <x v="3"/>
    <x v="11"/>
    <s v="Block Grants for Community Mental Health Services"/>
    <x v="2"/>
    <s v="B09SM086037"/>
    <s v="HEALTH AND HUMAN RESOURCES, WEST VIRGINIA DEPARTMENT OF"/>
    <s v="253011757"/>
    <x v="19"/>
    <n v="32482.2"/>
    <n v="93.957999999999998"/>
    <s v="Unknown"/>
    <m/>
  </r>
  <r>
    <x v="2"/>
    <x v="1"/>
    <x v="3"/>
    <x v="11"/>
    <s v="Block Grants for Community Mental Health Services"/>
    <x v="2"/>
    <s v="B09SM086037"/>
    <s v="HEALTH AND HUMAN RESOURCES, WEST VIRGINIA DEPARTMENT OF"/>
    <s v="253011757"/>
    <x v="19"/>
    <n v="41341.9"/>
    <n v="93.957999999999998"/>
    <s v="Unknown"/>
    <m/>
  </r>
  <r>
    <x v="2"/>
    <x v="1"/>
    <x v="3"/>
    <x v="11"/>
    <s v="Block Grants for Community Mental Health Services"/>
    <x v="2"/>
    <s v="B09SM086037"/>
    <s v="HEALTH AND HUMAN RESOURCES, WEST VIRGINIA DEPARTMENT OF"/>
    <s v="253011757"/>
    <x v="19"/>
    <n v="147892.80000000002"/>
    <n v="93.957999999999998"/>
    <s v="Unknown"/>
    <m/>
  </r>
  <r>
    <x v="2"/>
    <x v="1"/>
    <x v="3"/>
    <x v="11"/>
    <s v="Block Grants for Community Mental Health Services"/>
    <x v="2"/>
    <s v="B09SM085999"/>
    <s v="WYOMING, DEPARTMENT OF HEALTH"/>
    <s v="820013644"/>
    <x v="23"/>
    <n v="124.55000000000001"/>
    <n v="93.957999999999998"/>
    <s v="Unknown"/>
    <m/>
  </r>
  <r>
    <x v="2"/>
    <x v="1"/>
    <x v="3"/>
    <x v="11"/>
    <s v="Block Grants for Community Mental Health Services"/>
    <x v="2"/>
    <s v="B09SM085999"/>
    <s v="WYOMING, DEPARTMENT OF HEALTH"/>
    <s v="820013644"/>
    <x v="23"/>
    <n v="7120.35"/>
    <n v="93.957999999999998"/>
    <s v="Unknown"/>
    <m/>
  </r>
  <r>
    <x v="2"/>
    <x v="1"/>
    <x v="3"/>
    <x v="11"/>
    <s v="Block Grants for Community Mental Health Services"/>
    <x v="2"/>
    <s v="B09SM085999"/>
    <s v="WYOMING, DEPARTMENT OF HEALTH"/>
    <s v="820013644"/>
    <x v="23"/>
    <n v="9626.4500000000007"/>
    <n v="93.957999999999998"/>
    <s v="Unknown"/>
    <m/>
  </r>
  <r>
    <x v="2"/>
    <x v="1"/>
    <x v="3"/>
    <x v="11"/>
    <s v="Block Grants for Community Mental Health Services"/>
    <x v="2"/>
    <s v="B09SM085999"/>
    <s v="WYOMING, DEPARTMENT OF HEALTH"/>
    <s v="820013644"/>
    <x v="23"/>
    <n v="37008.85"/>
    <n v="93.957999999999998"/>
    <s v="Unknown"/>
    <m/>
  </r>
  <r>
    <x v="2"/>
    <x v="3"/>
    <x v="2"/>
    <x v="11"/>
    <s v="Block Grants for Community Mental Health Services"/>
    <x v="2"/>
    <s v="B09SM087332"/>
    <s v="STATE OF ALASKA DEPARTMENT OF HEALTH"/>
    <s v="99801"/>
    <x v="29"/>
    <n v="42388.4"/>
    <n v="93.957999999999998"/>
    <s v="Unknown"/>
    <m/>
  </r>
  <r>
    <x v="2"/>
    <x v="3"/>
    <x v="2"/>
    <x v="11"/>
    <s v="Block Grants for Community Mental Health Services"/>
    <x v="2"/>
    <s v="B09SM087332"/>
    <s v="STATE OF ALASKA DEPARTMENT OF HEALTH"/>
    <s v="99801"/>
    <x v="29"/>
    <n v="193694.2"/>
    <n v="93.957999999999998"/>
    <s v="Unknown"/>
    <m/>
  </r>
  <r>
    <x v="2"/>
    <x v="3"/>
    <x v="2"/>
    <x v="11"/>
    <s v="Block Grants for Community Mental Health Services"/>
    <x v="2"/>
    <s v="B09SM087331"/>
    <s v="ALABAMA DEPT OF MENTAL HEALTH"/>
    <s v="361043719"/>
    <x v="0"/>
    <n v="252519.1"/>
    <n v="93.957999999999998"/>
    <s v="Unknown"/>
    <m/>
  </r>
  <r>
    <x v="2"/>
    <x v="3"/>
    <x v="2"/>
    <x v="11"/>
    <s v="Block Grants for Community Mental Health Services"/>
    <x v="2"/>
    <s v="B09SM087331"/>
    <s v="AL DEPARTMENT OF MENTAL HEALTH &amp; RET"/>
    <s v="361043719"/>
    <x v="0"/>
    <n v="1152600.1000000001"/>
    <n v="93.957999999999998"/>
    <s v="Unknown"/>
    <m/>
  </r>
  <r>
    <x v="2"/>
    <x v="3"/>
    <x v="2"/>
    <x v="11"/>
    <s v="Block Grants for Community Mental Health Services"/>
    <x v="2"/>
    <s v="B09SM087335"/>
    <s v="ARKANSAS DEPARTMENT OF HUMAN SERVICES"/>
    <s v="722055432"/>
    <x v="30"/>
    <n v="152448.1"/>
    <n v="93.957999999999998"/>
    <s v="Unknown"/>
    <m/>
  </r>
  <r>
    <x v="2"/>
    <x v="3"/>
    <x v="2"/>
    <x v="11"/>
    <s v="Block Grants for Community Mental Health Services"/>
    <x v="2"/>
    <s v="B09SM087335"/>
    <s v="ARKANSAS DEPARTMENT OF HUMAN SERVICES"/>
    <s v="722055432"/>
    <x v="30"/>
    <n v="700772.9"/>
    <n v="93.957999999999998"/>
    <s v="Unknown"/>
    <m/>
  </r>
  <r>
    <x v="2"/>
    <x v="3"/>
    <x v="2"/>
    <x v="11"/>
    <s v="Block Grants for Community Mental Health Services"/>
    <x v="2"/>
    <s v="B09SM087333"/>
    <s v="AMERICAN SAMOA GOVERNMENT- DEPARTMENT OF HUMAN AND SOCIAL SERVICES"/>
    <s v="967990485"/>
    <x v="47"/>
    <n v="3385.3"/>
    <n v="93.957999999999998"/>
    <s v="Unknown"/>
    <m/>
  </r>
  <r>
    <x v="2"/>
    <x v="3"/>
    <x v="2"/>
    <x v="11"/>
    <s v="Block Grants for Community Mental Health Services"/>
    <x v="2"/>
    <s v="B09SM087333"/>
    <s v="AMERICAN SAMOA GOVERNMENT- DEPARTMENT OF HUMAN AND SOCIAL SERVICES"/>
    <s v="967990485"/>
    <x v="47"/>
    <n v="14617.7"/>
    <n v="93.957999999999998"/>
    <s v="Unknown"/>
    <m/>
  </r>
  <r>
    <x v="2"/>
    <x v="3"/>
    <x v="2"/>
    <x v="11"/>
    <s v="Block Grants for Community Mental Health Services"/>
    <x v="2"/>
    <s v="B09SM087334"/>
    <s v="HEALTH CARE COST CONTAINMENT SYSTEM, ARIZONA"/>
    <s v="85034"/>
    <x v="20"/>
    <n v="428437.2"/>
    <n v="93.957999999999998"/>
    <s v="Unknown"/>
    <m/>
  </r>
  <r>
    <x v="2"/>
    <x v="3"/>
    <x v="2"/>
    <x v="11"/>
    <s v="Block Grants for Community Mental Health Services"/>
    <x v="2"/>
    <s v="B09SM087334"/>
    <s v="HEALTH CARE COST CONTAINMENT SYSTEM, ARIZONA"/>
    <s v="85034"/>
    <x v="20"/>
    <n v="1992323.2000000002"/>
    <n v="93.957999999999998"/>
    <s v="Unknown"/>
    <m/>
  </r>
  <r>
    <x v="2"/>
    <x v="3"/>
    <x v="2"/>
    <x v="11"/>
    <s v="Block Grants for Community Mental Health Services"/>
    <x v="2"/>
    <s v="B09SM087336"/>
    <s v="HEALTH CARE SERVICES, CALIFORNIA DEPARTMENT OF"/>
    <s v="958145005"/>
    <x v="1"/>
    <n v="2257605.8000000003"/>
    <n v="93.957999999999998"/>
    <s v="Unknown"/>
    <m/>
  </r>
  <r>
    <x v="2"/>
    <x v="3"/>
    <x v="2"/>
    <x v="11"/>
    <s v="Block Grants for Community Mental Health Services"/>
    <x v="2"/>
    <s v="B09SM087336"/>
    <s v="HEALTH CARE SERVICES, CALIFORNIA DEPARTMENT OF"/>
    <s v="958145005"/>
    <x v="1"/>
    <n v="10112420.700000001"/>
    <n v="93.957999999999998"/>
    <s v="Unknown"/>
    <m/>
  </r>
  <r>
    <x v="2"/>
    <x v="3"/>
    <x v="2"/>
    <x v="11"/>
    <s v="Block Grants for Community Mental Health Services"/>
    <x v="2"/>
    <s v="B09SM087337"/>
    <s v="HUMAN SERVICES, COLORADO DEPARTMENT OF"/>
    <s v="802031702"/>
    <x v="2"/>
    <n v="339177.30000000005"/>
    <n v="93.957999999999998"/>
    <s v="Unknown"/>
    <m/>
  </r>
  <r>
    <x v="2"/>
    <x v="3"/>
    <x v="2"/>
    <x v="11"/>
    <s v="Block Grants for Community Mental Health Services"/>
    <x v="2"/>
    <s v="B09SM087337"/>
    <s v="DEPARTMENT OF HUMAN SERVICES COLORADO"/>
    <s v="802031702"/>
    <x v="2"/>
    <n v="1554833.2000000002"/>
    <n v="93.957999999999998"/>
    <s v="Unknown"/>
    <m/>
  </r>
  <r>
    <x v="2"/>
    <x v="3"/>
    <x v="2"/>
    <x v="11"/>
    <s v="Block Grants for Community Mental Health Services"/>
    <x v="2"/>
    <s v="B09SM087338"/>
    <s v="MENTAL HEALTH AND ADDICTION SERVICES, CONNECTICUT DEPARTMENT OF"/>
    <s v="061061367"/>
    <x v="40"/>
    <n v="177611.40000000002"/>
    <n v="93.957999999999998"/>
    <s v="Unknown"/>
    <m/>
  </r>
  <r>
    <x v="2"/>
    <x v="3"/>
    <x v="2"/>
    <x v="11"/>
    <s v="Block Grants for Community Mental Health Services"/>
    <x v="2"/>
    <s v="B09SM087338"/>
    <s v="MENTAL HEALTH AND ADDICTION SERVICES, CONNECTICUT DEPARTMENT OF"/>
    <s v="061061367"/>
    <x v="40"/>
    <n v="800999"/>
    <n v="93.957999999999998"/>
    <s v="Unknown"/>
    <m/>
  </r>
  <r>
    <x v="2"/>
    <x v="3"/>
    <x v="2"/>
    <x v="11"/>
    <s v="Block Grants for Community Mental Health Services"/>
    <x v="2"/>
    <s v="B09SM087340"/>
    <s v="DISTRICT OF COLUMBIA, GOVERNMENT OF"/>
    <s v="200023328"/>
    <x v="48"/>
    <n v="41970.8"/>
    <n v="93.957999999999998"/>
    <s v="Unknown"/>
    <m/>
  </r>
  <r>
    <x v="2"/>
    <x v="3"/>
    <x v="2"/>
    <x v="11"/>
    <s v="Block Grants for Community Mental Health Services"/>
    <x v="2"/>
    <s v="B09SM087340"/>
    <s v="GOVERNMENT OF THE DISTRICT OF COLUMBIA"/>
    <s v="200023328"/>
    <x v="48"/>
    <n v="196011.1"/>
    <n v="93.957999999999998"/>
    <s v="Unknown"/>
    <m/>
  </r>
  <r>
    <x v="2"/>
    <x v="3"/>
    <x v="2"/>
    <x v="11"/>
    <s v="Block Grants for Community Mental Health Services"/>
    <x v="2"/>
    <s v="B09SM087339"/>
    <s v="HEALTH AND SOCIAL SERVICES, DELAWARE DEPARTMENT OF"/>
    <s v="197201100"/>
    <x v="3"/>
    <n v="36423.5"/>
    <n v="93.957999999999998"/>
    <s v="Unknown"/>
    <m/>
  </r>
  <r>
    <x v="2"/>
    <x v="3"/>
    <x v="2"/>
    <x v="11"/>
    <s v="Block Grants for Community Mental Health Services"/>
    <x v="2"/>
    <s v="B09SM087339"/>
    <s v="HEALTH AND SOCIAL SERVICES, DELAWARE DEPARTMENT OF"/>
    <s v="197201100"/>
    <x v="3"/>
    <n v="171101.30000000002"/>
    <n v="93.957999999999998"/>
    <s v="Unknown"/>
    <m/>
  </r>
  <r>
    <x v="2"/>
    <x v="3"/>
    <x v="2"/>
    <x v="11"/>
    <s v="Block Grants for Community Mental Health Services"/>
    <x v="2"/>
    <s v="B09SM087351"/>
    <s v="FLORIDA DEPARTMENT OF CHILDREN AND FAMILIES"/>
    <s v="323034112"/>
    <x v="31"/>
    <n v="1180816.9000000001"/>
    <n v="93.957999999999998"/>
    <s v="Unknown"/>
    <m/>
  </r>
  <r>
    <x v="2"/>
    <x v="3"/>
    <x v="2"/>
    <x v="11"/>
    <s v="Block Grants for Community Mental Health Services"/>
    <x v="2"/>
    <s v="B09SM087351"/>
    <s v="FLORIDA DEPARTMENT OF CHILDREN AND FAMILIES"/>
    <s v="323034112"/>
    <x v="31"/>
    <n v="5367356.9000000004"/>
    <n v="93.957999999999998"/>
    <s v="Unknown"/>
    <m/>
  </r>
  <r>
    <x v="2"/>
    <x v="3"/>
    <x v="2"/>
    <x v="11"/>
    <s v="Block Grants for Community Mental Health Services"/>
    <x v="2"/>
    <s v="B09SM087367"/>
    <s v="FSM DEPARATMENT OF HEALTH AND SOCIAL AFFAIRS"/>
    <s v="96941"/>
    <x v="56"/>
    <n v="6958.8"/>
    <n v="93.957999999999998"/>
    <s v="Unknown"/>
    <m/>
  </r>
  <r>
    <x v="2"/>
    <x v="3"/>
    <x v="2"/>
    <x v="11"/>
    <s v="Block Grants for Community Mental Health Services"/>
    <x v="2"/>
    <s v="B09SM087367"/>
    <s v="FSM DEPARATMENT OF HEALTH AND SOCIAL AFFAIRS"/>
    <s v="96941"/>
    <x v="56"/>
    <n v="31909.9"/>
    <n v="93.957999999999998"/>
    <s v="Unknown"/>
    <m/>
  </r>
  <r>
    <x v="2"/>
    <x v="3"/>
    <x v="2"/>
    <x v="11"/>
    <s v="Block Grants for Community Mental Health Services"/>
    <x v="2"/>
    <s v="B09SM087352"/>
    <s v="DEPARTMENT OF BEHAVIORAL HEALTH AND DEVELOPMENTAL DISABILITIES"/>
    <s v="303033141"/>
    <x v="32"/>
    <n v="529305.9"/>
    <n v="93.957999999999998"/>
    <s v="Unknown"/>
    <m/>
  </r>
  <r>
    <x v="2"/>
    <x v="3"/>
    <x v="2"/>
    <x v="11"/>
    <s v="Block Grants for Community Mental Health Services"/>
    <x v="2"/>
    <s v="B09SM087352"/>
    <s v="DEPARTMENT OF BEHAVIORAL HEALTH AND DEVELOPMENTAL DISABILITIES"/>
    <s v="303033141"/>
    <x v="32"/>
    <n v="2414999.3000000003"/>
    <n v="93.957999999999998"/>
    <s v="Unknown"/>
    <m/>
  </r>
  <r>
    <x v="2"/>
    <x v="3"/>
    <x v="2"/>
    <x v="11"/>
    <s v="Block Grants for Community Mental Health Services"/>
    <x v="2"/>
    <s v="B09SM087353"/>
    <s v="GUAM BEHAVIORAL HEALTH AND WELLNESS CENTER"/>
    <s v="969133129"/>
    <x v="49"/>
    <n v="11353.900000000001"/>
    <n v="93.957999999999998"/>
    <s v="Unknown"/>
    <m/>
  </r>
  <r>
    <x v="2"/>
    <x v="3"/>
    <x v="2"/>
    <x v="11"/>
    <s v="Block Grants for Community Mental Health Services"/>
    <x v="2"/>
    <s v="B09SM087353"/>
    <s v="GUAM BEHAVIORAL HEALTH &amp; WELLNESS CENTER"/>
    <s v="969133129"/>
    <x v="49"/>
    <n v="52650.700000000004"/>
    <n v="93.957999999999998"/>
    <s v="Unknown"/>
    <m/>
  </r>
  <r>
    <x v="2"/>
    <x v="3"/>
    <x v="2"/>
    <x v="11"/>
    <s v="Block Grants for Community Mental Health Services"/>
    <x v="2"/>
    <s v="B09SM087354"/>
    <s v="HEALTH, HAWAII DEPARTMENT OF"/>
    <s v="968132416"/>
    <x v="50"/>
    <n v="86840.900000000009"/>
    <n v="93.957999999999998"/>
    <s v="Unknown"/>
    <m/>
  </r>
  <r>
    <x v="2"/>
    <x v="3"/>
    <x v="2"/>
    <x v="11"/>
    <s v="Block Grants for Community Mental Health Services"/>
    <x v="2"/>
    <s v="B09SM087354"/>
    <s v="HAWAII DEPARTMENT OF HEALTH"/>
    <s v="968132416"/>
    <x v="50"/>
    <n v="390819.10000000003"/>
    <n v="93.957999999999998"/>
    <s v="Unknown"/>
    <m/>
  </r>
  <r>
    <x v="2"/>
    <x v="3"/>
    <x v="2"/>
    <x v="11"/>
    <s v="Block Grants for Community Mental Health Services"/>
    <x v="2"/>
    <s v="B09SM087358"/>
    <s v="HUMAN SERVICES, IOWA DEPARTMENT OF"/>
    <s v="503190106"/>
    <x v="33"/>
    <n v="138220.70000000001"/>
    <n v="93.957999999999998"/>
    <s v="Unknown"/>
    <m/>
  </r>
  <r>
    <x v="2"/>
    <x v="3"/>
    <x v="2"/>
    <x v="11"/>
    <s v="Block Grants for Community Mental Health Services"/>
    <x v="2"/>
    <s v="B09SM087358"/>
    <s v="HUMAN SERVICES, IOWA DEPARTMENT OF"/>
    <s v="503190106"/>
    <x v="33"/>
    <n v="635720.70000000007"/>
    <n v="93.957999999999998"/>
    <s v="Unknown"/>
    <m/>
  </r>
  <r>
    <x v="2"/>
    <x v="3"/>
    <x v="2"/>
    <x v="11"/>
    <s v="Block Grants for Community Mental Health Services"/>
    <x v="2"/>
    <s v="B09SM087355"/>
    <s v="HEALTH AND WELFARE, IDAHO DEPARTMENT OF"/>
    <s v="837026056"/>
    <x v="51"/>
    <n v="93856.900000000009"/>
    <n v="93.957999999999998"/>
    <s v="Unknown"/>
    <m/>
  </r>
  <r>
    <x v="2"/>
    <x v="3"/>
    <x v="2"/>
    <x v="11"/>
    <s v="Block Grants for Community Mental Health Services"/>
    <x v="2"/>
    <s v="B09SM087355"/>
    <s v="HEALTH AND WELFARE, IDAHO DEPARTMENT OF"/>
    <s v="837026056"/>
    <x v="51"/>
    <n v="437248.4"/>
    <n v="93.957999999999998"/>
    <s v="Unknown"/>
    <m/>
  </r>
  <r>
    <x v="2"/>
    <x v="3"/>
    <x v="2"/>
    <x v="11"/>
    <s v="Block Grants for Community Mental Health Services"/>
    <x v="2"/>
    <s v="B09SM087356"/>
    <s v="ILLINOIS DEPARTMENT OF HUMAN SERVICE"/>
    <s v="627043802"/>
    <x v="34"/>
    <n v="544136.4"/>
    <n v="93.957999999999998"/>
    <s v="Unknown"/>
    <m/>
  </r>
  <r>
    <x v="2"/>
    <x v="3"/>
    <x v="2"/>
    <x v="11"/>
    <s v="Block Grants for Community Mental Health Services"/>
    <x v="2"/>
    <s v="B09SM087356"/>
    <s v="ILLINOIS DEPARTMENT OF HUMAN SERVICE"/>
    <s v="627043802"/>
    <x v="34"/>
    <n v="2452930.7000000002"/>
    <n v="93.957999999999998"/>
    <s v="Unknown"/>
    <m/>
  </r>
  <r>
    <x v="2"/>
    <x v="3"/>
    <x v="2"/>
    <x v="11"/>
    <s v="Block Grants for Community Mental Health Services"/>
    <x v="2"/>
    <s v="B09SM087357"/>
    <s v="INDIANA FAMILY AND SOCIAL SERVICES ADMINISTRATION"/>
    <s v="462042773"/>
    <x v="41"/>
    <n v="344588.2"/>
    <n v="93.957999999999998"/>
    <s v="Unknown"/>
    <m/>
  </r>
  <r>
    <x v="2"/>
    <x v="3"/>
    <x v="2"/>
    <x v="11"/>
    <s v="Block Grants for Community Mental Health Services"/>
    <x v="2"/>
    <s v="B09SM087357"/>
    <s v="INDIANA FAMILY AND SOCIAL SERVICES ADMINISTRATION"/>
    <s v="462042773"/>
    <x v="41"/>
    <n v="1572806.1"/>
    <n v="93.957999999999998"/>
    <s v="Unknown"/>
    <m/>
  </r>
  <r>
    <x v="2"/>
    <x v="3"/>
    <x v="2"/>
    <x v="11"/>
    <s v="Block Grants for Community Mental Health Services"/>
    <x v="2"/>
    <s v="B09SM087359"/>
    <s v="KANSAS DEPARTMENT FOR AGING AND DISABILITY SERVICES"/>
    <s v="666033404"/>
    <x v="35"/>
    <n v="127412.8"/>
    <n v="93.957999999999998"/>
    <s v="Unknown"/>
    <m/>
  </r>
  <r>
    <x v="2"/>
    <x v="3"/>
    <x v="2"/>
    <x v="11"/>
    <s v="Block Grants for Community Mental Health Services"/>
    <x v="2"/>
    <s v="B09SM087359"/>
    <s v="KANSAS DEPARTMENT FOR AGING AND DISABILITY SERVICES"/>
    <s v="666033404"/>
    <x v="35"/>
    <n v="573158.70000000007"/>
    <n v="93.957999999999998"/>
    <s v="Unknown"/>
    <m/>
  </r>
  <r>
    <x v="2"/>
    <x v="3"/>
    <x v="2"/>
    <x v="11"/>
    <s v="Block Grants for Community Mental Health Services"/>
    <x v="2"/>
    <s v="B09SM087360"/>
    <s v="HEALTH &amp; FAMILY SERVICES, KENTUCKY CABINET FOR"/>
    <s v="406012321"/>
    <x v="4"/>
    <n v="226152.6"/>
    <n v="93.957999999999998"/>
    <s v="Unknown"/>
    <m/>
  </r>
  <r>
    <x v="2"/>
    <x v="3"/>
    <x v="2"/>
    <x v="11"/>
    <s v="Block Grants for Community Mental Health Services"/>
    <x v="2"/>
    <s v="B09SM087360"/>
    <s v="HEALTH &amp; FAMILY SERVICES, KENTUCKY CABINET FOR"/>
    <s v="406012321"/>
    <x v="4"/>
    <n v="1032055.2000000001"/>
    <n v="93.957999999999998"/>
    <s v="Unknown"/>
    <m/>
  </r>
  <r>
    <x v="2"/>
    <x v="3"/>
    <x v="2"/>
    <x v="11"/>
    <s v="Block Grants for Community Mental Health Services"/>
    <x v="2"/>
    <s v="B09SM087361"/>
    <s v="HEALTH, LOUISIANA DEPARTMENT OF"/>
    <s v="708025342"/>
    <x v="42"/>
    <n v="226026.2"/>
    <n v="93.957999999999998"/>
    <s v="Unknown"/>
    <m/>
  </r>
  <r>
    <x v="2"/>
    <x v="3"/>
    <x v="2"/>
    <x v="11"/>
    <s v="Block Grants for Community Mental Health Services"/>
    <x v="2"/>
    <s v="B09SM087361"/>
    <s v="LOUISIANA DEPARTMENT OF HEALTH &amp; HOS"/>
    <s v="708025342"/>
    <x v="42"/>
    <n v="1029851.7000000001"/>
    <n v="93.957999999999998"/>
    <s v="Unknown"/>
    <m/>
  </r>
  <r>
    <x v="2"/>
    <x v="3"/>
    <x v="2"/>
    <x v="11"/>
    <s v="Block Grants for Community Mental Health Services"/>
    <x v="2"/>
    <s v="B09SM087365"/>
    <s v="MASSACHUSETTS DEPARTMENT OF MENTAL HEALTH"/>
    <s v="021142503"/>
    <x v="5"/>
    <n v="0"/>
    <n v="93.957999999999998"/>
    <s v="Unknown"/>
    <m/>
  </r>
  <r>
    <x v="2"/>
    <x v="3"/>
    <x v="2"/>
    <x v="11"/>
    <s v="Block Grants for Community Mental Health Services"/>
    <x v="2"/>
    <s v="B09SM087365"/>
    <s v="COMMONWEALTH OF MASSACHUSETTS"/>
    <s v="021081518"/>
    <x v="5"/>
    <n v="369682.9"/>
    <n v="93.957999999999998"/>
    <s v="Unknown"/>
    <m/>
  </r>
  <r>
    <x v="2"/>
    <x v="3"/>
    <x v="2"/>
    <x v="11"/>
    <s v="Block Grants for Community Mental Health Services"/>
    <x v="2"/>
    <s v="B09SM087365"/>
    <s v="MASSACHUSETTS DEPARTMENT OF MENTAL HEALTH"/>
    <s v="021142503"/>
    <x v="5"/>
    <n v="1672272.9000000001"/>
    <n v="93.957999999999998"/>
    <s v="Unknown"/>
    <m/>
  </r>
  <r>
    <x v="2"/>
    <x v="3"/>
    <x v="2"/>
    <x v="11"/>
    <s v="Block Grants for Community Mental Health Services"/>
    <x v="2"/>
    <s v="B09SM087364"/>
    <s v="HEALTH, MARYLAND DEPARTMENT OF"/>
    <s v="21228"/>
    <x v="6"/>
    <n v="292381"/>
    <n v="93.957999999999998"/>
    <s v="Unknown"/>
    <m/>
  </r>
  <r>
    <x v="2"/>
    <x v="3"/>
    <x v="2"/>
    <x v="11"/>
    <s v="Block Grants for Community Mental Health Services"/>
    <x v="2"/>
    <s v="B09SM087364"/>
    <s v="MARYLAND DEPARTMENT OF HEALTH"/>
    <s v="212012301"/>
    <x v="6"/>
    <n v="1329181"/>
    <n v="93.957999999999998"/>
    <s v="Unknown"/>
    <m/>
  </r>
  <r>
    <x v="2"/>
    <x v="3"/>
    <x v="2"/>
    <x v="11"/>
    <s v="Block Grants for Community Mental Health Services"/>
    <x v="2"/>
    <s v="B09SM087362"/>
    <s v="HEALTH AND HUMAN SERVICES, MAINE DEPARTMENT OF"/>
    <s v="043306841"/>
    <x v="7"/>
    <n v="68514.7"/>
    <n v="93.957999999999998"/>
    <s v="Unknown"/>
    <m/>
  </r>
  <r>
    <x v="2"/>
    <x v="3"/>
    <x v="2"/>
    <x v="11"/>
    <s v="Block Grants for Community Mental Health Services"/>
    <x v="2"/>
    <s v="B09SM087362"/>
    <s v="HEALTH AND HUMAN SERVICES, MAINE DEPARTMENT OF"/>
    <s v="043306841"/>
    <x v="7"/>
    <n v="314023.7"/>
    <n v="93.957999999999998"/>
    <s v="Unknown"/>
    <m/>
  </r>
  <r>
    <x v="2"/>
    <x v="3"/>
    <x v="2"/>
    <x v="11"/>
    <s v="Block Grants for Community Mental Health Services"/>
    <x v="2"/>
    <s v="B09SM087363"/>
    <s v="MINISTRY OF HEALTH IN THE REPU BLIC OF THE MARSHALL ISLANDS"/>
    <s v=""/>
    <x v="57"/>
    <n v="5186.6000000000004"/>
    <n v="93.957999999999998"/>
    <s v="Unknown"/>
    <m/>
  </r>
  <r>
    <x v="2"/>
    <x v="3"/>
    <x v="2"/>
    <x v="11"/>
    <s v="Block Grants for Community Mental Health Services"/>
    <x v="2"/>
    <s v="B09SM087363"/>
    <s v="MINISTRY OF HEALTH IN THE REPU BLIC OF THE MARSHALL ISLANDS"/>
    <s v=""/>
    <x v="57"/>
    <n v="24345.200000000001"/>
    <n v="93.957999999999998"/>
    <s v="Unknown"/>
    <m/>
  </r>
  <r>
    <x v="2"/>
    <x v="3"/>
    <x v="2"/>
    <x v="11"/>
    <s v="Block Grants for Community Mental Health Services"/>
    <x v="2"/>
    <s v="B09SM087366"/>
    <s v="HEALTH &amp; HUMAN SERVICES, MICHIGAN DEPARTMENT OF"/>
    <s v="489331805"/>
    <x v="21"/>
    <n v="502750.30000000005"/>
    <n v="93.957999999999998"/>
    <s v="Unknown"/>
    <m/>
  </r>
  <r>
    <x v="2"/>
    <x v="3"/>
    <x v="2"/>
    <x v="11"/>
    <s v="Block Grants for Community Mental Health Services"/>
    <x v="2"/>
    <s v="B09SM087366"/>
    <s v="HEALTH &amp; HUMAN SERVICES, MICHIGAN DEPARTMENT OF"/>
    <s v="489331805"/>
    <x v="21"/>
    <n v="2294143.1"/>
    <n v="93.957999999999998"/>
    <s v="Unknown"/>
    <m/>
  </r>
  <r>
    <x v="2"/>
    <x v="3"/>
    <x v="2"/>
    <x v="11"/>
    <s v="Block Grants for Community Mental Health Services"/>
    <x v="2"/>
    <s v="B09SM087368"/>
    <s v="HUMAN SERVICES, MINNESOTA DEPARTMENT OF"/>
    <s v="551642208"/>
    <x v="36"/>
    <n v="280414.2"/>
    <n v="93.957999999999998"/>
    <s v="Unknown"/>
    <m/>
  </r>
  <r>
    <x v="2"/>
    <x v="3"/>
    <x v="2"/>
    <x v="11"/>
    <s v="Block Grants for Community Mental Health Services"/>
    <x v="2"/>
    <s v="B09SM087368"/>
    <s v="MINNESOTA DEPARTMENT OF HUMAN SERVICES"/>
    <s v="551012208"/>
    <x v="36"/>
    <n v="1274737.7000000002"/>
    <n v="93.957999999999998"/>
    <s v="Unknown"/>
    <m/>
  </r>
  <r>
    <x v="2"/>
    <x v="3"/>
    <x v="2"/>
    <x v="11"/>
    <s v="Block Grants for Community Mental Health Services"/>
    <x v="2"/>
    <s v="B09SM087370"/>
    <s v="MENTAL HEALTH, MISSOURI DEPARTMENT OF"/>
    <s v="651014130"/>
    <x v="8"/>
    <n v="295520.3"/>
    <n v="93.957999999999998"/>
    <s v="Unknown"/>
    <m/>
  </r>
  <r>
    <x v="2"/>
    <x v="3"/>
    <x v="2"/>
    <x v="11"/>
    <s v="Block Grants for Community Mental Health Services"/>
    <x v="2"/>
    <s v="B09SM087370"/>
    <s v="MENTAL HEALTH, MISSOURI DEPARTMENT OF"/>
    <s v="651014130"/>
    <x v="8"/>
    <n v="1346696.8"/>
    <n v="93.957999999999998"/>
    <s v="Unknown"/>
    <m/>
  </r>
  <r>
    <x v="2"/>
    <x v="3"/>
    <x v="2"/>
    <x v="11"/>
    <s v="Block Grants for Community Mental Health Services"/>
    <x v="2"/>
    <s v="B09SM087372"/>
    <s v="COMMONWEALTH HEALTHCARE CORPORATION"/>
    <s v="969500409"/>
    <x v="52"/>
    <n v="3492.2000000000003"/>
    <n v="93.957999999999998"/>
    <s v="Unknown"/>
    <m/>
  </r>
  <r>
    <x v="2"/>
    <x v="3"/>
    <x v="2"/>
    <x v="11"/>
    <s v="Block Grants for Community Mental Health Services"/>
    <x v="2"/>
    <s v="B09SM087372"/>
    <s v="COMMONWEALTH HEALTHCARE CORPORATION"/>
    <s v="969500409"/>
    <x v="52"/>
    <n v="16204.7"/>
    <n v="93.957999999999998"/>
    <s v="Unknown"/>
    <m/>
  </r>
  <r>
    <x v="2"/>
    <x v="3"/>
    <x v="2"/>
    <x v="11"/>
    <s v="Block Grants for Community Mental Health Services"/>
    <x v="2"/>
    <s v="B09SM087369"/>
    <s v="MENTAL HEALTH, MISSISSIPPI DEPARTMENT OF"/>
    <s v="392011328"/>
    <x v="44"/>
    <n v="158679"/>
    <n v="93.957999999999998"/>
    <s v="Unknown"/>
    <m/>
  </r>
  <r>
    <x v="2"/>
    <x v="3"/>
    <x v="2"/>
    <x v="11"/>
    <s v="Block Grants for Community Mental Health Services"/>
    <x v="2"/>
    <s v="B09SM087369"/>
    <s v="MENTAL HEALTH, MISSISSIPPI DEPARTMENT OF"/>
    <s v="392011328"/>
    <x v="44"/>
    <n v="720314"/>
    <n v="93.957999999999998"/>
    <s v="Unknown"/>
    <m/>
  </r>
  <r>
    <x v="2"/>
    <x v="3"/>
    <x v="2"/>
    <x v="11"/>
    <s v="Block Grants for Community Mental Health Services"/>
    <x v="2"/>
    <s v="B09SM087371"/>
    <s v="PUBLIC HEALTH AND HUMAN SERVICES, MONTANA DEPARTMENT OF"/>
    <s v="596044909"/>
    <x v="9"/>
    <n v="62808.100000000006"/>
    <n v="93.957999999999998"/>
    <s v="Unknown"/>
    <m/>
  </r>
  <r>
    <x v="2"/>
    <x v="3"/>
    <x v="2"/>
    <x v="11"/>
    <s v="Block Grants for Community Mental Health Services"/>
    <x v="2"/>
    <s v="B09SM087371"/>
    <s v="PUBLIC HEALTH AND HUMAN SERVICES, MONTANA DEPARTMENT OF"/>
    <s v="596044909"/>
    <x v="9"/>
    <n v="288178.90000000002"/>
    <n v="93.957999999999998"/>
    <s v="Unknown"/>
    <m/>
  </r>
  <r>
    <x v="2"/>
    <x v="3"/>
    <x v="2"/>
    <x v="11"/>
    <s v="Block Grants for Community Mental Health Services"/>
    <x v="2"/>
    <s v="B09SM087379"/>
    <s v="HEALTH &amp; HUMAN SERVICES, NORTH CAROLINA DEPARTMENT OF"/>
    <s v="276992000"/>
    <x v="10"/>
    <n v="513188.7"/>
    <n v="93.957999999999998"/>
    <s v="Unknown"/>
    <m/>
  </r>
  <r>
    <x v="2"/>
    <x v="3"/>
    <x v="2"/>
    <x v="11"/>
    <s v="Block Grants for Community Mental Health Services"/>
    <x v="2"/>
    <s v="B09SM087379"/>
    <s v="HEALTH &amp; HUMAN SERVICES, NORTH CAROLINA DEPARTMENT OF"/>
    <s v="276992000"/>
    <x v="10"/>
    <n v="2359419.9"/>
    <n v="93.957999999999998"/>
    <s v="Unknown"/>
    <m/>
  </r>
  <r>
    <x v="2"/>
    <x v="3"/>
    <x v="2"/>
    <x v="11"/>
    <s v="Block Grants for Community Mental Health Services"/>
    <x v="2"/>
    <s v="B09SM087380"/>
    <s v="HUMAN SERVICES, NORTH DAKOTA DEPARTMENT OF"/>
    <s v="585050602"/>
    <x v="53"/>
    <n v="31018"/>
    <n v="93.957999999999998"/>
    <s v="Unknown"/>
    <m/>
  </r>
  <r>
    <x v="2"/>
    <x v="3"/>
    <x v="2"/>
    <x v="11"/>
    <s v="Block Grants for Community Mental Health Services"/>
    <x v="2"/>
    <s v="B09SM087380"/>
    <s v="NORTH DAKOTA DEPARTMENT OF HUMAN SERVICES"/>
    <s v="585050601"/>
    <x v="53"/>
    <n v="140637"/>
    <n v="93.957999999999998"/>
    <s v="Unknown"/>
    <m/>
  </r>
  <r>
    <x v="2"/>
    <x v="3"/>
    <x v="2"/>
    <x v="11"/>
    <s v="Block Grants for Community Mental Health Services"/>
    <x v="2"/>
    <s v="B09SM087373"/>
    <s v="NEBRASKA DEPARTMENT OF HEALTH &amp; HUMAN SERVICES"/>
    <s v="685082529"/>
    <x v="24"/>
    <n v="0"/>
    <n v="93.957999999999998"/>
    <s v="Unknown"/>
    <m/>
  </r>
  <r>
    <x v="2"/>
    <x v="3"/>
    <x v="2"/>
    <x v="11"/>
    <s v="Block Grants for Community Mental Health Services"/>
    <x v="2"/>
    <s v="B09SM087373"/>
    <s v="HEALTH AND HUMAN SERVICES, NEBRASKA DEPARTMENT OF"/>
    <s v="685082529"/>
    <x v="24"/>
    <n v="80867.8"/>
    <n v="93.957999999999998"/>
    <s v="Unknown"/>
    <m/>
  </r>
  <r>
    <x v="2"/>
    <x v="3"/>
    <x v="2"/>
    <x v="11"/>
    <s v="Block Grants for Community Mental Health Services"/>
    <x v="2"/>
    <s v="B09SM087373"/>
    <s v="NEBRASKA DEPARTMENT OF HEALTH &amp; HUMAN SERVICES"/>
    <s v="685082529"/>
    <x v="24"/>
    <n v="368037.7"/>
    <n v="93.957999999999998"/>
    <s v="Unknown"/>
    <m/>
  </r>
  <r>
    <x v="2"/>
    <x v="3"/>
    <x v="2"/>
    <x v="11"/>
    <s v="Block Grants for Community Mental Health Services"/>
    <x v="2"/>
    <s v="B09SM087375"/>
    <s v="HEALTH AND HUMAN SERVICES, NEW HAMPSHIRE DEPT OF"/>
    <s v="033013852"/>
    <x v="54"/>
    <n v="57869.700000000004"/>
    <n v="93.957999999999998"/>
    <s v="Unknown"/>
    <m/>
  </r>
  <r>
    <x v="2"/>
    <x v="3"/>
    <x v="2"/>
    <x v="11"/>
    <s v="Block Grants for Community Mental Health Services"/>
    <x v="2"/>
    <s v="B09SM087375"/>
    <s v="HEALTH AND HUMAN SERVICES, NEW HAMPSHIRE DEPT OF"/>
    <s v="033013852"/>
    <x v="54"/>
    <n v="266907.60000000003"/>
    <n v="93.957999999999998"/>
    <s v="Unknown"/>
    <m/>
  </r>
  <r>
    <x v="2"/>
    <x v="3"/>
    <x v="2"/>
    <x v="11"/>
    <s v="Block Grants for Community Mental Health Services"/>
    <x v="2"/>
    <s v="B09SM087376"/>
    <s v="HUMAN SERVICES, NEW JERSEY DEPARTMENT OF"/>
    <s v="086082306"/>
    <x v="25"/>
    <n v="-476043.60000000003"/>
    <n v="93.957999999999998"/>
    <s v="Unknown"/>
    <m/>
  </r>
  <r>
    <x v="2"/>
    <x v="3"/>
    <x v="2"/>
    <x v="11"/>
    <s v="Block Grants for Community Mental Health Services"/>
    <x v="2"/>
    <s v="B09SM087376"/>
    <s v="HUMAN SERVICES, NEW JERSEY DEPARTMENT OF"/>
    <s v="086082306"/>
    <x v="25"/>
    <n v="476043.60000000003"/>
    <n v="93.957999999999998"/>
    <s v="Unknown"/>
    <m/>
  </r>
  <r>
    <x v="2"/>
    <x v="3"/>
    <x v="2"/>
    <x v="11"/>
    <s v="Block Grants for Community Mental Health Services"/>
    <x v="2"/>
    <s v="B09SM087376"/>
    <s v="HUMAN SERVICES, NEW JERSEY DEPARTMENT OF"/>
    <s v="086082306"/>
    <x v="25"/>
    <n v="476043.60000000003"/>
    <n v="93.957999999999998"/>
    <s v="Unknown"/>
    <m/>
  </r>
  <r>
    <x v="2"/>
    <x v="3"/>
    <x v="2"/>
    <x v="11"/>
    <s v="Block Grants for Community Mental Health Services"/>
    <x v="2"/>
    <s v="B09SM087376"/>
    <s v="HUMAN SERVICES, NEW JERSEY DEPARTMENT OF"/>
    <s v="086082306"/>
    <x v="25"/>
    <n v="2183497"/>
    <n v="93.957999999999998"/>
    <s v="Unknown"/>
    <m/>
  </r>
  <r>
    <x v="2"/>
    <x v="3"/>
    <x v="2"/>
    <x v="11"/>
    <s v="Block Grants for Community Mental Health Services"/>
    <x v="2"/>
    <s v="B09SM087377"/>
    <s v="HUMAN SERVICES, NEW MEXICO DEPARTMENT OF"/>
    <s v="875056142"/>
    <x v="11"/>
    <n v="106325.90000000001"/>
    <n v="93.957999999999998"/>
    <s v="Unknown"/>
    <m/>
  </r>
  <r>
    <x v="2"/>
    <x v="3"/>
    <x v="2"/>
    <x v="11"/>
    <s v="Block Grants for Community Mental Health Services"/>
    <x v="2"/>
    <s v="B09SM087377"/>
    <s v="DEPARTMENT OF HUMAN SERVICES NEW MEXICO"/>
    <s v="875056142"/>
    <x v="11"/>
    <n v="485088.9"/>
    <n v="93.957999999999998"/>
    <s v="Unknown"/>
    <m/>
  </r>
  <r>
    <x v="2"/>
    <x v="3"/>
    <x v="2"/>
    <x v="11"/>
    <s v="Block Grants for Community Mental Health Services"/>
    <x v="2"/>
    <s v="B09SM087374"/>
    <s v="NEVADA DEPARTMENT OF HEALTH AND HUMAN SERVICES"/>
    <s v="897062025"/>
    <x v="12"/>
    <n v="196332.6"/>
    <n v="93.957999999999998"/>
    <s v="Unknown"/>
    <m/>
  </r>
  <r>
    <x v="2"/>
    <x v="3"/>
    <x v="2"/>
    <x v="11"/>
    <s v="Block Grants for Community Mental Health Services"/>
    <x v="2"/>
    <s v="B09SM087374"/>
    <s v="NEVADA DEPARTMENT OF HEALTH AND HUMAN SERVICES"/>
    <s v="897062026"/>
    <x v="12"/>
    <n v="917045.10000000009"/>
    <n v="93.957999999999998"/>
    <s v="Unknown"/>
    <m/>
  </r>
  <r>
    <x v="2"/>
    <x v="3"/>
    <x v="2"/>
    <x v="11"/>
    <s v="Block Grants for Community Mental Health Services"/>
    <x v="2"/>
    <s v="B09SM087378"/>
    <s v="NYS DEPARTMENT OF HEALTH"/>
    <s v="122370001"/>
    <x v="26"/>
    <n v="1005264.9"/>
    <n v="93.957999999999998"/>
    <s v="Unknown"/>
    <m/>
  </r>
  <r>
    <x v="2"/>
    <x v="3"/>
    <x v="2"/>
    <x v="11"/>
    <s v="Block Grants for Community Mental Health Services"/>
    <x v="2"/>
    <s v="B09SM087378"/>
    <s v="NYS DEPARTMENT OF HEALTH"/>
    <s v="122370001"/>
    <x v="26"/>
    <n v="4448653.5"/>
    <n v="93.957999999999998"/>
    <s v="Unknown"/>
    <m/>
  </r>
  <r>
    <x v="2"/>
    <x v="3"/>
    <x v="2"/>
    <x v="11"/>
    <s v="Block Grants for Community Mental Health Services"/>
    <x v="2"/>
    <s v="B09SM087381"/>
    <s v="OHIO DEPARTMENT OF MENTAL HEALTH AND ADDICTION SERVICES"/>
    <s v="432153414"/>
    <x v="37"/>
    <n v="543591.9"/>
    <n v="93.957999999999998"/>
    <s v="Unknown"/>
    <m/>
  </r>
  <r>
    <x v="2"/>
    <x v="3"/>
    <x v="2"/>
    <x v="11"/>
    <s v="Block Grants for Community Mental Health Services"/>
    <x v="2"/>
    <s v="B09SM087381"/>
    <s v="OHIO DEPARTMENT MENTAL HEALTH"/>
    <s v="432153414"/>
    <x v="37"/>
    <n v="2475663.8000000003"/>
    <n v="93.957999999999998"/>
    <s v="Unknown"/>
    <m/>
  </r>
  <r>
    <x v="2"/>
    <x v="3"/>
    <x v="2"/>
    <x v="11"/>
    <s v="Block Grants for Community Mental Health Services"/>
    <x v="2"/>
    <s v="B09SM087382"/>
    <s v="MENTAL HEALTH AND SUBSTANCE ABUSE SERVICES, OKLAHOMA DEPARTMENT OF"/>
    <s v="731066027"/>
    <x v="13"/>
    <n v="193316.90000000002"/>
    <n v="93.957999999999998"/>
    <s v="Unknown"/>
    <m/>
  </r>
  <r>
    <x v="2"/>
    <x v="3"/>
    <x v="2"/>
    <x v="11"/>
    <s v="Block Grants for Community Mental Health Services"/>
    <x v="2"/>
    <s v="B09SM087382"/>
    <s v="MENTAL HEALTH AND SUBSTANCE ABUSE SERVICES, OKLAHOMA DEPARTMENT OF"/>
    <s v="731066027"/>
    <x v="13"/>
    <n v="891876.5"/>
    <n v="93.957999999999998"/>
    <s v="Unknown"/>
    <m/>
  </r>
  <r>
    <x v="2"/>
    <x v="3"/>
    <x v="2"/>
    <x v="11"/>
    <s v="Block Grants for Community Mental Health Services"/>
    <x v="2"/>
    <s v="B09SM087383"/>
    <s v="OREGON HEALTH AUTHORITY DIRECTORS OFFICE FINANCIAL SERVICES"/>
    <s v="973011063"/>
    <x v="14"/>
    <n v="275002"/>
    <n v="93.957999999999998"/>
    <s v="Unknown"/>
    <m/>
  </r>
  <r>
    <x v="2"/>
    <x v="3"/>
    <x v="2"/>
    <x v="11"/>
    <s v="Block Grants for Community Mental Health Services"/>
    <x v="2"/>
    <s v="B09SM087383"/>
    <s v="OREGON HEALTH AUTHORITY DIRECTORS OFFICE FINANCIAL SERVICES"/>
    <s v="973011063"/>
    <x v="14"/>
    <n v="1252757.7"/>
    <n v="93.957999999999998"/>
    <s v="Unknown"/>
    <m/>
  </r>
  <r>
    <x v="2"/>
    <x v="3"/>
    <x v="2"/>
    <x v="11"/>
    <s v="Block Grants for Community Mental Health Services"/>
    <x v="2"/>
    <s v="B09SM087384"/>
    <s v="HUMAN SERVICES, PENNSYLVANIA DEPARTMENT OF"/>
    <s v="171200701"/>
    <x v="15"/>
    <n v="584794.1"/>
    <n v="93.957999999999998"/>
    <s v="Unknown"/>
    <m/>
  </r>
  <r>
    <x v="2"/>
    <x v="3"/>
    <x v="2"/>
    <x v="11"/>
    <s v="Block Grants for Community Mental Health Services"/>
    <x v="2"/>
    <s v="B09SM087384"/>
    <s v="HUMAN SERVICES, PENNSYLVANIA DEPARTMENT OF"/>
    <s v="171200701"/>
    <x v="15"/>
    <n v="2654040.7000000002"/>
    <n v="93.957999999999998"/>
    <s v="Unknown"/>
    <m/>
  </r>
  <r>
    <x v="2"/>
    <x v="3"/>
    <x v="2"/>
    <x v="11"/>
    <s v="Block Grants for Community Mental Health Services"/>
    <x v="2"/>
    <s v="B09SM087385"/>
    <s v="ADMINISTRACION DE SERVICIOS DE SALUD MENTAL Y CONTRA LA ADICCION"/>
    <s v="009174306"/>
    <x v="27"/>
    <n v="218794.40000000002"/>
    <n v="93.957999999999998"/>
    <s v="Unknown"/>
    <m/>
  </r>
  <r>
    <x v="2"/>
    <x v="3"/>
    <x v="2"/>
    <x v="11"/>
    <s v="Block Grants for Community Mental Health Services"/>
    <x v="2"/>
    <s v="B09SM087385"/>
    <s v="ADMINISTRACION DE SERVICIOS DE SALUD MENTAL Y CONTRA LA ADICCION"/>
    <s v="009174306"/>
    <x v="27"/>
    <n v="993159.70000000007"/>
    <n v="93.957999999999998"/>
    <s v="Unknown"/>
    <m/>
  </r>
  <r>
    <x v="2"/>
    <x v="3"/>
    <x v="2"/>
    <x v="11"/>
    <s v="Block Grants for Community Mental Health Services"/>
    <x v="2"/>
    <s v="B09SM087389"/>
    <s v="PALAU MINISTRY OF HEALTH"/>
    <s v="96940"/>
    <x v="58"/>
    <n v="1458.5"/>
    <n v="93.957999999999998"/>
    <s v="Unknown"/>
    <m/>
  </r>
  <r>
    <x v="2"/>
    <x v="3"/>
    <x v="2"/>
    <x v="11"/>
    <s v="Block Grants for Community Mental Health Services"/>
    <x v="2"/>
    <s v="B09SM087389"/>
    <s v="PALAU MINISTRY OF HEALTH"/>
    <s v="96940"/>
    <x v="58"/>
    <n v="6720.9000000000005"/>
    <n v="93.957999999999998"/>
    <s v="Unknown"/>
    <m/>
  </r>
  <r>
    <x v="2"/>
    <x v="3"/>
    <x v="2"/>
    <x v="11"/>
    <s v="Block Grants for Community Mental Health Services"/>
    <x v="2"/>
    <s v="B09SM087341"/>
    <s v="DEPARTMENT OF BEHAVIORAL HEALTHCARE DEVELOPMENTAL DISABILITIES AND HOSPITALS"/>
    <s v="029203080"/>
    <x v="46"/>
    <n v="60715.200000000004"/>
    <n v="93.957999999999998"/>
    <s v="Unknown"/>
    <m/>
  </r>
  <r>
    <x v="2"/>
    <x v="3"/>
    <x v="2"/>
    <x v="11"/>
    <s v="Block Grants for Community Mental Health Services"/>
    <x v="2"/>
    <s v="B09SM087341"/>
    <s v="DEPARTMENT OF BEHAVIORAL HEALTHCARE DEVELOPMENTAL DISABILITIES AND HOSPITALS"/>
    <s v="029203080"/>
    <x v="46"/>
    <n v="277391.2"/>
    <n v="93.957999999999998"/>
    <s v="Unknown"/>
    <m/>
  </r>
  <r>
    <x v="2"/>
    <x v="3"/>
    <x v="2"/>
    <x v="11"/>
    <s v="Block Grants for Community Mental Health Services"/>
    <x v="2"/>
    <s v="B09SM087342"/>
    <s v="SOUTH CAROLINA DEPARTMENT OF MENTAL HEALTH"/>
    <s v="292011906"/>
    <x v="45"/>
    <n v="264487.7"/>
    <n v="93.957999999999998"/>
    <s v="Unknown"/>
    <m/>
  </r>
  <r>
    <x v="2"/>
    <x v="3"/>
    <x v="2"/>
    <x v="11"/>
    <s v="Block Grants for Community Mental Health Services"/>
    <x v="2"/>
    <s v="B09SM087342"/>
    <s v="SOUTH CAROLINA DEPARTMENT OF MENTAL HEALTH"/>
    <s v="292011906"/>
    <x v="45"/>
    <n v="1218443.8"/>
    <n v="93.957999999999998"/>
    <s v="Unknown"/>
    <m/>
  </r>
  <r>
    <x v="2"/>
    <x v="3"/>
    <x v="2"/>
    <x v="11"/>
    <s v="Block Grants for Community Mental Health Services"/>
    <x v="2"/>
    <s v="B09SM087343"/>
    <s v="SOCIAL SERVICES, SOUTH DAKOTA DEPARTMENT OF"/>
    <s v="575012291"/>
    <x v="38"/>
    <n v="37861.5"/>
    <n v="93.957999999999998"/>
    <s v="Unknown"/>
    <m/>
  </r>
  <r>
    <x v="2"/>
    <x v="3"/>
    <x v="2"/>
    <x v="11"/>
    <s v="Block Grants for Community Mental Health Services"/>
    <x v="2"/>
    <s v="B09SM087343"/>
    <s v="SOCIAL SERVICES, SOUTH DAKOTA DEPARTMENT OF"/>
    <s v="575012291"/>
    <x v="38"/>
    <n v="173976.7"/>
    <n v="93.957999999999998"/>
    <s v="Unknown"/>
    <m/>
  </r>
  <r>
    <x v="2"/>
    <x v="3"/>
    <x v="2"/>
    <x v="11"/>
    <s v="Block Grants for Community Mental Health Services"/>
    <x v="2"/>
    <s v="B09SM087344"/>
    <s v="MENTAL HEALTH &amp; SUBSTANCE ABUSE SERVICES, TENNESSEE DEPARTMENT OF"/>
    <s v="372430001"/>
    <x v="28"/>
    <n v="363335.2"/>
    <n v="93.957999999999998"/>
    <s v="Unknown"/>
    <m/>
  </r>
  <r>
    <x v="2"/>
    <x v="3"/>
    <x v="2"/>
    <x v="11"/>
    <s v="Block Grants for Community Mental Health Services"/>
    <x v="2"/>
    <s v="B09SM087344"/>
    <s v="MENTAL HEALTH &amp; SUBSTANCE ABUSE SERVICES, TENNESSEE DEPARTMENT OF"/>
    <s v="372430001"/>
    <x v="28"/>
    <n v="1671066"/>
    <n v="93.957999999999998"/>
    <s v="Unknown"/>
    <m/>
  </r>
  <r>
    <x v="2"/>
    <x v="3"/>
    <x v="2"/>
    <x v="11"/>
    <s v="Block Grants for Community Mental Health Services"/>
    <x v="2"/>
    <s v="B09SM087345"/>
    <s v="HEALTH AND HUMAN SERVICES COMMISSION, TEXAS"/>
    <s v="787513146"/>
    <x v="22"/>
    <n v="1414293"/>
    <n v="93.957999999999998"/>
    <s v="Unknown"/>
    <m/>
  </r>
  <r>
    <x v="2"/>
    <x v="3"/>
    <x v="2"/>
    <x v="11"/>
    <s v="Block Grants for Community Mental Health Services"/>
    <x v="2"/>
    <s v="B09SM087345"/>
    <s v="HEALTH AND HUMAN SERVICES COMMISSION, TEXAS"/>
    <s v="787513146"/>
    <x v="22"/>
    <n v="6504965.9000000004"/>
    <n v="93.957999999999998"/>
    <s v="Unknown"/>
    <m/>
  </r>
  <r>
    <x v="2"/>
    <x v="3"/>
    <x v="2"/>
    <x v="11"/>
    <s v="Block Grants for Community Mental Health Services"/>
    <x v="2"/>
    <s v="B09SM087346"/>
    <s v="HUMAN SERVICES, UTAH DEPARTMENT OF"/>
    <s v="841163100"/>
    <x v="16"/>
    <n v="194225.5"/>
    <n v="93.957999999999998"/>
    <s v="Unknown"/>
    <m/>
  </r>
  <r>
    <x v="2"/>
    <x v="3"/>
    <x v="2"/>
    <x v="11"/>
    <s v="Block Grants for Community Mental Health Services"/>
    <x v="2"/>
    <s v="B09SM087346"/>
    <s v="UTAH DEPARTMENT OF HEALTH AND HUMAN SERVICES"/>
    <s v="841163100"/>
    <x v="16"/>
    <n v="890637.10000000009"/>
    <n v="93.957999999999998"/>
    <s v="Unknown"/>
    <m/>
  </r>
  <r>
    <x v="2"/>
    <x v="3"/>
    <x v="2"/>
    <x v="11"/>
    <s v="Block Grants for Community Mental Health Services"/>
    <x v="2"/>
    <s v="B09SM087349"/>
    <s v="DEPARTMENT OF BEHAVIORAL HEALTH &amp; DEVELOPMENTAL SERVICES"/>
    <s v="232193645"/>
    <x v="39"/>
    <n v="439976.60000000003"/>
    <n v="93.957999999999998"/>
    <s v="Unknown"/>
    <m/>
  </r>
  <r>
    <x v="2"/>
    <x v="3"/>
    <x v="2"/>
    <x v="11"/>
    <s v="Block Grants for Community Mental Health Services"/>
    <x v="2"/>
    <s v="B09SM087349"/>
    <s v="DEPARTMENT OF BEHAVIORAL HEALTH &amp; DEVELOPMENTAL SERVICES"/>
    <s v="232193645"/>
    <x v="39"/>
    <n v="2013880.4000000001"/>
    <n v="93.957999999999998"/>
    <s v="Unknown"/>
    <m/>
  </r>
  <r>
    <x v="2"/>
    <x v="3"/>
    <x v="2"/>
    <x v="11"/>
    <s v="Block Grants for Community Mental Health Services"/>
    <x v="2"/>
    <s v="B09SM087348"/>
    <s v="VIRGIN ISLANDS DEPT OF HEALTH GROUP"/>
    <s v="008026722"/>
    <x v="55"/>
    <n v="7200.1"/>
    <n v="93.957999999999998"/>
    <s v="Unknown"/>
    <m/>
  </r>
  <r>
    <x v="2"/>
    <x v="3"/>
    <x v="2"/>
    <x v="11"/>
    <s v="Block Grants for Community Mental Health Services"/>
    <x v="2"/>
    <s v="B09SM087348"/>
    <s v="VIRGIN ISLANDS DEPT OF HEALTH GROUP"/>
    <s v="008026722"/>
    <x v="55"/>
    <n v="33176.700000000004"/>
    <n v="93.957999999999998"/>
    <s v="Unknown"/>
    <m/>
  </r>
  <r>
    <x v="2"/>
    <x v="3"/>
    <x v="2"/>
    <x v="11"/>
    <s v="Block Grants for Community Mental Health Services"/>
    <x v="2"/>
    <s v="B09SM087347"/>
    <s v="HUMAN SERVICES VERMONT AGENCY OF"/>
    <s v="056719501"/>
    <x v="17"/>
    <n v="0"/>
    <n v="93.957999999999998"/>
    <s v="Unknown"/>
    <m/>
  </r>
  <r>
    <x v="2"/>
    <x v="3"/>
    <x v="2"/>
    <x v="11"/>
    <s v="Block Grants for Community Mental Health Services"/>
    <x v="2"/>
    <s v="B09SM087347"/>
    <s v="HUMAN SERVICES VERMONT AGENCY OF"/>
    <s v="056719501"/>
    <x v="17"/>
    <n v="29900.2"/>
    <n v="93.957999999999998"/>
    <s v="Unknown"/>
    <m/>
  </r>
  <r>
    <x v="2"/>
    <x v="3"/>
    <x v="2"/>
    <x v="11"/>
    <s v="Block Grants for Community Mental Health Services"/>
    <x v="2"/>
    <s v="B09SM087347"/>
    <s v="HUMAN SERVICES VERMONT AGENCY OF"/>
    <s v="056719501"/>
    <x v="17"/>
    <n v="137335.9"/>
    <n v="93.957999999999998"/>
    <s v="Unknown"/>
    <m/>
  </r>
  <r>
    <x v="2"/>
    <x v="3"/>
    <x v="2"/>
    <x v="11"/>
    <s v="Block Grants for Community Mental Health Services"/>
    <x v="2"/>
    <s v="B09SM087386"/>
    <s v="HEALTH CARE AUTHORITY"/>
    <s v="98501"/>
    <x v="43"/>
    <n v="423037.10000000003"/>
    <n v="93.957999999999998"/>
    <s v="Unknown"/>
    <m/>
  </r>
  <r>
    <x v="2"/>
    <x v="3"/>
    <x v="2"/>
    <x v="11"/>
    <s v="Block Grants for Community Mental Health Services"/>
    <x v="2"/>
    <s v="B09SM087386"/>
    <s v="HEALTH CARE AUTHORITY"/>
    <s v="98501"/>
    <x v="43"/>
    <n v="1919313.9000000001"/>
    <n v="93.957999999999998"/>
    <s v="Unknown"/>
    <m/>
  </r>
  <r>
    <x v="2"/>
    <x v="3"/>
    <x v="2"/>
    <x v="11"/>
    <s v="Block Grants for Community Mental Health Services"/>
    <x v="2"/>
    <s v="B09SM087387"/>
    <s v="HEALTH SERVICES, WISCONSIN DEPARTMENT OF"/>
    <s v="537033445"/>
    <x v="18"/>
    <n v="266185.90000000002"/>
    <n v="93.957999999999998"/>
    <s v="Unknown"/>
    <m/>
  </r>
  <r>
    <x v="2"/>
    <x v="3"/>
    <x v="2"/>
    <x v="11"/>
    <s v="Block Grants for Community Mental Health Services"/>
    <x v="2"/>
    <s v="B09SM087387"/>
    <s v="HEALTH SERVICES, WISCONSIN DEPARTMENT OF"/>
    <s v="537033445"/>
    <x v="18"/>
    <n v="1214963"/>
    <n v="93.957999999999998"/>
    <s v="Unknown"/>
    <m/>
  </r>
  <r>
    <x v="2"/>
    <x v="3"/>
    <x v="2"/>
    <x v="11"/>
    <s v="Block Grants for Community Mental Health Services"/>
    <x v="2"/>
    <s v="B09SM087388"/>
    <s v="HEALTH AND HUMAN RESOURCES, WEST VIRGINIA DEPARTMENT OF"/>
    <s v="253011757"/>
    <x v="19"/>
    <n v="93763.1"/>
    <n v="93.957999999999998"/>
    <s v="Unknown"/>
    <m/>
  </r>
  <r>
    <x v="2"/>
    <x v="3"/>
    <x v="2"/>
    <x v="11"/>
    <s v="Block Grants for Community Mental Health Services"/>
    <x v="2"/>
    <s v="B09SM087388"/>
    <s v="HEALTH AND HUMAN RESOURCES, WEST VIRGINIA DEPARTMENT OF"/>
    <s v="253011757"/>
    <x v="19"/>
    <n v="421863.60000000003"/>
    <n v="93.957999999999998"/>
    <s v="Unknown"/>
    <m/>
  </r>
  <r>
    <x v="2"/>
    <x v="3"/>
    <x v="2"/>
    <x v="11"/>
    <s v="Block Grants for Community Mental Health Services"/>
    <x v="2"/>
    <s v="B09SM087350"/>
    <s v="WYOMING, DEPARTMENT OF HEALTH"/>
    <s v="820013644"/>
    <x v="23"/>
    <n v="22733"/>
    <n v="93.957999999999998"/>
    <s v="Unknown"/>
    <m/>
  </r>
  <r>
    <x v="2"/>
    <x v="3"/>
    <x v="2"/>
    <x v="11"/>
    <s v="Block Grants for Community Mental Health Services"/>
    <x v="2"/>
    <s v="B09SM087350"/>
    <s v="DEPARTMENT OF HEALTH WYOMING"/>
    <s v="820013672"/>
    <x v="23"/>
    <n v="104207.6"/>
    <n v="93.957999999999998"/>
    <s v="Unknown"/>
    <m/>
  </r>
  <r>
    <x v="2"/>
    <x v="1"/>
    <x v="3"/>
    <x v="12"/>
    <s v="Community Mental Health Authority of Clinton, Eaton, and Ingham Counties Crisis Stabilization Unit Project"/>
    <x v="3"/>
    <s v="H79FG000835"/>
    <s v="COMMUNITY MENTAL HEALTH AUTHORITY OF CLINTON, EATON &amp; INGHAM COUNTIES"/>
    <s v="LANSING"/>
    <x v="21"/>
    <n v="3366000"/>
    <n v="93.492999999999995"/>
    <s v="Unknown"/>
    <m/>
  </r>
  <r>
    <x v="2"/>
    <x v="0"/>
    <x v="0"/>
    <x v="11"/>
    <s v="Oakland Community Health Network (OCHN) will use grant funds to support Children's Crisis Services to expand and enhance its capacity to effectively address the needs of children and youth."/>
    <x v="3"/>
    <s v="H79SM085610"/>
    <s v="OAKLAND COMMUNITY HEALTH NETWORK"/>
    <s v="TROY"/>
    <x v="21"/>
    <n v="2095685.25"/>
    <n v="93.957999999999998"/>
    <s v="Unknown"/>
    <m/>
  </r>
  <r>
    <x v="2"/>
    <x v="0"/>
    <x v="0"/>
    <x v="13"/>
    <s v="Crisis 2 Connection: Expanding the Care Continuum into the Community"/>
    <x v="0"/>
    <s v="H79SM085154"/>
    <s v="MONTGOMERY COUNTY, MARYLAND"/>
    <s v="ROCKVILLE"/>
    <x v="6"/>
    <n v="1915270"/>
    <n v="93.828999999999994"/>
    <s v="Unknown"/>
    <m/>
  </r>
  <r>
    <x v="2"/>
    <x v="1"/>
    <x v="3"/>
    <x v="13"/>
    <s v="Crisis 2 Connection: Expanding the Care Continuum into the Community"/>
    <x v="0"/>
    <s v="H79SM085154"/>
    <s v="MONTGOMERY COUNTY, MARYLAND"/>
    <s v="ROCKVILLE"/>
    <x v="6"/>
    <n v="1832794"/>
    <n v="93.828999999999994"/>
    <s v="Unknown"/>
    <m/>
  </r>
  <r>
    <x v="2"/>
    <x v="3"/>
    <x v="2"/>
    <x v="14"/>
    <s v="Building Mental Health Resiliency and Crisis Intervention Strategies for Central Florida's First Responder Community"/>
    <x v="0"/>
    <s v="H79SM084638"/>
    <s v="CENTRAL FLORIDA CARES HEALTH SYSTEM, INC."/>
    <s v="ORLANDO"/>
    <x v="31"/>
    <n v="233689"/>
    <n v="93.242999999999995"/>
    <s v="Unknown"/>
    <m/>
  </r>
  <r>
    <x v="2"/>
    <x v="3"/>
    <x v="2"/>
    <x v="14"/>
    <s v="Arbor Circle Mental Health Awareness and Training Project to support a network of community members to identify, respond and de-escalate a mental health crisis and refer to treatment."/>
    <x v="0"/>
    <s v="H79SM084355"/>
    <s v="ARBOR CIRCLE CORPORATION"/>
    <s v="GRAND RAPIDS"/>
    <x v="21"/>
    <n v="250000"/>
    <n v="93.242999999999995"/>
    <s v="Unknown"/>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3E4997D-CE7B-814D-B2AB-F88BC9BF80E1}" name="PivotTable1"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I65" firstHeaderRow="1" firstDataRow="3" firstDataCol="1"/>
  <pivotFields count="14">
    <pivotField axis="axisCol" showAll="0" defaultSubtotal="0">
      <items count="3">
        <item x="0"/>
        <item x="1"/>
        <item x="2"/>
      </items>
    </pivotField>
    <pivotField axis="axisCol" showAll="0" defaultSubtotal="0">
      <items count="4">
        <item x="2"/>
        <item x="0"/>
        <item x="1"/>
        <item x="3"/>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59">
        <item x="29"/>
        <item x="0"/>
        <item x="30"/>
        <item x="47"/>
        <item x="20"/>
        <item x="1"/>
        <item x="2"/>
        <item x="40"/>
        <item x="48"/>
        <item x="3"/>
        <item x="31"/>
        <item x="56"/>
        <item x="32"/>
        <item x="49"/>
        <item x="50"/>
        <item x="33"/>
        <item x="51"/>
        <item x="34"/>
        <item x="41"/>
        <item x="35"/>
        <item x="4"/>
        <item x="42"/>
        <item x="5"/>
        <item x="6"/>
        <item x="7"/>
        <item x="57"/>
        <item x="21"/>
        <item x="36"/>
        <item x="8"/>
        <item x="52"/>
        <item x="44"/>
        <item x="9"/>
        <item x="10"/>
        <item x="53"/>
        <item x="24"/>
        <item x="54"/>
        <item x="25"/>
        <item x="11"/>
        <item x="12"/>
        <item x="26"/>
        <item x="37"/>
        <item x="13"/>
        <item x="14"/>
        <item x="15"/>
        <item x="27"/>
        <item x="58"/>
        <item x="46"/>
        <item x="45"/>
        <item x="38"/>
        <item x="28"/>
        <item x="22"/>
        <item x="16"/>
        <item x="39"/>
        <item x="55"/>
        <item x="17"/>
        <item x="43"/>
        <item x="18"/>
        <item x="19"/>
        <item x="23"/>
      </items>
    </pivotField>
    <pivotField dataField="1" showAll="0" defaultSubtotal="0"/>
    <pivotField showAll="0" defaultSubtotal="0"/>
    <pivotField showAll="0" defaultSubtotal="0"/>
    <pivotField showAll="0" defaultSubtotal="0"/>
  </pivotFields>
  <rowFields count="1">
    <field x="9"/>
  </rowFields>
  <rowItems count="6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t="grand">
      <x/>
    </i>
  </rowItems>
  <colFields count="2">
    <field x="1"/>
    <field x="0"/>
  </colFields>
  <colItems count="8">
    <i>
      <x/>
      <x v="1"/>
    </i>
    <i>
      <x v="1"/>
      <x/>
    </i>
    <i r="1">
      <x v="1"/>
    </i>
    <i r="1">
      <x v="2"/>
    </i>
    <i>
      <x v="2"/>
      <x v="1"/>
    </i>
    <i r="1">
      <x v="2"/>
    </i>
    <i>
      <x v="3"/>
      <x v="2"/>
    </i>
    <i t="grand">
      <x/>
    </i>
  </colItems>
  <dataFields count="1">
    <dataField name="Sum of Amount" fld="10" baseField="9" baseItem="0" numFmtId="164"/>
  </dataFields>
  <formats count="9">
    <format dxfId="161">
      <pivotArea dataOnly="0" labelOnly="1" fieldPosition="0">
        <references count="1">
          <reference field="1" count="0"/>
        </references>
      </pivotArea>
    </format>
    <format dxfId="162">
      <pivotArea dataOnly="0" labelOnly="1" fieldPosition="0">
        <references count="1">
          <reference field="1" count="1">
            <x v="0"/>
          </reference>
        </references>
      </pivotArea>
    </format>
    <format dxfId="163">
      <pivotArea dataOnly="0" labelOnly="1" fieldPosition="0">
        <references count="1">
          <reference field="1" count="1">
            <x v="1"/>
          </reference>
        </references>
      </pivotArea>
    </format>
    <format dxfId="164">
      <pivotArea dataOnly="0" labelOnly="1" fieldPosition="0">
        <references count="1">
          <reference field="1" count="1">
            <x v="2"/>
          </reference>
        </references>
      </pivotArea>
    </format>
    <format dxfId="165">
      <pivotArea dataOnly="0" labelOnly="1" fieldPosition="0">
        <references count="1">
          <reference field="1" count="1">
            <x v="3"/>
          </reference>
        </references>
      </pivotArea>
    </format>
    <format dxfId="166">
      <pivotArea dataOnly="0" labelOnly="1" fieldPosition="0">
        <references count="1">
          <reference field="1" count="1">
            <x v="3"/>
          </reference>
        </references>
      </pivotArea>
    </format>
    <format dxfId="167">
      <pivotArea dataOnly="0" labelOnly="1" grandCol="1" outline="0" offset="IV1" fieldPosition="0"/>
    </format>
    <format dxfId="168">
      <pivotArea outline="0" collapsedLevelsAreSubtotals="1" fieldPosition="0"/>
    </format>
    <format dxfId="169">
      <pivotArea grandRow="1" grandCol="1" outline="0" collapsedLevelsAreSubtotals="1" fieldPosition="0"/>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9278E288-279F-1444-AEBD-74A197A6B81E}" name="PivotTable4"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1">
  <location ref="H3:I8" firstHeaderRow="1" firstDataRow="1" firstDataCol="1"/>
  <pivotFields count="14">
    <pivotField showAll="0"/>
    <pivotField showAll="0"/>
    <pivotField showAll="0"/>
    <pivotField showAll="0"/>
    <pivotField showAll="0"/>
    <pivotField axis="axisRow" showAll="0">
      <items count="5">
        <item x="1"/>
        <item x="0"/>
        <item x="3"/>
        <item x="2"/>
        <item t="default"/>
      </items>
    </pivotField>
    <pivotField showAll="0"/>
    <pivotField showAll="0"/>
    <pivotField showAll="0"/>
    <pivotField showAll="0"/>
    <pivotField dataField="1" showAll="0"/>
    <pivotField showAll="0"/>
    <pivotField showAll="0"/>
    <pivotField showAll="0"/>
  </pivotFields>
  <rowFields count="1">
    <field x="5"/>
  </rowFields>
  <rowItems count="5">
    <i>
      <x/>
    </i>
    <i>
      <x v="1"/>
    </i>
    <i>
      <x v="2"/>
    </i>
    <i>
      <x v="3"/>
    </i>
    <i t="grand">
      <x/>
    </i>
  </rowItems>
  <colItems count="1">
    <i/>
  </colItems>
  <dataFields count="1">
    <dataField name="Sum of Amount" fld="10" baseField="5" baseItem="0" numFmtId="164"/>
  </dataFields>
  <formats count="19">
    <format dxfId="52">
      <pivotArea outline="0" collapsedLevelsAreSubtotals="1" fieldPosition="0"/>
    </format>
    <format dxfId="53">
      <pivotArea dataOnly="0" labelOnly="1" fieldPosition="0">
        <references count="1">
          <reference field="5" count="1">
            <x v="0"/>
          </reference>
        </references>
      </pivotArea>
    </format>
    <format dxfId="54">
      <pivotArea dataOnly="0" labelOnly="1" fieldPosition="0">
        <references count="1">
          <reference field="5" count="1">
            <x v="3"/>
          </reference>
        </references>
      </pivotArea>
    </format>
    <format dxfId="55">
      <pivotArea dataOnly="0" labelOnly="1" fieldPosition="0">
        <references count="1">
          <reference field="5" count="1">
            <x v="2"/>
          </reference>
        </references>
      </pivotArea>
    </format>
    <format dxfId="56">
      <pivotArea dataOnly="0" labelOnly="1" fieldPosition="0">
        <references count="1">
          <reference field="5" count="1">
            <x v="1"/>
          </reference>
        </references>
      </pivotArea>
    </format>
    <format dxfId="57">
      <pivotArea dataOnly="0" labelOnly="1" fieldPosition="0">
        <references count="1">
          <reference field="5" count="0"/>
        </references>
      </pivotArea>
    </format>
    <format dxfId="58">
      <pivotArea dataOnly="0" labelOnly="1" fieldPosition="0">
        <references count="1">
          <reference field="5" count="3">
            <x v="1"/>
            <x v="2"/>
            <x v="3"/>
          </reference>
        </references>
      </pivotArea>
    </format>
    <format dxfId="59">
      <pivotArea dataOnly="0" labelOnly="1" grandRow="1" outline="0" fieldPosition="0"/>
    </format>
    <format dxfId="60">
      <pivotArea grandRow="1" outline="0" collapsedLevelsAreSubtotals="1" fieldPosition="0"/>
    </format>
    <format dxfId="61">
      <pivotArea dataOnly="0" labelOnly="1" fieldPosition="0">
        <references count="1">
          <reference field="5" count="1">
            <x v="3"/>
          </reference>
        </references>
      </pivotArea>
    </format>
    <format dxfId="62">
      <pivotArea dataOnly="0" labelOnly="1" fieldPosition="0">
        <references count="1">
          <reference field="5" count="1">
            <x v="3"/>
          </reference>
        </references>
      </pivotArea>
    </format>
    <format dxfId="63">
      <pivotArea dataOnly="0" labelOnly="1" fieldPosition="0">
        <references count="1">
          <reference field="5" count="1">
            <x v="1"/>
          </reference>
        </references>
      </pivotArea>
    </format>
    <format dxfId="64">
      <pivotArea dataOnly="0" labelOnly="1" fieldPosition="0">
        <references count="1">
          <reference field="5" count="1">
            <x v="1"/>
          </reference>
        </references>
      </pivotArea>
    </format>
    <format dxfId="65">
      <pivotArea type="all" dataOnly="0" outline="0" fieldPosition="0"/>
    </format>
    <format dxfId="66">
      <pivotArea dataOnly="0" labelOnly="1" fieldPosition="0">
        <references count="1">
          <reference field="5" count="0"/>
        </references>
      </pivotArea>
    </format>
    <format dxfId="67">
      <pivotArea dataOnly="0" labelOnly="1" fieldPosition="0">
        <references count="1">
          <reference field="5" count="0"/>
        </references>
      </pivotArea>
    </format>
    <format dxfId="68">
      <pivotArea dataOnly="0" labelOnly="1" fieldPosition="0">
        <references count="1">
          <reference field="5" count="0"/>
        </references>
      </pivotArea>
    </format>
    <format dxfId="69">
      <pivotArea dataOnly="0" labelOnly="1" fieldPosition="0">
        <references count="1">
          <reference field="5" count="0"/>
        </references>
      </pivotArea>
    </format>
    <format dxfId="70">
      <pivotArea collapsedLevelsAreSubtotals="1" fieldPosition="0">
        <references count="1">
          <reference field="5" count="0"/>
        </references>
      </pivotArea>
    </format>
  </formats>
  <chartFormats count="5">
    <chartFormat chart="10" format="15" series="1">
      <pivotArea type="data" outline="0" fieldPosition="0">
        <references count="1">
          <reference field="4294967294" count="1" selected="0">
            <x v="0"/>
          </reference>
        </references>
      </pivotArea>
    </chartFormat>
    <chartFormat chart="10" format="16">
      <pivotArea type="data" outline="0" fieldPosition="0">
        <references count="2">
          <reference field="4294967294" count="1" selected="0">
            <x v="0"/>
          </reference>
          <reference field="5" count="1" selected="0">
            <x v="0"/>
          </reference>
        </references>
      </pivotArea>
    </chartFormat>
    <chartFormat chart="10" format="17">
      <pivotArea type="data" outline="0" fieldPosition="0">
        <references count="2">
          <reference field="4294967294" count="1" selected="0">
            <x v="0"/>
          </reference>
          <reference field="5" count="1" selected="0">
            <x v="1"/>
          </reference>
        </references>
      </pivotArea>
    </chartFormat>
    <chartFormat chart="10" format="18">
      <pivotArea type="data" outline="0" fieldPosition="0">
        <references count="2">
          <reference field="4294967294" count="1" selected="0">
            <x v="0"/>
          </reference>
          <reference field="5" count="1" selected="0">
            <x v="2"/>
          </reference>
        </references>
      </pivotArea>
    </chartFormat>
    <chartFormat chart="10" format="19">
      <pivotArea type="data" outline="0" fieldPosition="0">
        <references count="2">
          <reference field="4294967294" count="1" selected="0">
            <x v="0"/>
          </reference>
          <reference field="5" count="1" selected="0">
            <x v="3"/>
          </reference>
        </references>
      </pivotArea>
    </chartFormat>
  </chart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ED54AEAB-11CC-0B44-8C4A-6794FFD6DBEB}" name="PivotTable2"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5">
  <location ref="H3:M9" firstHeaderRow="1" firstDataRow="2" firstDataCol="1"/>
  <pivotFields count="14">
    <pivotField showAll="0"/>
    <pivotField axis="axisRow" showAll="0">
      <items count="5">
        <item x="2"/>
        <item x="0"/>
        <item x="1"/>
        <item x="3"/>
        <item t="default"/>
      </items>
    </pivotField>
    <pivotField showAll="0"/>
    <pivotField showAll="0"/>
    <pivotField showAll="0"/>
    <pivotField axis="axisCol" showAll="0">
      <items count="5">
        <item x="1"/>
        <item x="0"/>
        <item x="3"/>
        <item x="2"/>
        <item t="default"/>
      </items>
    </pivotField>
    <pivotField showAll="0"/>
    <pivotField showAll="0"/>
    <pivotField showAll="0"/>
    <pivotField showAll="0"/>
    <pivotField dataField="1" showAll="0"/>
    <pivotField showAll="0"/>
    <pivotField showAll="0"/>
    <pivotField showAll="0"/>
  </pivotFields>
  <rowFields count="1">
    <field x="1"/>
  </rowFields>
  <rowItems count="5">
    <i>
      <x/>
    </i>
    <i>
      <x v="1"/>
    </i>
    <i>
      <x v="2"/>
    </i>
    <i>
      <x v="3"/>
    </i>
    <i t="grand">
      <x/>
    </i>
  </rowItems>
  <colFields count="1">
    <field x="5"/>
  </colFields>
  <colItems count="5">
    <i>
      <x/>
    </i>
    <i>
      <x v="1"/>
    </i>
    <i>
      <x v="2"/>
    </i>
    <i>
      <x v="3"/>
    </i>
    <i t="grand">
      <x/>
    </i>
  </colItems>
  <dataFields count="1">
    <dataField name="Sum of Amount" fld="10" baseField="5" baseItem="0" numFmtId="164"/>
  </dataFields>
  <formats count="15">
    <format dxfId="6">
      <pivotArea outline="0" collapsedLevelsAreSubtotals="1" fieldPosition="0"/>
    </format>
    <format dxfId="7">
      <pivotArea dataOnly="0" labelOnly="1" fieldPosition="0">
        <references count="1">
          <reference field="5" count="0"/>
        </references>
      </pivotArea>
    </format>
    <format dxfId="8">
      <pivotArea dataOnly="0" labelOnly="1" grandCol="1" outline="0" fieldPosition="0"/>
    </format>
    <format dxfId="9">
      <pivotArea dataOnly="0" labelOnly="1" fieldPosition="0">
        <references count="1">
          <reference field="5" count="0"/>
        </references>
      </pivotArea>
    </format>
    <format dxfId="10">
      <pivotArea dataOnly="0" labelOnly="1" grandCol="1" outline="0" fieldPosition="0"/>
    </format>
    <format dxfId="11">
      <pivotArea dataOnly="0" labelOnly="1" fieldPosition="0">
        <references count="1">
          <reference field="5" count="2">
            <x v="2"/>
            <x v="3"/>
          </reference>
        </references>
      </pivotArea>
    </format>
    <format dxfId="12">
      <pivotArea dataOnly="0" labelOnly="1" fieldPosition="0">
        <references count="1">
          <reference field="5" count="0"/>
        </references>
      </pivotArea>
    </format>
    <format dxfId="13">
      <pivotArea dataOnly="0" labelOnly="1" grandCol="1" outline="0" fieldPosition="0"/>
    </format>
    <format dxfId="14">
      <pivotArea grandRow="1" grandCol="1" outline="0" collapsedLevelsAreSubtotals="1" fieldPosition="0"/>
    </format>
    <format dxfId="15">
      <pivotArea field="1" type="button" dataOnly="0" labelOnly="1" outline="0" axis="axisRow" fieldPosition="0"/>
    </format>
    <format dxfId="16">
      <pivotArea dataOnly="0" labelOnly="1" fieldPosition="0">
        <references count="1">
          <reference field="5" count="0"/>
        </references>
      </pivotArea>
    </format>
    <format dxfId="17">
      <pivotArea dataOnly="0" labelOnly="1" grandCol="1" outline="0" fieldPosition="0"/>
    </format>
    <format dxfId="18">
      <pivotArea dataOnly="0" labelOnly="1" fieldPosition="0">
        <references count="1">
          <reference field="5" count="0"/>
        </references>
      </pivotArea>
    </format>
    <format dxfId="19">
      <pivotArea dataOnly="0" labelOnly="1" grandCol="1" outline="0" fieldPosition="0"/>
    </format>
    <format dxfId="20">
      <pivotArea field="1" grandCol="1" collapsedLevelsAreSubtotals="1" axis="axisRow" fieldPosition="0">
        <references count="1">
          <reference field="1" count="0"/>
        </references>
      </pivotArea>
    </format>
  </formats>
  <chartFormats count="4">
    <chartFormat chart="14" format="16" series="1">
      <pivotArea type="data" outline="0" fieldPosition="0">
        <references count="2">
          <reference field="4294967294" count="1" selected="0">
            <x v="0"/>
          </reference>
          <reference field="5" count="1" selected="0">
            <x v="0"/>
          </reference>
        </references>
      </pivotArea>
    </chartFormat>
    <chartFormat chart="14" format="17" series="1">
      <pivotArea type="data" outline="0" fieldPosition="0">
        <references count="2">
          <reference field="4294967294" count="1" selected="0">
            <x v="0"/>
          </reference>
          <reference field="5" count="1" selected="0">
            <x v="1"/>
          </reference>
        </references>
      </pivotArea>
    </chartFormat>
    <chartFormat chart="14" format="18" series="1">
      <pivotArea type="data" outline="0" fieldPosition="0">
        <references count="2">
          <reference field="4294967294" count="1" selected="0">
            <x v="0"/>
          </reference>
          <reference field="5" count="1" selected="0">
            <x v="2"/>
          </reference>
        </references>
      </pivotArea>
    </chartFormat>
    <chartFormat chart="14" format="19" series="1">
      <pivotArea type="data" outline="0" fieldPosition="0">
        <references count="2">
          <reference field="4294967294" count="1" selected="0">
            <x v="0"/>
          </reference>
          <reference field="5" count="1" selected="0">
            <x v="3"/>
          </reference>
        </references>
      </pivotArea>
    </chartFormat>
  </chart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ED352307-C4E1-4841-B2D1-98BFE4ADCAA1}" name="PivotTable1"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F9" firstHeaderRow="1" firstDataRow="2" firstDataCol="1"/>
  <pivotFields count="14">
    <pivotField showAll="0"/>
    <pivotField axis="axisRow" showAll="0">
      <items count="5">
        <item x="2"/>
        <item x="0"/>
        <item x="1"/>
        <item x="3"/>
        <item t="default"/>
      </items>
    </pivotField>
    <pivotField showAll="0"/>
    <pivotField showAll="0"/>
    <pivotField showAll="0"/>
    <pivotField axis="axisCol" showAll="0">
      <items count="5">
        <item x="1"/>
        <item x="0"/>
        <item x="3"/>
        <item x="2"/>
        <item t="default"/>
      </items>
    </pivotField>
    <pivotField showAll="0"/>
    <pivotField showAll="0"/>
    <pivotField showAll="0"/>
    <pivotField showAll="0"/>
    <pivotField dataField="1" showAll="0"/>
    <pivotField showAll="0"/>
    <pivotField showAll="0"/>
    <pivotField showAll="0"/>
  </pivotFields>
  <rowFields count="1">
    <field x="1"/>
  </rowFields>
  <rowItems count="5">
    <i>
      <x/>
    </i>
    <i>
      <x v="1"/>
    </i>
    <i>
      <x v="2"/>
    </i>
    <i>
      <x v="3"/>
    </i>
    <i t="grand">
      <x/>
    </i>
  </rowItems>
  <colFields count="1">
    <field x="5"/>
  </colFields>
  <colItems count="5">
    <i>
      <x/>
    </i>
    <i>
      <x v="1"/>
    </i>
    <i>
      <x v="2"/>
    </i>
    <i>
      <x v="3"/>
    </i>
    <i t="grand">
      <x/>
    </i>
  </colItems>
  <dataFields count="1">
    <dataField name="Count of Amount" fld="10" subtotal="count" baseField="0" baseItem="0"/>
  </dataFields>
  <formats count="6">
    <format dxfId="21">
      <pivotArea grandRow="1" grandCol="1" outline="0" collapsedLevelsAreSubtotals="1" fieldPosition="0"/>
    </format>
    <format dxfId="22">
      <pivotArea dataOnly="0" labelOnly="1" fieldPosition="0">
        <references count="1">
          <reference field="5" count="1">
            <x v="0"/>
          </reference>
        </references>
      </pivotArea>
    </format>
    <format dxfId="23">
      <pivotArea field="1" type="button" dataOnly="0" labelOnly="1" outline="0" axis="axisRow" fieldPosition="0"/>
    </format>
    <format dxfId="24">
      <pivotArea dataOnly="0" labelOnly="1" fieldPosition="0">
        <references count="1">
          <reference field="5" count="0"/>
        </references>
      </pivotArea>
    </format>
    <format dxfId="25">
      <pivotArea dataOnly="0" labelOnly="1" grandCol="1" outline="0" fieldPosition="0"/>
    </format>
    <format dxfId="26">
      <pivotArea field="1" grandCol="1" collapsedLevelsAreSubtotals="1" axis="axisRow" fieldPosition="0">
        <references count="1">
          <reference field="1" count="0"/>
        </references>
      </pivotArea>
    </format>
  </formats>
  <chartFormats count="4">
    <chartFormat chart="5" format="8" series="1">
      <pivotArea type="data" outline="0" fieldPosition="0">
        <references count="2">
          <reference field="4294967294" count="1" selected="0">
            <x v="0"/>
          </reference>
          <reference field="5" count="1" selected="0">
            <x v="0"/>
          </reference>
        </references>
      </pivotArea>
    </chartFormat>
    <chartFormat chart="5" format="9" series="1">
      <pivotArea type="data" outline="0" fieldPosition="0">
        <references count="2">
          <reference field="4294967294" count="1" selected="0">
            <x v="0"/>
          </reference>
          <reference field="5" count="1" selected="0">
            <x v="1"/>
          </reference>
        </references>
      </pivotArea>
    </chartFormat>
    <chartFormat chart="5" format="10" series="1">
      <pivotArea type="data" outline="0" fieldPosition="0">
        <references count="2">
          <reference field="4294967294" count="1" selected="0">
            <x v="0"/>
          </reference>
          <reference field="5" count="1" selected="0">
            <x v="2"/>
          </reference>
        </references>
      </pivotArea>
    </chartFormat>
    <chartFormat chart="5" format="11" series="1">
      <pivotArea type="data" outline="0" fieldPosition="0">
        <references count="2">
          <reference field="4294967294" count="1" selected="0">
            <x v="0"/>
          </reference>
          <reference field="5" count="1" selected="0">
            <x v="3"/>
          </reference>
        </references>
      </pivotArea>
    </chartFormat>
  </chart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0DD12D88-6BEB-D04C-9278-658D4CA3B09A}" name="PivotTable7" cacheId="5"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E9" firstHeaderRow="1" firstDataRow="2" firstDataCol="1"/>
  <pivotFields count="14">
    <pivotField axis="axisCol" compact="0" outline="0" showAll="0">
      <items count="4">
        <item x="2"/>
        <item x="0"/>
        <item x="1"/>
        <item t="default"/>
      </items>
    </pivotField>
    <pivotField compact="0" outline="0" showAll="0"/>
    <pivotField compact="0" outline="0" showAll="0"/>
    <pivotField compact="0" outline="0" showAll="0"/>
    <pivotField compact="0" outline="0" showAll="0"/>
    <pivotField axis="axisRow" compact="0" outline="0" showAll="0">
      <items count="5">
        <item x="1"/>
        <item x="0"/>
        <item x="3"/>
        <item x="2"/>
        <item t="default"/>
      </items>
    </pivotField>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s>
  <rowFields count="1">
    <field x="5"/>
  </rowFields>
  <rowItems count="5">
    <i>
      <x/>
    </i>
    <i>
      <x v="1"/>
    </i>
    <i>
      <x v="2"/>
    </i>
    <i>
      <x v="3"/>
    </i>
    <i t="grand">
      <x/>
    </i>
  </rowItems>
  <colFields count="1">
    <field x="0"/>
  </colFields>
  <colItems count="4">
    <i>
      <x/>
    </i>
    <i>
      <x v="1"/>
    </i>
    <i>
      <x v="2"/>
    </i>
    <i t="grand">
      <x/>
    </i>
  </colItems>
  <dataFields count="1">
    <dataField name="Sum of Amount" fld="10" baseField="0" baseItem="0" numFmtId="164"/>
  </dataFields>
  <formats count="6">
    <format dxfId="0">
      <pivotArea dataOnly="0" labelOnly="1" outline="0" fieldPosition="0">
        <references count="1">
          <reference field="5" count="0"/>
        </references>
      </pivotArea>
    </format>
    <format dxfId="1">
      <pivotArea outline="0" collapsedLevelsAreSubtotals="1" fieldPosition="0"/>
    </format>
    <format dxfId="2">
      <pivotArea dataOnly="0" labelOnly="1" outline="0" fieldPosition="0">
        <references count="1">
          <reference field="0" count="0"/>
        </references>
      </pivotArea>
    </format>
    <format dxfId="3">
      <pivotArea dataOnly="0" labelOnly="1" grandCol="1" outline="0" fieldPosition="0"/>
    </format>
    <format dxfId="4">
      <pivotArea dataOnly="0" labelOnly="1" outline="0" fieldPosition="0">
        <references count="1">
          <reference field="5" count="0"/>
        </references>
      </pivotArea>
    </format>
    <format dxfId="5">
      <pivotArea field="5" grandCol="1" outline="0" axis="axisRow" fieldPosition="0">
        <references count="1">
          <reference field="5" count="0" selected="0"/>
        </references>
      </pivotArea>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F29C179-C847-E14C-81E1-EB23F8E683E8}" name="PivotTable1"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F64" firstHeaderRow="1" firstDataRow="2" firstDataCol="1"/>
  <pivotFields count="14">
    <pivotField showAll="0" defaultSubtotal="0"/>
    <pivotField axis="axisCol" showAll="0" defaultSubtotal="0">
      <items count="4">
        <item x="2"/>
        <item x="0"/>
        <item x="1"/>
        <item x="3"/>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59">
        <item x="29"/>
        <item x="0"/>
        <item x="30"/>
        <item x="47"/>
        <item x="20"/>
        <item x="1"/>
        <item x="2"/>
        <item x="40"/>
        <item x="48"/>
        <item x="3"/>
        <item x="31"/>
        <item x="56"/>
        <item x="32"/>
        <item x="49"/>
        <item x="50"/>
        <item x="33"/>
        <item x="51"/>
        <item x="34"/>
        <item x="41"/>
        <item x="35"/>
        <item x="4"/>
        <item x="42"/>
        <item x="5"/>
        <item x="6"/>
        <item x="7"/>
        <item x="57"/>
        <item x="21"/>
        <item x="36"/>
        <item x="8"/>
        <item x="52"/>
        <item x="44"/>
        <item x="9"/>
        <item x="10"/>
        <item x="53"/>
        <item x="24"/>
        <item x="54"/>
        <item x="25"/>
        <item x="11"/>
        <item x="12"/>
        <item x="26"/>
        <item x="37"/>
        <item x="13"/>
        <item x="14"/>
        <item x="15"/>
        <item x="27"/>
        <item x="58"/>
        <item x="46"/>
        <item x="45"/>
        <item x="38"/>
        <item x="28"/>
        <item x="22"/>
        <item x="16"/>
        <item x="39"/>
        <item x="55"/>
        <item x="17"/>
        <item x="43"/>
        <item x="18"/>
        <item x="19"/>
        <item x="23"/>
      </items>
    </pivotField>
    <pivotField dataField="1" showAll="0" defaultSubtotal="0"/>
    <pivotField showAll="0" defaultSubtotal="0"/>
    <pivotField showAll="0" defaultSubtotal="0"/>
    <pivotField showAll="0" defaultSubtotal="0"/>
  </pivotFields>
  <rowFields count="1">
    <field x="9"/>
  </rowFields>
  <rowItems count="6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t="grand">
      <x/>
    </i>
  </rowItems>
  <colFields count="1">
    <field x="1"/>
  </colFields>
  <colItems count="5">
    <i>
      <x/>
    </i>
    <i>
      <x v="1"/>
    </i>
    <i>
      <x v="2"/>
    </i>
    <i>
      <x v="3"/>
    </i>
    <i t="grand">
      <x/>
    </i>
  </colItems>
  <dataFields count="1">
    <dataField name="Sum of Amount" fld="10" baseField="9" baseItem="0" numFmtId="164"/>
  </dataFields>
  <formats count="11">
    <format dxfId="150">
      <pivotArea dataOnly="0" labelOnly="1" fieldPosition="0">
        <references count="1">
          <reference field="1" count="0"/>
        </references>
      </pivotArea>
    </format>
    <format dxfId="151">
      <pivotArea dataOnly="0" labelOnly="1" fieldPosition="0">
        <references count="1">
          <reference field="1" count="1">
            <x v="0"/>
          </reference>
        </references>
      </pivotArea>
    </format>
    <format dxfId="152">
      <pivotArea dataOnly="0" labelOnly="1" fieldPosition="0">
        <references count="1">
          <reference field="1" count="1">
            <x v="1"/>
          </reference>
        </references>
      </pivotArea>
    </format>
    <format dxfId="153">
      <pivotArea dataOnly="0" labelOnly="1" fieldPosition="0">
        <references count="1">
          <reference field="1" count="1">
            <x v="2"/>
          </reference>
        </references>
      </pivotArea>
    </format>
    <format dxfId="154">
      <pivotArea dataOnly="0" labelOnly="1" fieldPosition="0">
        <references count="1">
          <reference field="1" count="1">
            <x v="3"/>
          </reference>
        </references>
      </pivotArea>
    </format>
    <format dxfId="155">
      <pivotArea dataOnly="0" labelOnly="1" fieldPosition="0">
        <references count="1">
          <reference field="1" count="1">
            <x v="3"/>
          </reference>
        </references>
      </pivotArea>
    </format>
    <format dxfId="156">
      <pivotArea dataOnly="0" labelOnly="1" grandCol="1" outline="0" offset="IV1" fieldPosition="0"/>
    </format>
    <format dxfId="157">
      <pivotArea outline="0" collapsedLevelsAreSubtotals="1" fieldPosition="0"/>
    </format>
    <format dxfId="158">
      <pivotArea grandRow="1" grandCol="1" outline="0" collapsedLevelsAreSubtotals="1" fieldPosition="0"/>
    </format>
    <format dxfId="159">
      <pivotArea collapsedLevelsAreSubtotals="1" fieldPosition="0">
        <references count="1">
          <reference field="9" count="1">
            <x v="39"/>
          </reference>
        </references>
      </pivotArea>
    </format>
    <format dxfId="160">
      <pivotArea dataOnly="0" labelOnly="1" fieldPosition="0">
        <references count="1">
          <reference field="9" count="1">
            <x v="39"/>
          </reference>
        </references>
      </pivotArea>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4DCCC0C-127D-7344-BDF4-72F121EC186A}" name="PivotTable2" cacheId="5"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F64" firstHeaderRow="1" firstDataRow="2" firstDataCol="1"/>
  <pivotFields count="14">
    <pivotField compact="0" outline="0" showAll="0"/>
    <pivotField compact="0" outline="0" showAll="0"/>
    <pivotField compact="0" outline="0" showAll="0"/>
    <pivotField compact="0" outline="0" showAll="0"/>
    <pivotField compact="0" outline="0" showAll="0"/>
    <pivotField axis="axisCol" compact="0" outline="0" showAll="0">
      <items count="5">
        <item x="1"/>
        <item x="0"/>
        <item x="3"/>
        <item x="2"/>
        <item t="default"/>
      </items>
    </pivotField>
    <pivotField compact="0" outline="0" showAll="0"/>
    <pivotField compact="0" outline="0" showAll="0"/>
    <pivotField compact="0" outline="0" showAll="0"/>
    <pivotField axis="axisRow" compact="0" outline="0" showAll="0">
      <items count="60">
        <item x="29"/>
        <item x="0"/>
        <item x="30"/>
        <item x="47"/>
        <item x="20"/>
        <item x="1"/>
        <item x="2"/>
        <item x="40"/>
        <item x="48"/>
        <item x="3"/>
        <item x="31"/>
        <item x="56"/>
        <item x="32"/>
        <item x="49"/>
        <item x="50"/>
        <item x="33"/>
        <item x="51"/>
        <item x="34"/>
        <item x="41"/>
        <item x="35"/>
        <item x="4"/>
        <item x="42"/>
        <item x="5"/>
        <item x="6"/>
        <item x="7"/>
        <item x="57"/>
        <item x="21"/>
        <item x="36"/>
        <item x="8"/>
        <item x="52"/>
        <item x="44"/>
        <item x="9"/>
        <item x="10"/>
        <item x="53"/>
        <item x="24"/>
        <item x="54"/>
        <item x="25"/>
        <item x="11"/>
        <item x="12"/>
        <item x="26"/>
        <item x="37"/>
        <item x="13"/>
        <item x="14"/>
        <item x="15"/>
        <item x="27"/>
        <item x="58"/>
        <item x="46"/>
        <item x="45"/>
        <item x="38"/>
        <item x="28"/>
        <item x="22"/>
        <item x="16"/>
        <item x="39"/>
        <item x="55"/>
        <item x="17"/>
        <item x="43"/>
        <item x="18"/>
        <item x="19"/>
        <item x="23"/>
        <item t="default"/>
      </items>
    </pivotField>
    <pivotField dataField="1" compact="0" outline="0" showAll="0"/>
    <pivotField compact="0" outline="0" showAll="0"/>
    <pivotField compact="0" outline="0" showAll="0"/>
    <pivotField compact="0" outline="0" showAll="0"/>
  </pivotFields>
  <rowFields count="1">
    <field x="9"/>
  </rowFields>
  <rowItems count="6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t="grand">
      <x/>
    </i>
  </rowItems>
  <colFields count="1">
    <field x="5"/>
  </colFields>
  <colItems count="5">
    <i>
      <x/>
    </i>
    <i>
      <x v="1"/>
    </i>
    <i>
      <x v="2"/>
    </i>
    <i>
      <x v="3"/>
    </i>
    <i t="grand">
      <x/>
    </i>
  </colItems>
  <dataFields count="1">
    <dataField name="Sum of Amount" fld="10" baseField="9" baseItem="0" numFmtId="164"/>
  </dataFields>
  <formats count="32">
    <format dxfId="118">
      <pivotArea dataOnly="0" labelOnly="1" fieldPosition="0">
        <references count="1">
          <reference field="5" count="0"/>
        </references>
      </pivotArea>
    </format>
    <format dxfId="119">
      <pivotArea dataOnly="0" labelOnly="1" grandCol="1" outline="0" fieldPosition="0"/>
    </format>
    <format dxfId="120">
      <pivotArea dataOnly="0" labelOnly="1" fieldPosition="0">
        <references count="1">
          <reference field="5" count="1">
            <x v="0"/>
          </reference>
        </references>
      </pivotArea>
    </format>
    <format dxfId="121">
      <pivotArea dataOnly="0" labelOnly="1" fieldPosition="0">
        <references count="1">
          <reference field="5" count="1">
            <x v="3"/>
          </reference>
        </references>
      </pivotArea>
    </format>
    <format dxfId="122">
      <pivotArea dataOnly="0" labelOnly="1" fieldPosition="0">
        <references count="1">
          <reference field="5" count="1">
            <x v="2"/>
          </reference>
        </references>
      </pivotArea>
    </format>
    <format dxfId="123">
      <pivotArea dataOnly="0" labelOnly="1" fieldPosition="0">
        <references count="1">
          <reference field="5" count="1">
            <x v="1"/>
          </reference>
        </references>
      </pivotArea>
    </format>
    <format dxfId="124">
      <pivotArea dataOnly="0" labelOnly="1" fieldPosition="0">
        <references count="1">
          <reference field="5" count="1">
            <x v="1"/>
          </reference>
        </references>
      </pivotArea>
    </format>
    <format dxfId="125">
      <pivotArea dataOnly="0" labelOnly="1" grandCol="1" outline="0" fieldPosition="0"/>
    </format>
    <format dxfId="126">
      <pivotArea outline="0" collapsedLevelsAreSubtotals="1" fieldPosition="0"/>
    </format>
    <format dxfId="127">
      <pivotArea dataOnly="0" labelOnly="1" fieldPosition="0">
        <references count="1">
          <reference field="5" count="2">
            <x v="2"/>
            <x v="3"/>
          </reference>
        </references>
      </pivotArea>
    </format>
    <format dxfId="128">
      <pivotArea dataOnly="0" labelOnly="1" fieldPosition="0">
        <references count="1">
          <reference field="5" count="0"/>
        </references>
      </pivotArea>
    </format>
    <format dxfId="129">
      <pivotArea dataOnly="0" labelOnly="1" grandCol="1" outline="0" fieldPosition="0"/>
    </format>
    <format dxfId="130">
      <pivotArea dataOnly="0" labelOnly="1" fieldPosition="0">
        <references count="1">
          <reference field="5" count="0"/>
        </references>
      </pivotArea>
    </format>
    <format dxfId="131">
      <pivotArea dataOnly="0" labelOnly="1" grandCol="1" outline="0" fieldPosition="0"/>
    </format>
    <format dxfId="132">
      <pivotArea grandRow="1" grandCol="1" outline="0" collapsedLevelsAreSubtotals="1" fieldPosition="0"/>
    </format>
    <format dxfId="133">
      <pivotArea type="topRight" dataOnly="0" labelOnly="1" outline="0" offset="C1" fieldPosition="0"/>
    </format>
    <format dxfId="134">
      <pivotArea dataOnly="0" labelOnly="1" outline="0" fieldPosition="0">
        <references count="1">
          <reference field="5" count="1">
            <x v="1"/>
          </reference>
        </references>
      </pivotArea>
    </format>
    <format dxfId="135">
      <pivotArea dataOnly="0" labelOnly="1" outline="0" fieldPosition="0">
        <references count="1">
          <reference field="5" count="1">
            <x v="3"/>
          </reference>
        </references>
      </pivotArea>
    </format>
    <format dxfId="136">
      <pivotArea type="topRight" dataOnly="0" labelOnly="1" outline="0" offset="C1" fieldPosition="0"/>
    </format>
    <format dxfId="137">
      <pivotArea dataOnly="0" labelOnly="1" outline="0" fieldPosition="0">
        <references count="1">
          <reference field="5" count="1">
            <x v="3"/>
          </reference>
        </references>
      </pivotArea>
    </format>
    <format dxfId="138">
      <pivotArea dataOnly="0" labelOnly="1" outline="0" fieldPosition="0">
        <references count="1">
          <reference field="5" count="1">
            <x v="1"/>
          </reference>
        </references>
      </pivotArea>
    </format>
    <format dxfId="139">
      <pivotArea dataOnly="0" labelOnly="1" outline="0" fieldPosition="0">
        <references count="1">
          <reference field="5" count="1">
            <x v="3"/>
          </reference>
        </references>
      </pivotArea>
    </format>
    <format dxfId="140">
      <pivotArea dataOnly="0" labelOnly="1" outline="0" fieldPosition="0">
        <references count="1">
          <reference field="5" count="1">
            <x v="0"/>
          </reference>
        </references>
      </pivotArea>
    </format>
    <format dxfId="141">
      <pivotArea dataOnly="0" labelOnly="1" outline="0" fieldPosition="0">
        <references count="1">
          <reference field="5" count="1">
            <x v="0"/>
          </reference>
        </references>
      </pivotArea>
    </format>
    <format dxfId="142">
      <pivotArea dataOnly="0" labelOnly="1" outline="0" fieldPosition="0">
        <references count="1">
          <reference field="5" count="1">
            <x v="1"/>
          </reference>
        </references>
      </pivotArea>
    </format>
    <format dxfId="143">
      <pivotArea dataOnly="0" labelOnly="1" outline="0" fieldPosition="0">
        <references count="1">
          <reference field="5" count="1">
            <x v="2"/>
          </reference>
        </references>
      </pivotArea>
    </format>
    <format dxfId="144">
      <pivotArea dataOnly="0" labelOnly="1" outline="0" fieldPosition="0">
        <references count="1">
          <reference field="5" count="1">
            <x v="2"/>
          </reference>
        </references>
      </pivotArea>
    </format>
    <format dxfId="145">
      <pivotArea dataOnly="0" labelOnly="1" outline="0" fieldPosition="0">
        <references count="1">
          <reference field="5" count="1">
            <x v="2"/>
          </reference>
        </references>
      </pivotArea>
    </format>
    <format dxfId="146">
      <pivotArea dataOnly="0" labelOnly="1" outline="0" fieldPosition="0">
        <references count="1">
          <reference field="5" count="0"/>
        </references>
      </pivotArea>
    </format>
    <format dxfId="147">
      <pivotArea dataOnly="0" labelOnly="1" grandCol="1" outline="0" fieldPosition="0"/>
    </format>
    <format dxfId="148">
      <pivotArea dataOnly="0" labelOnly="1" outline="0" fieldPosition="0">
        <references count="1">
          <reference field="5" count="0"/>
        </references>
      </pivotArea>
    </format>
    <format dxfId="149">
      <pivotArea dataOnly="0" labelOnly="1" grandCol="1" outline="0" fieldPosition="0"/>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6E8E94A-839B-4743-80E3-20C1A3A7AA22}" name="PivotTable2"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A3:B8" firstHeaderRow="1" firstDataRow="1" firstDataCol="1"/>
  <pivotFields count="14">
    <pivotField showAll="0"/>
    <pivotField axis="axisRow" showAll="0">
      <items count="5">
        <item x="2"/>
        <item x="0"/>
        <item x="1"/>
        <item x="3"/>
        <item t="default"/>
      </items>
    </pivotField>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1"/>
  </rowFields>
  <rowItems count="5">
    <i>
      <x/>
    </i>
    <i>
      <x v="1"/>
    </i>
    <i>
      <x v="2"/>
    </i>
    <i>
      <x v="3"/>
    </i>
    <i t="grand">
      <x/>
    </i>
  </rowItems>
  <colItems count="1">
    <i/>
  </colItems>
  <dataFields count="1">
    <dataField name="Sum of Amount" fld="10" baseField="1" baseItem="0" numFmtId="164"/>
  </dataFields>
  <formats count="13">
    <format dxfId="98">
      <pivotArea dataOnly="0" labelOnly="1" fieldPosition="0">
        <references count="1">
          <reference field="1" count="0"/>
        </references>
      </pivotArea>
    </format>
    <format dxfId="99">
      <pivotArea dataOnly="0" labelOnly="1" grandCol="1" outline="0" fieldPosition="0"/>
    </format>
    <format dxfId="100">
      <pivotArea outline="0" collapsedLevelsAreSubtotals="1" fieldPosition="0"/>
    </format>
    <format dxfId="101">
      <pivotArea dataOnly="0" labelOnly="1" outline="0" axis="axisValues" fieldPosition="0"/>
    </format>
    <format dxfId="102">
      <pivotArea grandRow="1" outline="0" collapsedLevelsAreSubtotals="1" fieldPosition="0"/>
    </format>
    <format dxfId="103">
      <pivotArea dataOnly="0" labelOnly="1" grandRow="1" outline="0" fieldPosition="0"/>
    </format>
    <format dxfId="104">
      <pivotArea dataOnly="0" labelOnly="1" fieldPosition="0">
        <references count="1">
          <reference field="1" count="0"/>
        </references>
      </pivotArea>
    </format>
    <format dxfId="105">
      <pivotArea dataOnly="0" labelOnly="1" fieldPosition="0">
        <references count="1">
          <reference field="1" count="1">
            <x v="1"/>
          </reference>
        </references>
      </pivotArea>
    </format>
    <format dxfId="106">
      <pivotArea dataOnly="0" labelOnly="1" fieldPosition="0">
        <references count="1">
          <reference field="1" count="1">
            <x v="2"/>
          </reference>
        </references>
      </pivotArea>
    </format>
    <format dxfId="107">
      <pivotArea dataOnly="0" labelOnly="1" fieldPosition="0">
        <references count="1">
          <reference field="1" count="1">
            <x v="3"/>
          </reference>
        </references>
      </pivotArea>
    </format>
    <format dxfId="108">
      <pivotArea dataOnly="0" labelOnly="1" fieldPosition="0">
        <references count="1">
          <reference field="1" count="1">
            <x v="0"/>
          </reference>
        </references>
      </pivotArea>
    </format>
    <format dxfId="109">
      <pivotArea dataOnly="0" labelOnly="1" fieldPosition="0">
        <references count="1">
          <reference field="1" count="1">
            <x v="1"/>
          </reference>
        </references>
      </pivotArea>
    </format>
    <format dxfId="110">
      <pivotArea dataOnly="0" labelOnly="1" fieldPosition="0">
        <references count="1">
          <reference field="1" count="1">
            <x v="2"/>
          </reference>
        </references>
      </pivotArea>
    </format>
  </formats>
  <chartFormats count="1">
    <chartFormat chart="6" format="8" series="1">
      <pivotArea type="data" outline="0" fieldPosition="0">
        <references count="1">
          <reference field="4294967294" count="1" selected="0">
            <x v="0"/>
          </reference>
        </references>
      </pivotArea>
    </chartFormat>
  </chart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EE0D1B81-AF00-6140-941B-824B66EF26C7}" name="PivotTable1"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H3:I7" firstHeaderRow="1" firstDataRow="1" firstDataCol="1"/>
  <pivotFields count="14">
    <pivotField showAll="0"/>
    <pivotField showAll="0"/>
    <pivotField axis="axisRow" showAll="0">
      <items count="6">
        <item m="1" x="4"/>
        <item x="0"/>
        <item x="3"/>
        <item x="2"/>
        <item h="1" x="1"/>
        <item t="default"/>
      </items>
    </pivotField>
    <pivotField showAll="0"/>
    <pivotField showAll="0"/>
    <pivotField showAll="0"/>
    <pivotField showAll="0"/>
    <pivotField showAll="0"/>
    <pivotField showAll="0"/>
    <pivotField showAll="0"/>
    <pivotField dataField="1" showAll="0"/>
    <pivotField showAll="0"/>
    <pivotField showAll="0"/>
    <pivotField showAll="0"/>
  </pivotFields>
  <rowFields count="1">
    <field x="2"/>
  </rowFields>
  <rowItems count="4">
    <i>
      <x v="1"/>
    </i>
    <i>
      <x v="2"/>
    </i>
    <i>
      <x v="3"/>
    </i>
    <i t="grand">
      <x/>
    </i>
  </rowItems>
  <colItems count="1">
    <i/>
  </colItems>
  <dataFields count="1">
    <dataField name="Sum of Amount" fld="10" baseField="2" baseItem="0" numFmtId="164"/>
  </dataFields>
  <formats count="7">
    <format dxfId="111">
      <pivotArea grandRow="1" outline="0" collapsedLevelsAreSubtotals="1" fieldPosition="0"/>
    </format>
    <format dxfId="112">
      <pivotArea dataOnly="0" labelOnly="1" grandRow="1" outline="0" fieldPosition="0"/>
    </format>
    <format dxfId="113">
      <pivotArea collapsedLevelsAreSubtotals="1" fieldPosition="0">
        <references count="1">
          <reference field="2" count="1">
            <x v="4"/>
          </reference>
        </references>
      </pivotArea>
    </format>
    <format dxfId="114">
      <pivotArea outline="0" collapsedLevelsAreSubtotals="1" fieldPosition="0"/>
    </format>
    <format dxfId="115">
      <pivotArea dataOnly="0" labelOnly="1" fieldPosition="0">
        <references count="1">
          <reference field="2" count="0"/>
        </references>
      </pivotArea>
    </format>
    <format dxfId="116">
      <pivotArea dataOnly="0" labelOnly="1" fieldPosition="0">
        <references count="1">
          <reference field="2" count="0"/>
        </references>
      </pivotArea>
    </format>
    <format dxfId="117">
      <pivotArea dataOnly="0" labelOnly="1" fieldPosition="0">
        <references count="1">
          <reference field="2" count="1">
            <x v="2"/>
          </reference>
        </references>
      </pivotArea>
    </format>
  </formats>
  <chartFormats count="1">
    <chartFormat chart="1" format="1" series="1">
      <pivotArea type="data" outline="0" fieldPosition="0">
        <references count="1">
          <reference field="4294967294" count="1" selected="0">
            <x v="0"/>
          </reference>
        </references>
      </pivotArea>
    </chartFormat>
  </chart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42070FDE-76AD-C044-8E4B-B1CF00551730}" name="PivotTable3"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3:E9" firstHeaderRow="1" firstDataRow="2" firstDataCol="1"/>
  <pivotFields count="14">
    <pivotField axis="axisCol" showAll="0">
      <items count="4">
        <item x="2"/>
        <item x="0"/>
        <item x="1"/>
        <item t="default"/>
      </items>
    </pivotField>
    <pivotField axis="axisRow" showAll="0">
      <items count="5">
        <item x="2"/>
        <item x="0"/>
        <item x="1"/>
        <item x="3"/>
        <item t="default"/>
      </items>
    </pivotField>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1"/>
  </rowFields>
  <rowItems count="5">
    <i>
      <x/>
    </i>
    <i>
      <x v="1"/>
    </i>
    <i>
      <x v="2"/>
    </i>
    <i>
      <x v="3"/>
    </i>
    <i t="grand">
      <x/>
    </i>
  </rowItems>
  <colFields count="1">
    <field x="0"/>
  </colFields>
  <colItems count="4">
    <i>
      <x/>
    </i>
    <i>
      <x v="1"/>
    </i>
    <i>
      <x v="2"/>
    </i>
    <i t="grand">
      <x/>
    </i>
  </colItems>
  <dataFields count="1">
    <dataField name="Count of Amount" fld="10" subtotal="count" baseField="0" baseItem="0"/>
  </dataFields>
  <formats count="9">
    <format dxfId="71">
      <pivotArea dataOnly="0" labelOnly="1" fieldPosition="0">
        <references count="1">
          <reference field="0" count="1">
            <x v="0"/>
          </reference>
        </references>
      </pivotArea>
    </format>
    <format dxfId="72">
      <pivotArea dataOnly="0" labelOnly="1" fieldPosition="0">
        <references count="1">
          <reference field="0" count="1">
            <x v="2"/>
          </reference>
        </references>
      </pivotArea>
    </format>
    <format dxfId="73">
      <pivotArea dataOnly="0" labelOnly="1" fieldPosition="0">
        <references count="1">
          <reference field="0" count="1">
            <x v="1"/>
          </reference>
        </references>
      </pivotArea>
    </format>
    <format dxfId="74">
      <pivotArea dataOnly="0" labelOnly="1" fieldPosition="0">
        <references count="1">
          <reference field="0" count="0"/>
        </references>
      </pivotArea>
    </format>
    <format dxfId="75">
      <pivotArea dataOnly="0" labelOnly="1" grandCol="1" outline="0" fieldPosition="0"/>
    </format>
    <format dxfId="76">
      <pivotArea grandRow="1" grandCol="1" outline="0" collapsedLevelsAreSubtotals="1" fieldPosition="0"/>
    </format>
    <format dxfId="77">
      <pivotArea dataOnly="0" labelOnly="1" fieldPosition="0">
        <references count="1">
          <reference field="0" count="1">
            <x v="0"/>
          </reference>
        </references>
      </pivotArea>
    </format>
    <format dxfId="78">
      <pivotArea dataOnly="0" labelOnly="1" fieldPosition="0">
        <references count="1">
          <reference field="0" count="1">
            <x v="1"/>
          </reference>
        </references>
      </pivotArea>
    </format>
    <format dxfId="79">
      <pivotArea dataOnly="0" labelOnly="1" fieldPosition="0">
        <references count="1">
          <reference field="0" count="1">
            <x v="2"/>
          </reference>
        </references>
      </pivotArea>
    </format>
  </formats>
  <chartFormats count="3">
    <chartFormat chart="2" format="3" series="1">
      <pivotArea type="data" outline="0" fieldPosition="0">
        <references count="2">
          <reference field="4294967294" count="1" selected="0">
            <x v="0"/>
          </reference>
          <reference field="0" count="1" selected="0">
            <x v="0"/>
          </reference>
        </references>
      </pivotArea>
    </chartFormat>
    <chartFormat chart="2" format="4" series="1">
      <pivotArea type="data" outline="0" fieldPosition="0">
        <references count="2">
          <reference field="4294967294" count="1" selected="0">
            <x v="0"/>
          </reference>
          <reference field="0" count="1" selected="0">
            <x v="1"/>
          </reference>
        </references>
      </pivotArea>
    </chartFormat>
    <chartFormat chart="2" format="5" series="1">
      <pivotArea type="data" outline="0" fieldPosition="0">
        <references count="2">
          <reference field="4294967294" count="1" selected="0">
            <x v="0"/>
          </reference>
          <reference field="0" count="1" selected="0">
            <x v="2"/>
          </reference>
        </references>
      </pivotArea>
    </chartFormat>
  </chart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D9C33E3D-9A58-3543-8AA7-1A1068EDB21A}" name="PivotTable5"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G3:K9" firstHeaderRow="1" firstDataRow="2" firstDataCol="1"/>
  <pivotFields count="14">
    <pivotField axis="axisCol" showAll="0">
      <items count="4">
        <item x="2"/>
        <item x="0"/>
        <item x="1"/>
        <item t="default"/>
      </items>
    </pivotField>
    <pivotField axis="axisRow" showAll="0">
      <items count="5">
        <item x="2"/>
        <item x="0"/>
        <item x="1"/>
        <item x="3"/>
        <item t="default"/>
      </items>
    </pivotField>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1"/>
  </rowFields>
  <rowItems count="5">
    <i>
      <x/>
    </i>
    <i>
      <x v="1"/>
    </i>
    <i>
      <x v="2"/>
    </i>
    <i>
      <x v="3"/>
    </i>
    <i t="grand">
      <x/>
    </i>
  </rowItems>
  <colFields count="1">
    <field x="0"/>
  </colFields>
  <colItems count="4">
    <i>
      <x/>
    </i>
    <i>
      <x v="1"/>
    </i>
    <i>
      <x v="2"/>
    </i>
    <i t="grand">
      <x/>
    </i>
  </colItems>
  <dataFields count="1">
    <dataField name="Sum of Amount" fld="10" baseField="0" baseItem="1" numFmtId="164"/>
  </dataFields>
  <formats count="11">
    <format dxfId="80">
      <pivotArea outline="0" collapsedLevelsAreSubtotals="1" fieldPosition="0"/>
    </format>
    <format dxfId="81">
      <pivotArea outline="0" collapsedLevelsAreSubtotals="1" fieldPosition="0"/>
    </format>
    <format dxfId="82">
      <pivotArea dataOnly="0" labelOnly="1" fieldPosition="0">
        <references count="1">
          <reference field="0" count="0"/>
        </references>
      </pivotArea>
    </format>
    <format dxfId="83">
      <pivotArea dataOnly="0" labelOnly="1" grandCol="1" outline="0" fieldPosition="0"/>
    </format>
    <format dxfId="84">
      <pivotArea outline="0" collapsedLevelsAreSubtotals="1" fieldPosition="0"/>
    </format>
    <format dxfId="85">
      <pivotArea outline="0" collapsedLevelsAreSubtotals="1" fieldPosition="0"/>
    </format>
    <format dxfId="86">
      <pivotArea outline="0" collapsedLevelsAreSubtotals="1" fieldPosition="0"/>
    </format>
    <format dxfId="87">
      <pivotArea dataOnly="0" labelOnly="1" fieldPosition="0">
        <references count="1">
          <reference field="0" count="0"/>
        </references>
      </pivotArea>
    </format>
    <format dxfId="88">
      <pivotArea dataOnly="0" labelOnly="1" grandCol="1" outline="0" fieldPosition="0"/>
    </format>
    <format dxfId="89">
      <pivotArea dataOnly="0" labelOnly="1" grandCol="1" outline="0" fieldPosition="0"/>
    </format>
    <format dxfId="90">
      <pivotArea grandRow="1" grandCol="1" outline="0" collapsedLevelsAreSubtotals="1" fieldPosition="0"/>
    </format>
  </formats>
  <chartFormats count="16">
    <chartFormat chart="0" format="0" series="1">
      <pivotArea type="data" outline="0" fieldPosition="0">
        <references count="2">
          <reference field="4294967294" count="1" selected="0">
            <x v="0"/>
          </reference>
          <reference field="1" count="1" selected="0">
            <x v="0"/>
          </reference>
        </references>
      </pivotArea>
    </chartFormat>
    <chartFormat chart="0" format="1" series="1">
      <pivotArea type="data" outline="0" fieldPosition="0">
        <references count="2">
          <reference field="4294967294" count="1" selected="0">
            <x v="0"/>
          </reference>
          <reference field="1" count="1" selected="0">
            <x v="1"/>
          </reference>
        </references>
      </pivotArea>
    </chartFormat>
    <chartFormat chart="0" format="2" series="1">
      <pivotArea type="data" outline="0" fieldPosition="0">
        <references count="2">
          <reference field="4294967294" count="1" selected="0">
            <x v="0"/>
          </reference>
          <reference field="1" count="1" selected="0">
            <x v="2"/>
          </reference>
        </references>
      </pivotArea>
    </chartFormat>
    <chartFormat chart="0" format="3" series="1">
      <pivotArea type="data" outline="0" fieldPosition="0">
        <references count="2">
          <reference field="4294967294" count="1" selected="0">
            <x v="0"/>
          </reference>
          <reference field="1" count="1" selected="0">
            <x v="3"/>
          </reference>
        </references>
      </pivotArea>
    </chartFormat>
    <chartFormat chart="0" format="4" series="1">
      <pivotArea type="data" outline="0" fieldPosition="0">
        <references count="2">
          <reference field="4294967294" count="1" selected="0">
            <x v="0"/>
          </reference>
          <reference field="0" count="1" selected="0">
            <x v="1"/>
          </reference>
        </references>
      </pivotArea>
    </chartFormat>
    <chartFormat chart="0" format="5" series="1">
      <pivotArea type="data" outline="0" fieldPosition="0">
        <references count="2">
          <reference field="4294967294" count="1" selected="0">
            <x v="0"/>
          </reference>
          <reference field="0" count="1" selected="0">
            <x v="2"/>
          </reference>
        </references>
      </pivotArea>
    </chartFormat>
    <chartFormat chart="0" format="6" series="1">
      <pivotArea type="data" outline="0" fieldPosition="0">
        <references count="2">
          <reference field="4294967294" count="1" selected="0">
            <x v="0"/>
          </reference>
          <reference field="0" count="1" selected="0">
            <x v="0"/>
          </reference>
        </references>
      </pivotArea>
    </chartFormat>
    <chartFormat chart="2" format="0" series="1">
      <pivotArea type="data" outline="0" fieldPosition="0">
        <references count="2">
          <reference field="4294967294" count="1" selected="0">
            <x v="0"/>
          </reference>
          <reference field="0" count="1" selected="0">
            <x v="0"/>
          </reference>
        </references>
      </pivotArea>
    </chartFormat>
    <chartFormat chart="2" format="1" series="1">
      <pivotArea type="data" outline="0" fieldPosition="0">
        <references count="2">
          <reference field="4294967294" count="1" selected="0">
            <x v="0"/>
          </reference>
          <reference field="0" count="1" selected="0">
            <x v="1"/>
          </reference>
        </references>
      </pivotArea>
    </chartFormat>
    <chartFormat chart="2" format="2" series="1">
      <pivotArea type="data" outline="0" fieldPosition="0">
        <references count="2">
          <reference field="4294967294" count="1" selected="0">
            <x v="0"/>
          </reference>
          <reference field="0" count="1" selected="0">
            <x v="2"/>
          </reference>
        </references>
      </pivotArea>
    </chartFormat>
    <chartFormat chart="3" format="0" series="1">
      <pivotArea type="data" outline="0" fieldPosition="0">
        <references count="2">
          <reference field="4294967294" count="1" selected="0">
            <x v="0"/>
          </reference>
          <reference field="0" count="1" selected="0">
            <x v="0"/>
          </reference>
        </references>
      </pivotArea>
    </chartFormat>
    <chartFormat chart="3" format="1" series="1">
      <pivotArea type="data" outline="0" fieldPosition="0">
        <references count="2">
          <reference field="4294967294" count="1" selected="0">
            <x v="0"/>
          </reference>
          <reference field="0" count="1" selected="0">
            <x v="1"/>
          </reference>
        </references>
      </pivotArea>
    </chartFormat>
    <chartFormat chart="3" format="2" series="1">
      <pivotArea type="data" outline="0" fieldPosition="0">
        <references count="2">
          <reference field="4294967294" count="1" selected="0">
            <x v="0"/>
          </reference>
          <reference field="0" count="1" selected="0">
            <x v="2"/>
          </reference>
        </references>
      </pivotArea>
    </chartFormat>
    <chartFormat chart="4" format="3" series="1">
      <pivotArea type="data" outline="0" fieldPosition="0">
        <references count="2">
          <reference field="4294967294" count="1" selected="0">
            <x v="0"/>
          </reference>
          <reference field="0" count="1" selected="0">
            <x v="0"/>
          </reference>
        </references>
      </pivotArea>
    </chartFormat>
    <chartFormat chart="4" format="4" series="1">
      <pivotArea type="data" outline="0" fieldPosition="0">
        <references count="2">
          <reference field="4294967294" count="1" selected="0">
            <x v="0"/>
          </reference>
          <reference field="0" count="1" selected="0">
            <x v="1"/>
          </reference>
        </references>
      </pivotArea>
    </chartFormat>
    <chartFormat chart="4" format="5" series="1">
      <pivotArea type="data" outline="0" fieldPosition="0">
        <references count="2">
          <reference field="4294967294" count="1" selected="0">
            <x v="0"/>
          </reference>
          <reference field="0" count="1" selected="0">
            <x v="2"/>
          </reference>
        </references>
      </pivotArea>
    </chartFormat>
  </chart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DFE32FA2-8DEA-EC41-A7A0-8AD074812041}" name="PivotTable6"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9">
  <location ref="M5:N9" firstHeaderRow="1" firstDataRow="1" firstDataCol="1"/>
  <pivotFields count="14">
    <pivotField axis="axisRow" showAll="0">
      <items count="4">
        <item x="2"/>
        <item x="0"/>
        <item x="1"/>
        <item t="default"/>
      </items>
    </pivotField>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0"/>
  </rowFields>
  <rowItems count="4">
    <i>
      <x/>
    </i>
    <i>
      <x v="1"/>
    </i>
    <i>
      <x v="2"/>
    </i>
    <i t="grand">
      <x/>
    </i>
  </rowItems>
  <colItems count="1">
    <i/>
  </colItems>
  <dataFields count="1">
    <dataField name="Sum of Amount" fld="10" baseField="0" baseItem="0" numFmtId="164"/>
  </dataFields>
  <formats count="7">
    <format dxfId="91">
      <pivotArea outline="0" collapsedLevelsAreSubtotals="1" fieldPosition="0"/>
    </format>
    <format dxfId="92">
      <pivotArea grandRow="1" outline="0" collapsedLevelsAreSubtotals="1" fieldPosition="0"/>
    </format>
    <format dxfId="93">
      <pivotArea dataOnly="0" labelOnly="1" grandRow="1" outline="0" fieldPosition="0"/>
    </format>
    <format dxfId="94">
      <pivotArea dataOnly="0" labelOnly="1" fieldPosition="0">
        <references count="1">
          <reference field="0" count="0"/>
        </references>
      </pivotArea>
    </format>
    <format dxfId="95">
      <pivotArea dataOnly="0" labelOnly="1" fieldPosition="0">
        <references count="1">
          <reference field="0" count="1">
            <x v="0"/>
          </reference>
        </references>
      </pivotArea>
    </format>
    <format dxfId="96">
      <pivotArea dataOnly="0" labelOnly="1" fieldPosition="0">
        <references count="1">
          <reference field="0" count="1">
            <x v="1"/>
          </reference>
        </references>
      </pivotArea>
    </format>
    <format dxfId="97">
      <pivotArea dataOnly="0" labelOnly="1" fieldPosition="0">
        <references count="1">
          <reference field="0" count="1">
            <x v="2"/>
          </reference>
        </references>
      </pivotArea>
    </format>
  </formats>
  <chartFormats count="4">
    <chartFormat chart="18" format="4" series="1">
      <pivotArea type="data" outline="0" fieldPosition="0">
        <references count="1">
          <reference field="4294967294" count="1" selected="0">
            <x v="0"/>
          </reference>
        </references>
      </pivotArea>
    </chartFormat>
    <chartFormat chart="18" format="5">
      <pivotArea type="data" outline="0" fieldPosition="0">
        <references count="2">
          <reference field="4294967294" count="1" selected="0">
            <x v="0"/>
          </reference>
          <reference field="0" count="1" selected="0">
            <x v="0"/>
          </reference>
        </references>
      </pivotArea>
    </chartFormat>
    <chartFormat chart="18" format="6">
      <pivotArea type="data" outline="0" fieldPosition="0">
        <references count="2">
          <reference field="4294967294" count="1" selected="0">
            <x v="0"/>
          </reference>
          <reference field="0" count="1" selected="0">
            <x v="1"/>
          </reference>
        </references>
      </pivotArea>
    </chartFormat>
    <chartFormat chart="18" format="7">
      <pivotArea type="data" outline="0" fieldPosition="0">
        <references count="2">
          <reference field="4294967294" count="1" selected="0">
            <x v="0"/>
          </reference>
          <reference field="0" count="1" selected="0">
            <x v="2"/>
          </reference>
        </references>
      </pivotArea>
    </chartFormat>
  </chart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D5E2F439-F189-0245-8126-E4F8E7F42B79}" name="PivotTable3"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A3:F5" firstHeaderRow="1" firstDataRow="2" firstDataCol="1"/>
  <pivotFields count="14">
    <pivotField showAll="0"/>
    <pivotField showAll="0"/>
    <pivotField showAll="0"/>
    <pivotField showAll="0"/>
    <pivotField showAll="0"/>
    <pivotField axis="axisCol" showAll="0">
      <items count="5">
        <item x="1"/>
        <item x="0"/>
        <item x="3"/>
        <item x="2"/>
        <item t="default"/>
      </items>
    </pivotField>
    <pivotField showAll="0"/>
    <pivotField showAll="0"/>
    <pivotField showAll="0"/>
    <pivotField showAll="0"/>
    <pivotField dataField="1" showAll="0"/>
    <pivotField showAll="0"/>
    <pivotField showAll="0"/>
    <pivotField showAll="0"/>
  </pivotFields>
  <rowItems count="1">
    <i/>
  </rowItems>
  <colFields count="1">
    <field x="5"/>
  </colFields>
  <colItems count="5">
    <i>
      <x/>
    </i>
    <i>
      <x v="1"/>
    </i>
    <i>
      <x v="2"/>
    </i>
    <i>
      <x v="3"/>
    </i>
    <i t="grand">
      <x/>
    </i>
  </colItems>
  <dataFields count="1">
    <dataField name="Sum of Amount" fld="10" baseField="5" baseItem="0" numFmtId="164"/>
  </dataFields>
  <formats count="25">
    <format dxfId="27">
      <pivotArea dataOnly="0" labelOnly="1" fieldPosition="0">
        <references count="1">
          <reference field="5" count="2">
            <x v="2"/>
            <x v="3"/>
          </reference>
        </references>
      </pivotArea>
    </format>
    <format dxfId="28">
      <pivotArea dataOnly="0" labelOnly="1" fieldPosition="0">
        <references count="1">
          <reference field="5" count="0"/>
        </references>
      </pivotArea>
    </format>
    <format dxfId="29">
      <pivotArea dataOnly="0" labelOnly="1" grandCol="1" outline="0" fieldPosition="0"/>
    </format>
    <format dxfId="30">
      <pivotArea outline="0" collapsedLevelsAreSubtotals="1" fieldPosition="0"/>
    </format>
    <format dxfId="31">
      <pivotArea dataOnly="0" labelOnly="1" outline="0" axis="axisValues" fieldPosition="0"/>
    </format>
    <format dxfId="32">
      <pivotArea outline="0" collapsedLevelsAreSubtotals="1" fieldPosition="0">
        <references count="1">
          <reference field="5" count="1" selected="0">
            <x v="3"/>
          </reference>
        </references>
      </pivotArea>
    </format>
    <format dxfId="33">
      <pivotArea grandCol="1" outline="0" collapsedLevelsAreSubtotals="1" fieldPosition="0"/>
    </format>
    <format dxfId="34">
      <pivotArea grandCol="1" outline="0" collapsedLevelsAreSubtotals="1" fieldPosition="0"/>
    </format>
    <format dxfId="35">
      <pivotArea type="all" dataOnly="0" outline="0" fieldPosition="0"/>
    </format>
    <format dxfId="36">
      <pivotArea dataOnly="0" labelOnly="1" fieldPosition="0">
        <references count="1">
          <reference field="5" count="0"/>
        </references>
      </pivotArea>
    </format>
    <format dxfId="37">
      <pivotArea dataOnly="0" labelOnly="1" grandCol="1" outline="0" fieldPosition="0"/>
    </format>
    <format dxfId="38">
      <pivotArea dataOnly="0" labelOnly="1" fieldPosition="0">
        <references count="1">
          <reference field="5" count="1">
            <x v="0"/>
          </reference>
        </references>
      </pivotArea>
    </format>
    <format dxfId="39">
      <pivotArea dataOnly="0" labelOnly="1" fieldPosition="0">
        <references count="1">
          <reference field="5" count="1">
            <x v="1"/>
          </reference>
        </references>
      </pivotArea>
    </format>
    <format dxfId="40">
      <pivotArea dataOnly="0" labelOnly="1" fieldPosition="0">
        <references count="1">
          <reference field="5" count="1">
            <x v="2"/>
          </reference>
        </references>
      </pivotArea>
    </format>
    <format dxfId="41">
      <pivotArea dataOnly="0" labelOnly="1" fieldPosition="0">
        <references count="1">
          <reference field="5" count="1">
            <x v="3"/>
          </reference>
        </references>
      </pivotArea>
    </format>
    <format dxfId="42">
      <pivotArea dataOnly="0" labelOnly="1" fieldPosition="0">
        <references count="1">
          <reference field="5" count="0"/>
        </references>
      </pivotArea>
    </format>
    <format dxfId="43">
      <pivotArea dataOnly="0" labelOnly="1" grandCol="1" outline="0" fieldPosition="0"/>
    </format>
    <format dxfId="44">
      <pivotArea dataOnly="0" labelOnly="1" outline="0" axis="axisValues" fieldPosition="0"/>
    </format>
    <format dxfId="45">
      <pivotArea dataOnly="0" labelOnly="1" fieldPosition="0">
        <references count="1">
          <reference field="5" count="0"/>
        </references>
      </pivotArea>
    </format>
    <format dxfId="46">
      <pivotArea dataOnly="0" labelOnly="1" grandCol="1" outline="0" fieldPosition="0"/>
    </format>
    <format dxfId="47">
      <pivotArea outline="0" collapsedLevelsAreSubtotals="1" fieldPosition="0">
        <references count="1">
          <reference field="5" count="0" selected="0"/>
        </references>
      </pivotArea>
    </format>
    <format dxfId="48">
      <pivotArea outline="0" collapsedLevelsAreSubtotals="1" fieldPosition="0">
        <references count="1">
          <reference field="5" count="1" selected="0">
            <x v="0"/>
          </reference>
        </references>
      </pivotArea>
    </format>
    <format dxfId="49">
      <pivotArea outline="0" collapsedLevelsAreSubtotals="1" fieldPosition="0">
        <references count="1">
          <reference field="5" count="1" selected="0">
            <x v="1"/>
          </reference>
        </references>
      </pivotArea>
    </format>
    <format dxfId="50">
      <pivotArea outline="0" collapsedLevelsAreSubtotals="1" fieldPosition="0">
        <references count="1">
          <reference field="5" count="1" selected="0">
            <x v="2"/>
          </reference>
        </references>
      </pivotArea>
    </format>
    <format dxfId="51">
      <pivotArea outline="0" collapsedLevelsAreSubtotals="1" fieldPosition="0">
        <references count="1">
          <reference field="5" count="1" selected="0">
            <x v="3"/>
          </reference>
        </references>
      </pivotArea>
    </format>
  </formats>
  <chartFormats count="8">
    <chartFormat chart="1" format="0" series="1">
      <pivotArea type="data" outline="0" fieldPosition="0">
        <references count="2">
          <reference field="4294967294" count="1" selected="0">
            <x v="0"/>
          </reference>
          <reference field="5" count="1" selected="0">
            <x v="0"/>
          </reference>
        </references>
      </pivotArea>
    </chartFormat>
    <chartFormat chart="1" format="1" series="1">
      <pivotArea type="data" outline="0" fieldPosition="0">
        <references count="2">
          <reference field="4294967294" count="1" selected="0">
            <x v="0"/>
          </reference>
          <reference field="5" count="1" selected="0">
            <x v="1"/>
          </reference>
        </references>
      </pivotArea>
    </chartFormat>
    <chartFormat chart="1" format="2" series="1">
      <pivotArea type="data" outline="0" fieldPosition="0">
        <references count="2">
          <reference field="4294967294" count="1" selected="0">
            <x v="0"/>
          </reference>
          <reference field="5" count="1" selected="0">
            <x v="2"/>
          </reference>
        </references>
      </pivotArea>
    </chartFormat>
    <chartFormat chart="1" format="3" series="1">
      <pivotArea type="data" outline="0" fieldPosition="0">
        <references count="2">
          <reference field="4294967294" count="1" selected="0">
            <x v="0"/>
          </reference>
          <reference field="5" count="1" selected="0">
            <x v="3"/>
          </reference>
        </references>
      </pivotArea>
    </chartFormat>
    <chartFormat chart="4" format="12" series="1">
      <pivotArea type="data" outline="0" fieldPosition="0">
        <references count="2">
          <reference field="4294967294" count="1" selected="0">
            <x v="0"/>
          </reference>
          <reference field="5" count="1" selected="0">
            <x v="0"/>
          </reference>
        </references>
      </pivotArea>
    </chartFormat>
    <chartFormat chart="4" format="13" series="1">
      <pivotArea type="data" outline="0" fieldPosition="0">
        <references count="2">
          <reference field="4294967294" count="1" selected="0">
            <x v="0"/>
          </reference>
          <reference field="5" count="1" selected="0">
            <x v="1"/>
          </reference>
        </references>
      </pivotArea>
    </chartFormat>
    <chartFormat chart="4" format="14" series="1">
      <pivotArea type="data" outline="0" fieldPosition="0">
        <references count="2">
          <reference field="4294967294" count="1" selected="0">
            <x v="0"/>
          </reference>
          <reference field="5" count="1" selected="0">
            <x v="2"/>
          </reference>
        </references>
      </pivotArea>
    </chartFormat>
    <chartFormat chart="4" format="15" series="1">
      <pivotArea type="data" outline="0" fieldPosition="0">
        <references count="2">
          <reference field="4294967294" count="1" selected="0">
            <x v="0"/>
          </reference>
          <reference field="5" count="1" selected="0">
            <x v="3"/>
          </reference>
        </references>
      </pivotArea>
    </chartFormat>
  </chart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pivotTable" Target="../pivotTables/pivotTable8.xml"/><Relationship Id="rId2" Type="http://schemas.openxmlformats.org/officeDocument/2006/relationships/pivotTable" Target="../pivotTables/pivotTable7.xml"/><Relationship Id="rId1" Type="http://schemas.openxmlformats.org/officeDocument/2006/relationships/pivotTable" Target="../pivotTables/pivotTable6.xml"/><Relationship Id="rId5" Type="http://schemas.openxmlformats.org/officeDocument/2006/relationships/drawing" Target="../drawings/drawing5.xml"/><Relationship Id="rId4"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ivotTable" Target="../pivotTables/pivotTable10.xml"/><Relationship Id="rId1" Type="http://schemas.openxmlformats.org/officeDocument/2006/relationships/pivotTable" Target="../pivotTables/pivotTable9.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ivotTable" Target="../pivotTables/pivotTable12.xml"/><Relationship Id="rId1" Type="http://schemas.openxmlformats.org/officeDocument/2006/relationships/pivotTable" Target="../pivotTables/pivotTable11.xml"/><Relationship Id="rId4"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pivotTable" Target="../pivotTables/pivotTable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17" Type="http://schemas.openxmlformats.org/officeDocument/2006/relationships/hyperlink" Target="https://www.samhsa.gov/grants/grant-announcements/SM-22-015" TargetMode="External"/><Relationship Id="rId21" Type="http://schemas.openxmlformats.org/officeDocument/2006/relationships/hyperlink" Target="https://www.samhsa.gov/grants/grant-announcements/SM-22-020" TargetMode="External"/><Relationship Id="rId42" Type="http://schemas.openxmlformats.org/officeDocument/2006/relationships/hyperlink" Target="https://www.samhsa.gov/grants/grant-announcements/SM-22-015" TargetMode="External"/><Relationship Id="rId63" Type="http://schemas.openxmlformats.org/officeDocument/2006/relationships/hyperlink" Target="https://www.samhsa.gov/grants/grant-announcements/SM-22-015" TargetMode="External"/><Relationship Id="rId84" Type="http://schemas.openxmlformats.org/officeDocument/2006/relationships/hyperlink" Target="https://www.samhsa.gov/grants/grant-announcements/SM-22-015" TargetMode="External"/><Relationship Id="rId138" Type="http://schemas.openxmlformats.org/officeDocument/2006/relationships/hyperlink" Target="https://www.samhsa.gov/grants/grant-announcements/SM-22-015" TargetMode="External"/><Relationship Id="rId159" Type="http://schemas.openxmlformats.org/officeDocument/2006/relationships/hyperlink" Target="https://cops.usdoj.gov/pdf/2022AwardDocs/cpd/Award_List.pdf" TargetMode="External"/><Relationship Id="rId170" Type="http://schemas.openxmlformats.org/officeDocument/2006/relationships/hyperlink" Target="https://taggs.hhs.gov/Detail/CFDADetail?arg_CFDA_NUM=93958" TargetMode="External"/><Relationship Id="rId191" Type="http://schemas.openxmlformats.org/officeDocument/2006/relationships/hyperlink" Target="https://taggs.hhs.gov/Detail/CFDADetail?arg_CFDA_NUM=93958" TargetMode="External"/><Relationship Id="rId205" Type="http://schemas.openxmlformats.org/officeDocument/2006/relationships/hyperlink" Target="https://taggs.hhs.gov/Detail/CFDADetail?arg_CFDA_NUM=93958" TargetMode="External"/><Relationship Id="rId107" Type="http://schemas.openxmlformats.org/officeDocument/2006/relationships/hyperlink" Target="https://www.samhsa.gov/grants/grant-announcements/SM-22-015" TargetMode="External"/><Relationship Id="rId11" Type="http://schemas.openxmlformats.org/officeDocument/2006/relationships/hyperlink" Target="https://www.samhsa.gov/grants/grant-announcements/SM-22-020" TargetMode="External"/><Relationship Id="rId32" Type="http://schemas.openxmlformats.org/officeDocument/2006/relationships/hyperlink" Target="https://www.samhsa.gov/grants/grant-announcements/SM-22-016" TargetMode="External"/><Relationship Id="rId53" Type="http://schemas.openxmlformats.org/officeDocument/2006/relationships/hyperlink" Target="https://www.samhsa.gov/grants/grant-announcements/SM-22-015" TargetMode="External"/><Relationship Id="rId74" Type="http://schemas.openxmlformats.org/officeDocument/2006/relationships/hyperlink" Target="https://www.samhsa.gov/grants/grant-announcements/SM-22-015" TargetMode="External"/><Relationship Id="rId128" Type="http://schemas.openxmlformats.org/officeDocument/2006/relationships/hyperlink" Target="https://www.samhsa.gov/grants/grant-announcements/SM-22-015" TargetMode="External"/><Relationship Id="rId149" Type="http://schemas.openxmlformats.org/officeDocument/2006/relationships/hyperlink" Target="https://data.ojp.usdoj.gov/stories/s/O-BJA-2021-21003/7b7y-9xg8/" TargetMode="External"/><Relationship Id="rId5" Type="http://schemas.openxmlformats.org/officeDocument/2006/relationships/hyperlink" Target="https://www.samhsa.gov/grants/grant-announcements/SM-22-020" TargetMode="External"/><Relationship Id="rId95" Type="http://schemas.openxmlformats.org/officeDocument/2006/relationships/hyperlink" Target="https://www.samhsa.gov/grants/grant-announcements/SM-22-015" TargetMode="External"/><Relationship Id="rId160" Type="http://schemas.openxmlformats.org/officeDocument/2006/relationships/hyperlink" Target="https://taggs.hhs.gov/Detail/AwardDetail?arg_AwardNum=H79SM085154&amp;arg_ProgOfficeCode=80" TargetMode="External"/><Relationship Id="rId181" Type="http://schemas.openxmlformats.org/officeDocument/2006/relationships/hyperlink" Target="https://taggs.hhs.gov/Detail/CFDADetail?arg_CFDA_NUM=93958" TargetMode="External"/><Relationship Id="rId216" Type="http://schemas.openxmlformats.org/officeDocument/2006/relationships/hyperlink" Target="https://taggs.hhs.gov/Detail/CFDADetail?arg_CFDA_NUM=93958" TargetMode="External"/><Relationship Id="rId22" Type="http://schemas.openxmlformats.org/officeDocument/2006/relationships/hyperlink" Target="https://www.samhsa.gov/grants/grant-announcements/SM-22-020" TargetMode="External"/><Relationship Id="rId43" Type="http://schemas.openxmlformats.org/officeDocument/2006/relationships/hyperlink" Target="https://www.samhsa.gov/grants/grant-announcements/SM-22-015" TargetMode="External"/><Relationship Id="rId64" Type="http://schemas.openxmlformats.org/officeDocument/2006/relationships/hyperlink" Target="https://www.samhsa.gov/grants/grant-announcements/SM-22-015" TargetMode="External"/><Relationship Id="rId118" Type="http://schemas.openxmlformats.org/officeDocument/2006/relationships/hyperlink" Target="https://www.samhsa.gov/grants/grant-announcements/SM-22-015" TargetMode="External"/><Relationship Id="rId139" Type="http://schemas.openxmlformats.org/officeDocument/2006/relationships/hyperlink" Target="https://www.samhsa.gov/grants/grant-announcements/SM-22-015" TargetMode="External"/><Relationship Id="rId85" Type="http://schemas.openxmlformats.org/officeDocument/2006/relationships/hyperlink" Target="https://www.samhsa.gov/grants/grant-announcements/SM-22-015" TargetMode="External"/><Relationship Id="rId150" Type="http://schemas.openxmlformats.org/officeDocument/2006/relationships/hyperlink" Target="https://data.ojp.usdoj.gov/stories/s/O-BJA-2022-171099/xhs7-kqvt/" TargetMode="External"/><Relationship Id="rId171" Type="http://schemas.openxmlformats.org/officeDocument/2006/relationships/hyperlink" Target="https://taggs.hhs.gov/Detail/CFDADetail?arg_CFDA_NUM=93958" TargetMode="External"/><Relationship Id="rId192" Type="http://schemas.openxmlformats.org/officeDocument/2006/relationships/hyperlink" Target="https://taggs.hhs.gov/Detail/CFDADetail?arg_CFDA_NUM=93958" TargetMode="External"/><Relationship Id="rId206" Type="http://schemas.openxmlformats.org/officeDocument/2006/relationships/hyperlink" Target="https://taggs.hhs.gov/Detail/CFDADetail?arg_CFDA_NUM=93958" TargetMode="External"/><Relationship Id="rId12" Type="http://schemas.openxmlformats.org/officeDocument/2006/relationships/hyperlink" Target="https://www.samhsa.gov/grants/grant-announcements/SM-22-020" TargetMode="External"/><Relationship Id="rId33" Type="http://schemas.openxmlformats.org/officeDocument/2006/relationships/hyperlink" Target="https://www.samhsa.gov/grants/grant-announcements/SM-22-016" TargetMode="External"/><Relationship Id="rId108" Type="http://schemas.openxmlformats.org/officeDocument/2006/relationships/hyperlink" Target="https://www.samhsa.gov/grants/grant-announcements/SM-22-015" TargetMode="External"/><Relationship Id="rId129" Type="http://schemas.openxmlformats.org/officeDocument/2006/relationships/hyperlink" Target="https://www.samhsa.gov/grants/grant-announcements/SM-22-015" TargetMode="External"/><Relationship Id="rId54" Type="http://schemas.openxmlformats.org/officeDocument/2006/relationships/hyperlink" Target="https://www.samhsa.gov/grants/grant-announcements/SM-22-015" TargetMode="External"/><Relationship Id="rId75" Type="http://schemas.openxmlformats.org/officeDocument/2006/relationships/hyperlink" Target="https://www.samhsa.gov/grants/grant-announcements/SM-22-015" TargetMode="External"/><Relationship Id="rId96" Type="http://schemas.openxmlformats.org/officeDocument/2006/relationships/hyperlink" Target="https://www.samhsa.gov/grants/grant-announcements/SM-22-015" TargetMode="External"/><Relationship Id="rId140" Type="http://schemas.openxmlformats.org/officeDocument/2006/relationships/hyperlink" Target="https://www.samhsa.gov/grants/grant-announcements/SM-22-015" TargetMode="External"/><Relationship Id="rId161" Type="http://schemas.openxmlformats.org/officeDocument/2006/relationships/hyperlink" Target="https://taggs.hhs.gov/Detail/CFDADetail?arg_CFDA_NUM=93243" TargetMode="External"/><Relationship Id="rId182" Type="http://schemas.openxmlformats.org/officeDocument/2006/relationships/hyperlink" Target="https://taggs.hhs.gov/Detail/CFDADetail?arg_CFDA_NUM=93958" TargetMode="External"/><Relationship Id="rId217" Type="http://schemas.openxmlformats.org/officeDocument/2006/relationships/hyperlink" Target="https://taggs.hhs.gov/Detail/CFDADetail?arg_CFDA_NUM=93958" TargetMode="External"/><Relationship Id="rId6" Type="http://schemas.openxmlformats.org/officeDocument/2006/relationships/hyperlink" Target="https://www.samhsa.gov/grants/grant-announcements/SM-22-020" TargetMode="External"/><Relationship Id="rId23" Type="http://schemas.openxmlformats.org/officeDocument/2006/relationships/hyperlink" Target="https://www.samhsa.gov/grants/grant-announcements/SM-22-020" TargetMode="External"/><Relationship Id="rId119" Type="http://schemas.openxmlformats.org/officeDocument/2006/relationships/hyperlink" Target="https://www.samhsa.gov/grants/grant-announcements/SM-22-015" TargetMode="External"/><Relationship Id="rId44" Type="http://schemas.openxmlformats.org/officeDocument/2006/relationships/hyperlink" Target="https://www.samhsa.gov/grants/grant-announcements/SM-22-015" TargetMode="External"/><Relationship Id="rId65" Type="http://schemas.openxmlformats.org/officeDocument/2006/relationships/hyperlink" Target="https://www.samhsa.gov/grants/grant-announcements/SM-22-015" TargetMode="External"/><Relationship Id="rId86" Type="http://schemas.openxmlformats.org/officeDocument/2006/relationships/hyperlink" Target="https://www.samhsa.gov/grants/grant-announcements/SM-22-015" TargetMode="External"/><Relationship Id="rId130" Type="http://schemas.openxmlformats.org/officeDocument/2006/relationships/hyperlink" Target="https://www.samhsa.gov/grants/grant-announcements/SM-22-015" TargetMode="External"/><Relationship Id="rId151" Type="http://schemas.openxmlformats.org/officeDocument/2006/relationships/hyperlink" Target="https://data.ojp.usdoj.gov/stories/s/O-BJA-2021-21001/tyqw-4nes/" TargetMode="External"/><Relationship Id="rId172" Type="http://schemas.openxmlformats.org/officeDocument/2006/relationships/hyperlink" Target="https://taggs.hhs.gov/Detail/CFDADetail?arg_CFDA_NUM=93958" TargetMode="External"/><Relationship Id="rId193" Type="http://schemas.openxmlformats.org/officeDocument/2006/relationships/hyperlink" Target="https://taggs.hhs.gov/Detail/CFDADetail?arg_CFDA_NUM=93958" TargetMode="External"/><Relationship Id="rId207" Type="http://schemas.openxmlformats.org/officeDocument/2006/relationships/hyperlink" Target="https://taggs.hhs.gov/Detail/CFDADetail?arg_CFDA_NUM=93958" TargetMode="External"/><Relationship Id="rId13" Type="http://schemas.openxmlformats.org/officeDocument/2006/relationships/hyperlink" Target="https://www.samhsa.gov/grants/grant-announcements/SM-22-020" TargetMode="External"/><Relationship Id="rId109" Type="http://schemas.openxmlformats.org/officeDocument/2006/relationships/hyperlink" Target="https://www.samhsa.gov/grants/grant-announcements/SM-22-015" TargetMode="External"/><Relationship Id="rId34" Type="http://schemas.openxmlformats.org/officeDocument/2006/relationships/hyperlink" Target="https://www.samhsa.gov/grants/grant-announcements/SM-22-016" TargetMode="External"/><Relationship Id="rId55" Type="http://schemas.openxmlformats.org/officeDocument/2006/relationships/hyperlink" Target="https://www.samhsa.gov/grants/grant-announcements/SM-22-015" TargetMode="External"/><Relationship Id="rId76" Type="http://schemas.openxmlformats.org/officeDocument/2006/relationships/hyperlink" Target="https://www.samhsa.gov/grants/grant-announcements/SM-22-015" TargetMode="External"/><Relationship Id="rId97" Type="http://schemas.openxmlformats.org/officeDocument/2006/relationships/hyperlink" Target="https://www.samhsa.gov/grants/grant-announcements/SM-22-015" TargetMode="External"/><Relationship Id="rId120" Type="http://schemas.openxmlformats.org/officeDocument/2006/relationships/hyperlink" Target="https://www.samhsa.gov/grants/grant-announcements/SM-22-015" TargetMode="External"/><Relationship Id="rId141" Type="http://schemas.openxmlformats.org/officeDocument/2006/relationships/hyperlink" Target="https://www.samhsa.gov/grants/grant-announcements/SM-22-015" TargetMode="External"/><Relationship Id="rId7" Type="http://schemas.openxmlformats.org/officeDocument/2006/relationships/hyperlink" Target="https://www.samhsa.gov/grants/grant-announcements/SM-22-020" TargetMode="External"/><Relationship Id="rId162" Type="http://schemas.openxmlformats.org/officeDocument/2006/relationships/hyperlink" Target="https://taggs.hhs.gov/Detail/CFDADetail?arg_CFDA_NUM=93243" TargetMode="External"/><Relationship Id="rId183" Type="http://schemas.openxmlformats.org/officeDocument/2006/relationships/hyperlink" Target="https://taggs.hhs.gov/Detail/CFDADetail?arg_CFDA_NUM=93958" TargetMode="External"/><Relationship Id="rId218" Type="http://schemas.openxmlformats.org/officeDocument/2006/relationships/hyperlink" Target="https://taggs.hhs.gov/Detail/CFDADetail?arg_CFDA_NUM=93958" TargetMode="External"/><Relationship Id="rId24" Type="http://schemas.openxmlformats.org/officeDocument/2006/relationships/hyperlink" Target="https://www.samhsa.gov/grants/grant-announcements/SM-22-020" TargetMode="External"/><Relationship Id="rId45" Type="http://schemas.openxmlformats.org/officeDocument/2006/relationships/hyperlink" Target="https://www.samhsa.gov/grants/grant-announcements/SM-22-015" TargetMode="External"/><Relationship Id="rId66" Type="http://schemas.openxmlformats.org/officeDocument/2006/relationships/hyperlink" Target="https://www.samhsa.gov/grants/grant-announcements/SM-22-015" TargetMode="External"/><Relationship Id="rId87" Type="http://schemas.openxmlformats.org/officeDocument/2006/relationships/hyperlink" Target="https://www.samhsa.gov/grants/grant-announcements/SM-22-015" TargetMode="External"/><Relationship Id="rId110" Type="http://schemas.openxmlformats.org/officeDocument/2006/relationships/hyperlink" Target="https://www.samhsa.gov/grants/grant-announcements/SM-22-015" TargetMode="External"/><Relationship Id="rId131" Type="http://schemas.openxmlformats.org/officeDocument/2006/relationships/hyperlink" Target="https://www.samhsa.gov/grants/grant-announcements/SM-22-015" TargetMode="External"/><Relationship Id="rId152" Type="http://schemas.openxmlformats.org/officeDocument/2006/relationships/hyperlink" Target="https://data.ojp.usdoj.gov/stories/s/O-BJA-2021-21001/tyqw-4nes/" TargetMode="External"/><Relationship Id="rId173" Type="http://schemas.openxmlformats.org/officeDocument/2006/relationships/hyperlink" Target="https://taggs.hhs.gov/Detail/CFDADetail?arg_CFDA_NUM=93958" TargetMode="External"/><Relationship Id="rId194" Type="http://schemas.openxmlformats.org/officeDocument/2006/relationships/hyperlink" Target="https://taggs.hhs.gov/Detail/CFDADetail?arg_CFDA_NUM=93958" TargetMode="External"/><Relationship Id="rId208" Type="http://schemas.openxmlformats.org/officeDocument/2006/relationships/hyperlink" Target="https://taggs.hhs.gov/Detail/CFDADetail?arg_CFDA_NUM=93958" TargetMode="External"/><Relationship Id="rId14" Type="http://schemas.openxmlformats.org/officeDocument/2006/relationships/hyperlink" Target="https://www.samhsa.gov/grants/grant-announcements/SM-22-020" TargetMode="External"/><Relationship Id="rId35" Type="http://schemas.openxmlformats.org/officeDocument/2006/relationships/hyperlink" Target="https://www.samhsa.gov/grants/grant-announcements/SM-22-016" TargetMode="External"/><Relationship Id="rId56" Type="http://schemas.openxmlformats.org/officeDocument/2006/relationships/hyperlink" Target="https://www.samhsa.gov/grants/grant-announcements/SM-22-015" TargetMode="External"/><Relationship Id="rId77" Type="http://schemas.openxmlformats.org/officeDocument/2006/relationships/hyperlink" Target="https://www.samhsa.gov/grants/grant-announcements/SM-22-015" TargetMode="External"/><Relationship Id="rId100" Type="http://schemas.openxmlformats.org/officeDocument/2006/relationships/hyperlink" Target="https://www.samhsa.gov/grants/grant-announcements/SM-22-015" TargetMode="External"/><Relationship Id="rId8" Type="http://schemas.openxmlformats.org/officeDocument/2006/relationships/hyperlink" Target="https://www.samhsa.gov/grants/grant-announcements/SM-22-020" TargetMode="External"/><Relationship Id="rId98" Type="http://schemas.openxmlformats.org/officeDocument/2006/relationships/hyperlink" Target="https://www.samhsa.gov/grants/grant-announcements/SM-22-015" TargetMode="External"/><Relationship Id="rId121" Type="http://schemas.openxmlformats.org/officeDocument/2006/relationships/hyperlink" Target="https://www.samhsa.gov/grants/grant-announcements/SM-22-015" TargetMode="External"/><Relationship Id="rId142" Type="http://schemas.openxmlformats.org/officeDocument/2006/relationships/hyperlink" Target="https://www.samhsa.gov/grants/grant-announcements/SM-22-015" TargetMode="External"/><Relationship Id="rId163" Type="http://schemas.openxmlformats.org/officeDocument/2006/relationships/hyperlink" Target="https://taggs.hhs.gov/Detail/CFDADetail?arg_CFDA_Num=93639" TargetMode="External"/><Relationship Id="rId184" Type="http://schemas.openxmlformats.org/officeDocument/2006/relationships/hyperlink" Target="https://taggs.hhs.gov/Detail/CFDADetail?arg_CFDA_NUM=93958" TargetMode="External"/><Relationship Id="rId219" Type="http://schemas.openxmlformats.org/officeDocument/2006/relationships/hyperlink" Target="https://taggs.hhs.gov/Detail/CFDADetail?arg_CFDA_NUM=93958" TargetMode="External"/><Relationship Id="rId3" Type="http://schemas.openxmlformats.org/officeDocument/2006/relationships/hyperlink" Target="https://taggs.hhs.gov/Detail/CFDADetail?arg_CFDA_NUM=93493" TargetMode="External"/><Relationship Id="rId214" Type="http://schemas.openxmlformats.org/officeDocument/2006/relationships/hyperlink" Target="https://taggs.hhs.gov/Detail/CFDADetail?arg_CFDA_NUM=93958" TargetMode="External"/><Relationship Id="rId25" Type="http://schemas.openxmlformats.org/officeDocument/2006/relationships/hyperlink" Target="https://www.samhsa.gov/grants/grant-announcements/SM-22-020" TargetMode="External"/><Relationship Id="rId46" Type="http://schemas.openxmlformats.org/officeDocument/2006/relationships/hyperlink" Target="https://www.samhsa.gov/grants/grant-announcements/SM-22-015" TargetMode="External"/><Relationship Id="rId67" Type="http://schemas.openxmlformats.org/officeDocument/2006/relationships/hyperlink" Target="https://www.samhsa.gov/grants/grant-announcements/SM-22-015" TargetMode="External"/><Relationship Id="rId116" Type="http://schemas.openxmlformats.org/officeDocument/2006/relationships/hyperlink" Target="https://www.samhsa.gov/grants/grant-announcements/SM-22-015" TargetMode="External"/><Relationship Id="rId137" Type="http://schemas.openxmlformats.org/officeDocument/2006/relationships/hyperlink" Target="https://www.samhsa.gov/grants/grant-announcements/SM-22-015" TargetMode="External"/><Relationship Id="rId158" Type="http://schemas.openxmlformats.org/officeDocument/2006/relationships/hyperlink" Target="https://cops.usdoj.gov/pdf/2021AwardDocs/cpd/Award_List.pdf" TargetMode="External"/><Relationship Id="rId20" Type="http://schemas.openxmlformats.org/officeDocument/2006/relationships/hyperlink" Target="https://www.samhsa.gov/grants/grant-announcements/SM-22-020" TargetMode="External"/><Relationship Id="rId41" Type="http://schemas.openxmlformats.org/officeDocument/2006/relationships/hyperlink" Target="https://www.samhsa.gov/grants/grant-announcements/SM-22-015" TargetMode="External"/><Relationship Id="rId62" Type="http://schemas.openxmlformats.org/officeDocument/2006/relationships/hyperlink" Target="https://www.samhsa.gov/grants/grant-announcements/SM-22-015" TargetMode="External"/><Relationship Id="rId83" Type="http://schemas.openxmlformats.org/officeDocument/2006/relationships/hyperlink" Target="https://www.samhsa.gov/grants/grant-announcements/SM-22-015" TargetMode="External"/><Relationship Id="rId88" Type="http://schemas.openxmlformats.org/officeDocument/2006/relationships/hyperlink" Target="https://www.samhsa.gov/grants/grant-announcements/SM-22-015" TargetMode="External"/><Relationship Id="rId111" Type="http://schemas.openxmlformats.org/officeDocument/2006/relationships/hyperlink" Target="https://www.samhsa.gov/grants/grant-announcements/SM-22-015" TargetMode="External"/><Relationship Id="rId132" Type="http://schemas.openxmlformats.org/officeDocument/2006/relationships/hyperlink" Target="https://www.samhsa.gov/grants/grant-announcements/SM-22-015" TargetMode="External"/><Relationship Id="rId153" Type="http://schemas.openxmlformats.org/officeDocument/2006/relationships/hyperlink" Target="https://data.ojp.usdoj.gov/stories/s/O-BJA-2022-171076/jspe-cef5/" TargetMode="External"/><Relationship Id="rId174" Type="http://schemas.openxmlformats.org/officeDocument/2006/relationships/hyperlink" Target="https://taggs.hhs.gov/Detail/CFDADetail?arg_CFDA_NUM=93958" TargetMode="External"/><Relationship Id="rId179" Type="http://schemas.openxmlformats.org/officeDocument/2006/relationships/hyperlink" Target="https://taggs.hhs.gov/Detail/CFDADetail?arg_CFDA_NUM=93958" TargetMode="External"/><Relationship Id="rId195" Type="http://schemas.openxmlformats.org/officeDocument/2006/relationships/hyperlink" Target="https://taggs.hhs.gov/Detail/CFDADetail?arg_CFDA_NUM=93958" TargetMode="External"/><Relationship Id="rId209" Type="http://schemas.openxmlformats.org/officeDocument/2006/relationships/hyperlink" Target="https://taggs.hhs.gov/Detail/CFDADetail?arg_CFDA_NUM=93958" TargetMode="External"/><Relationship Id="rId190" Type="http://schemas.openxmlformats.org/officeDocument/2006/relationships/hyperlink" Target="https://taggs.hhs.gov/Detail/CFDADetail?arg_CFDA_NUM=93958" TargetMode="External"/><Relationship Id="rId204" Type="http://schemas.openxmlformats.org/officeDocument/2006/relationships/hyperlink" Target="https://taggs.hhs.gov/Detail/CFDADetail?arg_CFDA_NUM=93958" TargetMode="External"/><Relationship Id="rId220" Type="http://schemas.openxmlformats.org/officeDocument/2006/relationships/hyperlink" Target="https://taggs.hhs.gov/Detail/CFDADetail?arg_CFDA_NUM=93958" TargetMode="External"/><Relationship Id="rId225" Type="http://schemas.openxmlformats.org/officeDocument/2006/relationships/printerSettings" Target="../printerSettings/printerSettings2.bin"/><Relationship Id="rId15" Type="http://schemas.openxmlformats.org/officeDocument/2006/relationships/hyperlink" Target="https://www.samhsa.gov/grants/grant-announcements/SM-22-020" TargetMode="External"/><Relationship Id="rId36" Type="http://schemas.openxmlformats.org/officeDocument/2006/relationships/hyperlink" Target="https://www.samhsa.gov/grants/grant-announcements/SM-22-016" TargetMode="External"/><Relationship Id="rId57" Type="http://schemas.openxmlformats.org/officeDocument/2006/relationships/hyperlink" Target="https://www.samhsa.gov/grants/grant-announcements/SM-22-015" TargetMode="External"/><Relationship Id="rId106" Type="http://schemas.openxmlformats.org/officeDocument/2006/relationships/hyperlink" Target="https://www.samhsa.gov/grants/grant-announcements/SM-22-015" TargetMode="External"/><Relationship Id="rId127" Type="http://schemas.openxmlformats.org/officeDocument/2006/relationships/hyperlink" Target="https://www.samhsa.gov/grants/grant-announcements/SM-22-015" TargetMode="External"/><Relationship Id="rId10" Type="http://schemas.openxmlformats.org/officeDocument/2006/relationships/hyperlink" Target="https://www.samhsa.gov/grants/grant-announcements/SM-22-020" TargetMode="External"/><Relationship Id="rId31" Type="http://schemas.openxmlformats.org/officeDocument/2006/relationships/hyperlink" Target="https://www.samhsa.gov/grants/grant-announcements/SM-22-016" TargetMode="External"/><Relationship Id="rId52" Type="http://schemas.openxmlformats.org/officeDocument/2006/relationships/hyperlink" Target="https://www.samhsa.gov/grants/grant-announcements/SM-22-015" TargetMode="External"/><Relationship Id="rId73" Type="http://schemas.openxmlformats.org/officeDocument/2006/relationships/hyperlink" Target="https://www.samhsa.gov/grants/grant-announcements/SM-22-015" TargetMode="External"/><Relationship Id="rId78" Type="http://schemas.openxmlformats.org/officeDocument/2006/relationships/hyperlink" Target="https://www.samhsa.gov/grants/grant-announcements/SM-22-015" TargetMode="External"/><Relationship Id="rId94" Type="http://schemas.openxmlformats.org/officeDocument/2006/relationships/hyperlink" Target="https://www.samhsa.gov/grants/grant-announcements/SM-22-015" TargetMode="External"/><Relationship Id="rId99" Type="http://schemas.openxmlformats.org/officeDocument/2006/relationships/hyperlink" Target="https://www.samhsa.gov/grants/grant-announcements/SM-22-015" TargetMode="External"/><Relationship Id="rId101" Type="http://schemas.openxmlformats.org/officeDocument/2006/relationships/hyperlink" Target="https://www.samhsa.gov/grants/grant-announcements/SM-22-015" TargetMode="External"/><Relationship Id="rId122" Type="http://schemas.openxmlformats.org/officeDocument/2006/relationships/hyperlink" Target="https://www.samhsa.gov/grants/grant-announcements/SM-22-015" TargetMode="External"/><Relationship Id="rId143" Type="http://schemas.openxmlformats.org/officeDocument/2006/relationships/hyperlink" Target="https://www.samhsa.gov/grants/grant-announcements/SM-22-015" TargetMode="External"/><Relationship Id="rId148" Type="http://schemas.openxmlformats.org/officeDocument/2006/relationships/hyperlink" Target="https://taggs.hhs.gov/Detail/AwardDetail?arg_AwardNum=H79FG000835&amp;arg_ProgOfficeCode=292" TargetMode="External"/><Relationship Id="rId164" Type="http://schemas.openxmlformats.org/officeDocument/2006/relationships/hyperlink" Target="https://taggs.hhs.gov/Detail/CFDADetail?arg_CFDA_NUM=93829" TargetMode="External"/><Relationship Id="rId169" Type="http://schemas.openxmlformats.org/officeDocument/2006/relationships/hyperlink" Target="https://taggs.hhs.gov/Detail/CFDADetail?arg_CFDA_NUM=93958" TargetMode="External"/><Relationship Id="rId185" Type="http://schemas.openxmlformats.org/officeDocument/2006/relationships/hyperlink" Target="https://taggs.hhs.gov/Detail/CFDADetail?arg_CFDA_NUM=93958" TargetMode="External"/><Relationship Id="rId4" Type="http://schemas.openxmlformats.org/officeDocument/2006/relationships/hyperlink" Target="https://taggs.hhs.gov/Detail/CFDADetail?arg_CFDA_Num=93639" TargetMode="External"/><Relationship Id="rId9" Type="http://schemas.openxmlformats.org/officeDocument/2006/relationships/hyperlink" Target="https://www.samhsa.gov/grants/grant-announcements/SM-22-020" TargetMode="External"/><Relationship Id="rId180" Type="http://schemas.openxmlformats.org/officeDocument/2006/relationships/hyperlink" Target="https://taggs.hhs.gov/Detail/CFDADetail?arg_CFDA_NUM=93958" TargetMode="External"/><Relationship Id="rId210" Type="http://schemas.openxmlformats.org/officeDocument/2006/relationships/hyperlink" Target="https://taggs.hhs.gov/Detail/CFDADetail?arg_CFDA_NUM=93958" TargetMode="External"/><Relationship Id="rId215" Type="http://schemas.openxmlformats.org/officeDocument/2006/relationships/hyperlink" Target="https://taggs.hhs.gov/Detail/CFDADetail?arg_CFDA_NUM=93958" TargetMode="External"/><Relationship Id="rId26" Type="http://schemas.openxmlformats.org/officeDocument/2006/relationships/hyperlink" Target="https://www.samhsa.gov/grants/grant-announcements/SM-22-020" TargetMode="External"/><Relationship Id="rId47" Type="http://schemas.openxmlformats.org/officeDocument/2006/relationships/hyperlink" Target="https://www.samhsa.gov/grants/grant-announcements/SM-22-015" TargetMode="External"/><Relationship Id="rId68" Type="http://schemas.openxmlformats.org/officeDocument/2006/relationships/hyperlink" Target="https://www.samhsa.gov/grants/grant-announcements/SM-22-015" TargetMode="External"/><Relationship Id="rId89" Type="http://schemas.openxmlformats.org/officeDocument/2006/relationships/hyperlink" Target="https://www.samhsa.gov/grants/grant-announcements/SM-22-015" TargetMode="External"/><Relationship Id="rId112" Type="http://schemas.openxmlformats.org/officeDocument/2006/relationships/hyperlink" Target="https://www.samhsa.gov/grants/grant-announcements/SM-22-015" TargetMode="External"/><Relationship Id="rId133" Type="http://schemas.openxmlformats.org/officeDocument/2006/relationships/hyperlink" Target="https://www.samhsa.gov/grants/grant-announcements/SM-22-015" TargetMode="External"/><Relationship Id="rId154" Type="http://schemas.openxmlformats.org/officeDocument/2006/relationships/hyperlink" Target="https://data.ojp.usdoj.gov/stories/s/O-BJA-2022-171076/jspe-cef5/" TargetMode="External"/><Relationship Id="rId175" Type="http://schemas.openxmlformats.org/officeDocument/2006/relationships/hyperlink" Target="https://taggs.hhs.gov/Detail/CFDADetail?arg_CFDA_NUM=93958" TargetMode="External"/><Relationship Id="rId196" Type="http://schemas.openxmlformats.org/officeDocument/2006/relationships/hyperlink" Target="https://taggs.hhs.gov/Detail/CFDADetail?arg_CFDA_NUM=93958" TargetMode="External"/><Relationship Id="rId200" Type="http://schemas.openxmlformats.org/officeDocument/2006/relationships/hyperlink" Target="https://taggs.hhs.gov/Detail/CFDADetail?arg_CFDA_NUM=93958" TargetMode="External"/><Relationship Id="rId16" Type="http://schemas.openxmlformats.org/officeDocument/2006/relationships/hyperlink" Target="https://www.samhsa.gov/grants/grant-announcements/SM-22-020" TargetMode="External"/><Relationship Id="rId221" Type="http://schemas.openxmlformats.org/officeDocument/2006/relationships/hyperlink" Target="https://taggs.hhs.gov/Detail/CFDADetail?arg_CFDA_NUM=93958" TargetMode="External"/><Relationship Id="rId37" Type="http://schemas.openxmlformats.org/officeDocument/2006/relationships/hyperlink" Target="https://www.samhsa.gov/grants/grant-announcements/SM-22-016" TargetMode="External"/><Relationship Id="rId58" Type="http://schemas.openxmlformats.org/officeDocument/2006/relationships/hyperlink" Target="https://www.samhsa.gov/grants/grant-announcements/SM-22-015" TargetMode="External"/><Relationship Id="rId79" Type="http://schemas.openxmlformats.org/officeDocument/2006/relationships/hyperlink" Target="https://www.samhsa.gov/grants/grant-announcements/SM-22-015" TargetMode="External"/><Relationship Id="rId102" Type="http://schemas.openxmlformats.org/officeDocument/2006/relationships/hyperlink" Target="https://www.samhsa.gov/grants/grant-announcements/SM-22-015" TargetMode="External"/><Relationship Id="rId123" Type="http://schemas.openxmlformats.org/officeDocument/2006/relationships/hyperlink" Target="https://www.samhsa.gov/grants/grant-announcements/SM-22-015" TargetMode="External"/><Relationship Id="rId144" Type="http://schemas.openxmlformats.org/officeDocument/2006/relationships/hyperlink" Target="https://www.samhsa.gov/grants/grant-announcements/SM-22-015" TargetMode="External"/><Relationship Id="rId90" Type="http://schemas.openxmlformats.org/officeDocument/2006/relationships/hyperlink" Target="https://www.samhsa.gov/grants/grant-announcements/SM-22-015" TargetMode="External"/><Relationship Id="rId165" Type="http://schemas.openxmlformats.org/officeDocument/2006/relationships/hyperlink" Target="https://taggs.hhs.gov/Detail/CFDADetail?arg_CFDA_NUM=93958" TargetMode="External"/><Relationship Id="rId186" Type="http://schemas.openxmlformats.org/officeDocument/2006/relationships/hyperlink" Target="https://taggs.hhs.gov/Detail/CFDADetail?arg_CFDA_NUM=93958" TargetMode="External"/><Relationship Id="rId211" Type="http://schemas.openxmlformats.org/officeDocument/2006/relationships/hyperlink" Target="https://taggs.hhs.gov/Detail/CFDADetail?arg_CFDA_NUM=93958" TargetMode="External"/><Relationship Id="rId27" Type="http://schemas.openxmlformats.org/officeDocument/2006/relationships/hyperlink" Target="https://www.samhsa.gov/grants/grant-announcements/SM-22-020" TargetMode="External"/><Relationship Id="rId48" Type="http://schemas.openxmlformats.org/officeDocument/2006/relationships/hyperlink" Target="https://www.samhsa.gov/grants/grant-announcements/SM-22-015" TargetMode="External"/><Relationship Id="rId69" Type="http://schemas.openxmlformats.org/officeDocument/2006/relationships/hyperlink" Target="https://www.samhsa.gov/grants/grant-announcements/SM-22-015" TargetMode="External"/><Relationship Id="rId113" Type="http://schemas.openxmlformats.org/officeDocument/2006/relationships/hyperlink" Target="https://www.samhsa.gov/grants/grant-announcements/SM-22-015" TargetMode="External"/><Relationship Id="rId134" Type="http://schemas.openxmlformats.org/officeDocument/2006/relationships/hyperlink" Target="https://www.samhsa.gov/grants/grant-announcements/SM-22-015" TargetMode="External"/><Relationship Id="rId80" Type="http://schemas.openxmlformats.org/officeDocument/2006/relationships/hyperlink" Target="https://www.samhsa.gov/grants/grant-announcements/SM-22-015" TargetMode="External"/><Relationship Id="rId155" Type="http://schemas.openxmlformats.org/officeDocument/2006/relationships/hyperlink" Target="https://data.ojp.usdoj.gov/stories/s/w5en-pwk6" TargetMode="External"/><Relationship Id="rId176" Type="http://schemas.openxmlformats.org/officeDocument/2006/relationships/hyperlink" Target="https://taggs.hhs.gov/Detail/CFDADetail?arg_CFDA_NUM=93958" TargetMode="External"/><Relationship Id="rId197" Type="http://schemas.openxmlformats.org/officeDocument/2006/relationships/hyperlink" Target="https://taggs.hhs.gov/Detail/CFDADetail?arg_CFDA_NUM=93958" TargetMode="External"/><Relationship Id="rId201" Type="http://schemas.openxmlformats.org/officeDocument/2006/relationships/hyperlink" Target="https://taggs.hhs.gov/Detail/CFDADetail?arg_CFDA_NUM=93958" TargetMode="External"/><Relationship Id="rId222" Type="http://schemas.openxmlformats.org/officeDocument/2006/relationships/hyperlink" Target="https://www.samhsa.gov/grants/grant-announcements/SM-21-005" TargetMode="External"/><Relationship Id="rId17" Type="http://schemas.openxmlformats.org/officeDocument/2006/relationships/hyperlink" Target="https://www.samhsa.gov/grants/grant-announcements/SM-22-020" TargetMode="External"/><Relationship Id="rId38" Type="http://schemas.openxmlformats.org/officeDocument/2006/relationships/hyperlink" Target="https://www.samhsa.gov/grants/grant-announcements/SM-22-016" TargetMode="External"/><Relationship Id="rId59" Type="http://schemas.openxmlformats.org/officeDocument/2006/relationships/hyperlink" Target="https://www.samhsa.gov/grants/grant-announcements/SM-22-015" TargetMode="External"/><Relationship Id="rId103" Type="http://schemas.openxmlformats.org/officeDocument/2006/relationships/hyperlink" Target="https://www.samhsa.gov/grants/grant-announcements/SM-22-015" TargetMode="External"/><Relationship Id="rId124" Type="http://schemas.openxmlformats.org/officeDocument/2006/relationships/hyperlink" Target="https://www.samhsa.gov/grants/grant-announcements/SM-22-015" TargetMode="External"/><Relationship Id="rId70" Type="http://schemas.openxmlformats.org/officeDocument/2006/relationships/hyperlink" Target="https://www.samhsa.gov/grants/grant-announcements/SM-22-015" TargetMode="External"/><Relationship Id="rId91" Type="http://schemas.openxmlformats.org/officeDocument/2006/relationships/hyperlink" Target="https://www.samhsa.gov/grants/grant-announcements/SM-22-015" TargetMode="External"/><Relationship Id="rId145" Type="http://schemas.openxmlformats.org/officeDocument/2006/relationships/hyperlink" Target="https://taggs.hhs.gov/Detail/AwardDetail?arg_AwardNum=H79SM085154&amp;arg_ProgOfficeCode=80" TargetMode="External"/><Relationship Id="rId166" Type="http://schemas.openxmlformats.org/officeDocument/2006/relationships/hyperlink" Target="https://taggs.hhs.gov/Detail/CFDADetail?arg_CFDA_NUM=93958" TargetMode="External"/><Relationship Id="rId187" Type="http://schemas.openxmlformats.org/officeDocument/2006/relationships/hyperlink" Target="https://taggs.hhs.gov/Detail/CFDADetail?arg_CFDA_NUM=93958" TargetMode="External"/><Relationship Id="rId1" Type="http://schemas.openxmlformats.org/officeDocument/2006/relationships/hyperlink" Target="https://taggs.hhs.gov/Detail/CFDADetail?arg_CFDA_NUM=93829" TargetMode="External"/><Relationship Id="rId212" Type="http://schemas.openxmlformats.org/officeDocument/2006/relationships/hyperlink" Target="https://taggs.hhs.gov/Detail/CFDADetail?arg_CFDA_NUM=93958" TargetMode="External"/><Relationship Id="rId28" Type="http://schemas.openxmlformats.org/officeDocument/2006/relationships/hyperlink" Target="https://www.samhsa.gov/grants/grant-announcements/SM-22-016" TargetMode="External"/><Relationship Id="rId49" Type="http://schemas.openxmlformats.org/officeDocument/2006/relationships/hyperlink" Target="https://www.samhsa.gov/grants/grant-announcements/SM-22-015" TargetMode="External"/><Relationship Id="rId114" Type="http://schemas.openxmlformats.org/officeDocument/2006/relationships/hyperlink" Target="https://www.samhsa.gov/grants/grant-announcements/SM-22-015" TargetMode="External"/><Relationship Id="rId60" Type="http://schemas.openxmlformats.org/officeDocument/2006/relationships/hyperlink" Target="https://www.samhsa.gov/grants/grant-announcements/SM-22-015" TargetMode="External"/><Relationship Id="rId81" Type="http://schemas.openxmlformats.org/officeDocument/2006/relationships/hyperlink" Target="https://www.samhsa.gov/grants/grant-announcements/SM-22-015" TargetMode="External"/><Relationship Id="rId135" Type="http://schemas.openxmlformats.org/officeDocument/2006/relationships/hyperlink" Target="https://www.samhsa.gov/grants/grant-announcements/SM-22-015" TargetMode="External"/><Relationship Id="rId156" Type="http://schemas.openxmlformats.org/officeDocument/2006/relationships/hyperlink" Target="https://data.ojp.usdoj.gov/stories/s/w5en-pwk6" TargetMode="External"/><Relationship Id="rId177" Type="http://schemas.openxmlformats.org/officeDocument/2006/relationships/hyperlink" Target="https://taggs.hhs.gov/Detail/CFDADetail?arg_CFDA_NUM=93958" TargetMode="External"/><Relationship Id="rId198" Type="http://schemas.openxmlformats.org/officeDocument/2006/relationships/hyperlink" Target="https://taggs.hhs.gov/Detail/CFDADetail?arg_CFDA_NUM=93958" TargetMode="External"/><Relationship Id="rId202" Type="http://schemas.openxmlformats.org/officeDocument/2006/relationships/hyperlink" Target="https://taggs.hhs.gov/Detail/CFDADetail?arg_CFDA_NUM=93958" TargetMode="External"/><Relationship Id="rId223" Type="http://schemas.openxmlformats.org/officeDocument/2006/relationships/hyperlink" Target="https://www.samhsa.gov/grants/grant-announcements/SM-21-005" TargetMode="External"/><Relationship Id="rId18" Type="http://schemas.openxmlformats.org/officeDocument/2006/relationships/hyperlink" Target="https://www.samhsa.gov/grants/grant-announcements/SM-22-020" TargetMode="External"/><Relationship Id="rId39" Type="http://schemas.openxmlformats.org/officeDocument/2006/relationships/hyperlink" Target="https://www.samhsa.gov/grants/grant-announcements/SM-22-016" TargetMode="External"/><Relationship Id="rId50" Type="http://schemas.openxmlformats.org/officeDocument/2006/relationships/hyperlink" Target="https://www.samhsa.gov/grants/grant-announcements/SM-22-015" TargetMode="External"/><Relationship Id="rId104" Type="http://schemas.openxmlformats.org/officeDocument/2006/relationships/hyperlink" Target="https://www.samhsa.gov/grants/grant-announcements/SM-22-015" TargetMode="External"/><Relationship Id="rId125" Type="http://schemas.openxmlformats.org/officeDocument/2006/relationships/hyperlink" Target="https://www.samhsa.gov/grants/grant-announcements/SM-22-015" TargetMode="External"/><Relationship Id="rId146" Type="http://schemas.openxmlformats.org/officeDocument/2006/relationships/hyperlink" Target="https://taggs.hhs.gov/Detail/AwardDetail?arg_AwardNum=H79SM084638&amp;arg_ProgOfficeCode=80" TargetMode="External"/><Relationship Id="rId167" Type="http://schemas.openxmlformats.org/officeDocument/2006/relationships/hyperlink" Target="https://taggs.hhs.gov/Detail/CFDADetail?arg_CFDA_NUM=93958" TargetMode="External"/><Relationship Id="rId188" Type="http://schemas.openxmlformats.org/officeDocument/2006/relationships/hyperlink" Target="https://taggs.hhs.gov/Detail/CFDADetail?arg_CFDA_NUM=93958" TargetMode="External"/><Relationship Id="rId71" Type="http://schemas.openxmlformats.org/officeDocument/2006/relationships/hyperlink" Target="https://www.samhsa.gov/grants/grant-announcements/SM-22-015" TargetMode="External"/><Relationship Id="rId92" Type="http://schemas.openxmlformats.org/officeDocument/2006/relationships/hyperlink" Target="https://www.samhsa.gov/grants/grant-announcements/SM-22-015" TargetMode="External"/><Relationship Id="rId213" Type="http://schemas.openxmlformats.org/officeDocument/2006/relationships/hyperlink" Target="https://taggs.hhs.gov/Detail/CFDADetail?arg_CFDA_NUM=93958" TargetMode="External"/><Relationship Id="rId2" Type="http://schemas.openxmlformats.org/officeDocument/2006/relationships/hyperlink" Target="https://taggs.hhs.gov/Detail/CFDADetail?arg_CFDA_NUM=93243" TargetMode="External"/><Relationship Id="rId29" Type="http://schemas.openxmlformats.org/officeDocument/2006/relationships/hyperlink" Target="https://www.samhsa.gov/grants/grant-announcements/SM-22-016" TargetMode="External"/><Relationship Id="rId40" Type="http://schemas.openxmlformats.org/officeDocument/2006/relationships/hyperlink" Target="https://www.samhsa.gov/grants/grant-announcements/SM-22-015" TargetMode="External"/><Relationship Id="rId115" Type="http://schemas.openxmlformats.org/officeDocument/2006/relationships/hyperlink" Target="https://www.samhsa.gov/grants/grant-announcements/SM-22-015" TargetMode="External"/><Relationship Id="rId136" Type="http://schemas.openxmlformats.org/officeDocument/2006/relationships/hyperlink" Target="https://www.samhsa.gov/grants/grant-announcements/SM-22-015" TargetMode="External"/><Relationship Id="rId157" Type="http://schemas.openxmlformats.org/officeDocument/2006/relationships/hyperlink" Target="https://cops.usdoj.gov/pdf/2020AwardDocs/cpdmicrogrants/Award_List.pdf" TargetMode="External"/><Relationship Id="rId178" Type="http://schemas.openxmlformats.org/officeDocument/2006/relationships/hyperlink" Target="https://taggs.hhs.gov/Detail/CFDADetail?arg_CFDA_NUM=93958" TargetMode="External"/><Relationship Id="rId61" Type="http://schemas.openxmlformats.org/officeDocument/2006/relationships/hyperlink" Target="https://www.samhsa.gov/grants/grant-announcements/SM-22-015" TargetMode="External"/><Relationship Id="rId82" Type="http://schemas.openxmlformats.org/officeDocument/2006/relationships/hyperlink" Target="https://www.samhsa.gov/grants/grant-announcements/SM-22-015" TargetMode="External"/><Relationship Id="rId199" Type="http://schemas.openxmlformats.org/officeDocument/2006/relationships/hyperlink" Target="https://taggs.hhs.gov/Detail/CFDADetail?arg_CFDA_NUM=93958" TargetMode="External"/><Relationship Id="rId203" Type="http://schemas.openxmlformats.org/officeDocument/2006/relationships/hyperlink" Target="https://taggs.hhs.gov/Detail/CFDADetail?arg_CFDA_NUM=93958" TargetMode="External"/><Relationship Id="rId19" Type="http://schemas.openxmlformats.org/officeDocument/2006/relationships/hyperlink" Target="https://www.samhsa.gov/grants/grant-announcements/SM-22-020" TargetMode="External"/><Relationship Id="rId224" Type="http://schemas.openxmlformats.org/officeDocument/2006/relationships/hyperlink" Target="https://www.samhsa.gov/grants/grant-announcements/SM-21-005" TargetMode="External"/><Relationship Id="rId30" Type="http://schemas.openxmlformats.org/officeDocument/2006/relationships/hyperlink" Target="https://www.samhsa.gov/grants/grant-announcements/SM-22-016" TargetMode="External"/><Relationship Id="rId105" Type="http://schemas.openxmlformats.org/officeDocument/2006/relationships/hyperlink" Target="https://www.samhsa.gov/grants/grant-announcements/SM-22-015" TargetMode="External"/><Relationship Id="rId126" Type="http://schemas.openxmlformats.org/officeDocument/2006/relationships/hyperlink" Target="https://www.samhsa.gov/grants/grant-announcements/SM-22-015" TargetMode="External"/><Relationship Id="rId147" Type="http://schemas.openxmlformats.org/officeDocument/2006/relationships/hyperlink" Target="https://taggs.hhs.gov/Detail/AwardDetail?arg_AwardNum=H79SM084355&amp;arg_ProgOfficeCode=80" TargetMode="External"/><Relationship Id="rId168" Type="http://schemas.openxmlformats.org/officeDocument/2006/relationships/hyperlink" Target="https://taggs.hhs.gov/Detail/CFDADetail?arg_CFDA_NUM=93958" TargetMode="External"/><Relationship Id="rId51" Type="http://schemas.openxmlformats.org/officeDocument/2006/relationships/hyperlink" Target="https://www.samhsa.gov/grants/grant-announcements/SM-22-015" TargetMode="External"/><Relationship Id="rId72" Type="http://schemas.openxmlformats.org/officeDocument/2006/relationships/hyperlink" Target="https://www.samhsa.gov/grants/grant-announcements/SM-22-015" TargetMode="External"/><Relationship Id="rId93" Type="http://schemas.openxmlformats.org/officeDocument/2006/relationships/hyperlink" Target="https://www.samhsa.gov/grants/grant-announcements/SM-22-015" TargetMode="External"/><Relationship Id="rId189" Type="http://schemas.openxmlformats.org/officeDocument/2006/relationships/hyperlink" Target="https://taggs.hhs.gov/Detail/CFDADetail?arg_CFDA_NUM=93958"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taggs.hhs.gov/Detail/AwardDetail?arg_AwardNum=H79SM087601&amp;arg_ProgOfficeCode=80" TargetMode="External"/><Relationship Id="rId7" Type="http://schemas.openxmlformats.org/officeDocument/2006/relationships/printerSettings" Target="../printerSettings/printerSettings3.bin"/><Relationship Id="rId2" Type="http://schemas.openxmlformats.org/officeDocument/2006/relationships/hyperlink" Target="https://taggs.hhs.gov/Detail/AwardDetail?arg_AwardNum=H79SM086040&amp;arg_ProgOfficeCode=80" TargetMode="External"/><Relationship Id="rId1" Type="http://schemas.openxmlformats.org/officeDocument/2006/relationships/hyperlink" Target="https://taggs.hhs.gov/Detail/AwardDetail?arg_AwardNum=H79SM086041&amp;arg_ProgOfficeCode=80" TargetMode="External"/><Relationship Id="rId6" Type="http://schemas.openxmlformats.org/officeDocument/2006/relationships/hyperlink" Target="https://taggs.hhs.gov/Detail/CFDADetail?arg_CFDA_NUM=93958" TargetMode="External"/><Relationship Id="rId5" Type="http://schemas.openxmlformats.org/officeDocument/2006/relationships/hyperlink" Target="https://taggs.hhs.gov/Detail/AwardDetail?arg_AwardNum=H79SM084816&amp;arg_ProgOfficeCode=80" TargetMode="External"/><Relationship Id="rId4" Type="http://schemas.openxmlformats.org/officeDocument/2006/relationships/hyperlink" Target="https://taggs.hhs.gov/Detail/AwardDetail?arg_AwardNum=H79SM087602&amp;arg_ProgOfficeCode=80" TargetMode="Externa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3.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ivotTable" Target="../pivotTables/pivotTable5.xml"/><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2BDA9-F772-9F49-BBD1-4ADB9B8734FC}">
  <dimension ref="A1:A7"/>
  <sheetViews>
    <sheetView tabSelected="1" zoomScale="183" workbookViewId="0">
      <selection activeCell="A3" sqref="A3"/>
    </sheetView>
  </sheetViews>
  <sheetFormatPr baseColWidth="10" defaultColWidth="8.83203125" defaultRowHeight="15" x14ac:dyDescent="0.2"/>
  <cols>
    <col min="1" max="1" width="125.5" customWidth="1"/>
  </cols>
  <sheetData>
    <row r="1" spans="1:1" ht="48" x14ac:dyDescent="0.2">
      <c r="A1" s="11" t="s">
        <v>1435</v>
      </c>
    </row>
    <row r="2" spans="1:1" x14ac:dyDescent="0.2">
      <c r="A2" s="4"/>
    </row>
    <row r="3" spans="1:1" ht="48" x14ac:dyDescent="0.2">
      <c r="A3" s="7" t="s">
        <v>1436</v>
      </c>
    </row>
    <row r="4" spans="1:1" x14ac:dyDescent="0.2">
      <c r="A4" s="12"/>
    </row>
    <row r="5" spans="1:1" ht="64" x14ac:dyDescent="0.2">
      <c r="A5" s="7" t="s">
        <v>1437</v>
      </c>
    </row>
    <row r="6" spans="1:1" x14ac:dyDescent="0.2">
      <c r="A6" s="7"/>
    </row>
    <row r="7" spans="1:1" ht="16" x14ac:dyDescent="0.2">
      <c r="A7" s="7" t="s">
        <v>1477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B15DC-FBB9-3C42-9233-6ED04DBA22E8}">
  <dimension ref="A1:N34"/>
  <sheetViews>
    <sheetView zoomScaleNormal="100" workbookViewId="0">
      <selection activeCell="M1093" sqref="M1093"/>
    </sheetView>
  </sheetViews>
  <sheetFormatPr baseColWidth="10" defaultColWidth="8.83203125" defaultRowHeight="15" x14ac:dyDescent="0.2"/>
  <cols>
    <col min="1" max="1" width="15.5" bestFit="1" customWidth="1"/>
    <col min="2" max="2" width="15.33203125" bestFit="1" customWidth="1"/>
    <col min="3" max="3" width="5" bestFit="1" customWidth="1"/>
    <col min="4" max="4" width="4.5" bestFit="1" customWidth="1"/>
    <col min="5" max="5" width="10.6640625" bestFit="1" customWidth="1"/>
    <col min="7" max="7" width="14" bestFit="1" customWidth="1"/>
    <col min="8" max="8" width="15.5" bestFit="1" customWidth="1"/>
    <col min="9" max="10" width="16.33203125" bestFit="1" customWidth="1"/>
    <col min="11" max="11" width="15.33203125" bestFit="1" customWidth="1"/>
    <col min="12" max="12" width="16.33203125" bestFit="1" customWidth="1"/>
    <col min="13" max="13" width="12.83203125" bestFit="1" customWidth="1"/>
    <col min="14" max="14" width="14" bestFit="1" customWidth="1"/>
  </cols>
  <sheetData>
    <row r="1" spans="1:14" ht="19" x14ac:dyDescent="0.25">
      <c r="A1" s="33" t="s">
        <v>1470</v>
      </c>
      <c r="B1" s="33"/>
      <c r="C1" s="33"/>
      <c r="D1" s="33"/>
      <c r="E1" s="33"/>
      <c r="F1" s="33"/>
      <c r="G1" s="33"/>
      <c r="H1" s="33"/>
      <c r="I1" s="33"/>
      <c r="J1" s="33"/>
      <c r="K1" s="33"/>
      <c r="L1" s="31"/>
    </row>
    <row r="2" spans="1:14" ht="19" x14ac:dyDescent="0.25">
      <c r="A2" s="101" t="s">
        <v>1469</v>
      </c>
      <c r="B2" s="102"/>
      <c r="C2" s="102"/>
      <c r="D2" s="102"/>
      <c r="E2" s="100"/>
      <c r="G2" s="101" t="s">
        <v>70</v>
      </c>
      <c r="H2" s="102"/>
      <c r="I2" s="102"/>
      <c r="J2" s="102"/>
      <c r="K2" s="100"/>
      <c r="L2" s="31"/>
      <c r="M2" s="101" t="s">
        <v>1468</v>
      </c>
      <c r="N2" s="100"/>
    </row>
    <row r="3" spans="1:14" x14ac:dyDescent="0.2">
      <c r="A3" s="38" t="s">
        <v>1467</v>
      </c>
      <c r="B3" s="38" t="s">
        <v>1431</v>
      </c>
      <c r="G3" s="38" t="s">
        <v>1430</v>
      </c>
      <c r="H3" s="38" t="s">
        <v>1431</v>
      </c>
    </row>
    <row r="4" spans="1:14" x14ac:dyDescent="0.2">
      <c r="A4" s="38" t="s">
        <v>1433</v>
      </c>
      <c r="B4" s="99" t="s">
        <v>11</v>
      </c>
      <c r="C4" s="98" t="s">
        <v>28</v>
      </c>
      <c r="D4" s="97" t="s">
        <v>154</v>
      </c>
      <c r="E4" s="27" t="s">
        <v>1432</v>
      </c>
      <c r="G4" s="38" t="s">
        <v>1433</v>
      </c>
      <c r="H4" s="99" t="s">
        <v>11</v>
      </c>
      <c r="I4" s="98" t="s">
        <v>28</v>
      </c>
      <c r="J4" s="97" t="s">
        <v>154</v>
      </c>
      <c r="K4" s="96" t="s">
        <v>1432</v>
      </c>
    </row>
    <row r="5" spans="1:14" x14ac:dyDescent="0.2">
      <c r="A5" s="28">
        <v>2020</v>
      </c>
      <c r="D5">
        <v>1</v>
      </c>
      <c r="E5">
        <v>1</v>
      </c>
      <c r="G5" s="28">
        <v>2020</v>
      </c>
      <c r="H5" s="92"/>
      <c r="I5" s="92"/>
      <c r="J5" s="92">
        <v>99993</v>
      </c>
      <c r="K5" s="92">
        <v>99993</v>
      </c>
      <c r="M5" s="38" t="s">
        <v>1433</v>
      </c>
      <c r="N5" t="s">
        <v>1430</v>
      </c>
    </row>
    <row r="6" spans="1:14" x14ac:dyDescent="0.2">
      <c r="A6" s="28">
        <v>2021</v>
      </c>
      <c r="B6">
        <v>384</v>
      </c>
      <c r="C6">
        <v>20</v>
      </c>
      <c r="D6">
        <v>89</v>
      </c>
      <c r="E6">
        <v>493</v>
      </c>
      <c r="G6" s="28">
        <v>2021</v>
      </c>
      <c r="H6" s="92">
        <v>222667080.49999991</v>
      </c>
      <c r="I6" s="92">
        <v>15000000</v>
      </c>
      <c r="J6" s="92">
        <v>29609141</v>
      </c>
      <c r="K6" s="92">
        <v>267276221.49999991</v>
      </c>
      <c r="M6" s="95" t="s">
        <v>11</v>
      </c>
      <c r="N6" s="29">
        <v>541477171.09999967</v>
      </c>
    </row>
    <row r="7" spans="1:14" x14ac:dyDescent="0.2">
      <c r="A7" s="28">
        <v>2022</v>
      </c>
      <c r="B7">
        <v>379</v>
      </c>
      <c r="D7">
        <v>75</v>
      </c>
      <c r="E7">
        <v>454</v>
      </c>
      <c r="G7" s="28">
        <v>2022</v>
      </c>
      <c r="H7" s="92">
        <v>222952045.49999982</v>
      </c>
      <c r="I7" s="92"/>
      <c r="J7" s="92">
        <v>34497984</v>
      </c>
      <c r="K7" s="92">
        <v>257450029.49999982</v>
      </c>
      <c r="M7" s="94" t="s">
        <v>28</v>
      </c>
      <c r="N7" s="29">
        <v>15000000</v>
      </c>
    </row>
    <row r="8" spans="1:14" x14ac:dyDescent="0.2">
      <c r="A8" s="28">
        <v>2023</v>
      </c>
      <c r="B8">
        <v>125</v>
      </c>
      <c r="E8">
        <v>125</v>
      </c>
      <c r="G8" s="28">
        <v>2023</v>
      </c>
      <c r="H8" s="92">
        <v>95858045.100000054</v>
      </c>
      <c r="I8" s="92"/>
      <c r="J8" s="92"/>
      <c r="K8" s="92">
        <v>95858045.100000054</v>
      </c>
      <c r="M8" s="93" t="s">
        <v>154</v>
      </c>
      <c r="N8" s="29">
        <v>64207118</v>
      </c>
    </row>
    <row r="9" spans="1:14" x14ac:dyDescent="0.2">
      <c r="A9" s="28" t="s">
        <v>1432</v>
      </c>
      <c r="B9">
        <v>888</v>
      </c>
      <c r="C9">
        <v>20</v>
      </c>
      <c r="D9">
        <v>165</v>
      </c>
      <c r="E9" s="27">
        <v>1073</v>
      </c>
      <c r="G9" s="28" t="s">
        <v>1432</v>
      </c>
      <c r="H9" s="92">
        <v>541477171.09999979</v>
      </c>
      <c r="I9" s="92">
        <v>15000000</v>
      </c>
      <c r="J9" s="92">
        <v>64207118</v>
      </c>
      <c r="K9" s="91">
        <v>620684289.09999979</v>
      </c>
      <c r="M9" s="32" t="s">
        <v>1432</v>
      </c>
      <c r="N9" s="30">
        <v>620684289.09999967</v>
      </c>
    </row>
    <row r="10" spans="1:14" x14ac:dyDescent="0.2">
      <c r="M10" s="90"/>
    </row>
    <row r="11" spans="1:14" x14ac:dyDescent="0.2">
      <c r="M11" s="90"/>
    </row>
    <row r="29" spans="7:12" ht="16" thickBot="1" x14ac:dyDescent="0.25">
      <c r="G29" t="s">
        <v>1466</v>
      </c>
    </row>
    <row r="30" spans="7:12" ht="16" thickBot="1" x14ac:dyDescent="0.25">
      <c r="H30" s="89">
        <v>2020</v>
      </c>
      <c r="I30" s="88">
        <v>2021</v>
      </c>
      <c r="J30" s="88">
        <v>2022</v>
      </c>
      <c r="K30" s="88">
        <v>2023</v>
      </c>
      <c r="L30" s="87" t="s">
        <v>1432</v>
      </c>
    </row>
    <row r="31" spans="7:12" x14ac:dyDescent="0.2">
      <c r="G31" s="86" t="s">
        <v>11</v>
      </c>
      <c r="H31" s="83"/>
      <c r="I31" s="83">
        <v>222667080.49999991</v>
      </c>
      <c r="J31" s="83">
        <v>222952045.49999982</v>
      </c>
      <c r="K31" s="83">
        <v>95858045.100000054</v>
      </c>
      <c r="L31" s="83">
        <v>541477171.09999979</v>
      </c>
    </row>
    <row r="32" spans="7:12" x14ac:dyDescent="0.2">
      <c r="G32" s="85" t="s">
        <v>28</v>
      </c>
      <c r="H32" s="83"/>
      <c r="I32" s="83">
        <v>15000000</v>
      </c>
      <c r="J32" s="83"/>
      <c r="K32" s="83"/>
      <c r="L32" s="83">
        <v>15000000</v>
      </c>
    </row>
    <row r="33" spans="7:12" ht="16" thickBot="1" x14ac:dyDescent="0.25">
      <c r="G33" s="84" t="s">
        <v>154</v>
      </c>
      <c r="H33" s="83">
        <v>99993</v>
      </c>
      <c r="I33" s="83">
        <v>29609141</v>
      </c>
      <c r="J33" s="83">
        <v>34497984</v>
      </c>
      <c r="K33" s="83"/>
      <c r="L33" s="83">
        <v>64207118</v>
      </c>
    </row>
    <row r="34" spans="7:12" ht="16" thickBot="1" x14ac:dyDescent="0.25">
      <c r="G34" s="82" t="s">
        <v>1432</v>
      </c>
      <c r="H34" s="81">
        <v>99993</v>
      </c>
      <c r="I34" s="81">
        <v>267276221.49999991</v>
      </c>
      <c r="J34" s="81">
        <v>257450029.49999982</v>
      </c>
      <c r="K34" s="81">
        <v>95858045.100000054</v>
      </c>
      <c r="L34" s="80">
        <v>620684289.09999979</v>
      </c>
    </row>
  </sheetData>
  <mergeCells count="4">
    <mergeCell ref="A2:E2"/>
    <mergeCell ref="G2:K2"/>
    <mergeCell ref="A1:K1"/>
    <mergeCell ref="M2:N2"/>
  </mergeCells>
  <pageMargins left="0.7" right="0.7" top="0.75" bottom="0.75" header="0.3" footer="0.3"/>
  <pageSetup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626A1-F2E2-DD4D-969E-5127C6E02A69}">
  <dimension ref="A1:K8"/>
  <sheetViews>
    <sheetView zoomScaleNormal="100" workbookViewId="0">
      <selection activeCell="M1093" sqref="M1093"/>
    </sheetView>
  </sheetViews>
  <sheetFormatPr baseColWidth="10" defaultColWidth="8.83203125" defaultRowHeight="15" x14ac:dyDescent="0.2"/>
  <cols>
    <col min="1" max="1" width="9.1640625" customWidth="1"/>
    <col min="2" max="2" width="15.33203125" bestFit="1" customWidth="1"/>
    <col min="3" max="3" width="14.1640625" customWidth="1"/>
    <col min="4" max="4" width="17.5" customWidth="1"/>
    <col min="5" max="5" width="21.5" customWidth="1"/>
    <col min="6" max="6" width="11.83203125" bestFit="1" customWidth="1"/>
    <col min="8" max="8" width="20.83203125" bestFit="1" customWidth="1"/>
    <col min="9" max="9" width="14" bestFit="1" customWidth="1"/>
  </cols>
  <sheetData>
    <row r="1" spans="1:11" ht="19" x14ac:dyDescent="0.25">
      <c r="A1" s="33" t="s">
        <v>1473</v>
      </c>
      <c r="B1" s="33"/>
      <c r="C1" s="33"/>
      <c r="D1" s="33"/>
      <c r="E1" s="33"/>
      <c r="F1" s="33"/>
      <c r="G1" s="33"/>
      <c r="H1" s="33"/>
      <c r="I1" s="33"/>
    </row>
    <row r="2" spans="1:11" ht="19" x14ac:dyDescent="0.25">
      <c r="A2" s="101" t="s">
        <v>1472</v>
      </c>
      <c r="B2" s="102"/>
      <c r="C2" s="102"/>
      <c r="D2" s="102"/>
      <c r="E2" s="102"/>
      <c r="F2" s="100"/>
      <c r="G2" s="109"/>
      <c r="H2" s="101" t="s">
        <v>1471</v>
      </c>
      <c r="I2" s="100"/>
    </row>
    <row r="3" spans="1:11" ht="16" x14ac:dyDescent="0.2">
      <c r="A3" s="1"/>
      <c r="B3" s="108" t="s">
        <v>1431</v>
      </c>
      <c r="C3" s="1"/>
      <c r="D3" s="1"/>
      <c r="E3" s="1"/>
      <c r="F3" s="1"/>
      <c r="H3" s="108" t="s">
        <v>1433</v>
      </c>
      <c r="I3" s="1" t="s">
        <v>1430</v>
      </c>
    </row>
    <row r="4" spans="1:11" ht="32" x14ac:dyDescent="0.2">
      <c r="A4" s="1"/>
      <c r="B4" s="71">
        <v>988</v>
      </c>
      <c r="C4" s="70" t="s">
        <v>76</v>
      </c>
      <c r="D4" s="69" t="s">
        <v>936</v>
      </c>
      <c r="E4" s="68" t="s">
        <v>562</v>
      </c>
      <c r="F4" s="105" t="s">
        <v>1432</v>
      </c>
      <c r="H4" s="71">
        <v>988</v>
      </c>
      <c r="I4" s="106">
        <v>246650312</v>
      </c>
    </row>
    <row r="5" spans="1:11" ht="32" x14ac:dyDescent="0.2">
      <c r="A5" s="106" t="s">
        <v>1430</v>
      </c>
      <c r="B5" s="106">
        <v>246650312</v>
      </c>
      <c r="C5" s="106">
        <v>83438871</v>
      </c>
      <c r="D5" s="106">
        <v>5461685.25</v>
      </c>
      <c r="E5" s="106">
        <v>285133420.84999955</v>
      </c>
      <c r="F5" s="107">
        <v>620684289.09999955</v>
      </c>
      <c r="H5" s="70" t="s">
        <v>76</v>
      </c>
      <c r="I5" s="106">
        <v>83438871</v>
      </c>
    </row>
    <row r="6" spans="1:11" ht="32" x14ac:dyDescent="0.2">
      <c r="E6">
        <f>GETPIVOTDATA("Amount",$A$3,"Category","Crisis Services (General/Unspecified)")/GETPIVOTDATA("Amount",$A$3)</f>
        <v>0.4593855940246962</v>
      </c>
      <c r="H6" s="69" t="s">
        <v>936</v>
      </c>
      <c r="I6" s="106">
        <v>5461685.25</v>
      </c>
    </row>
    <row r="7" spans="1:11" ht="32" x14ac:dyDescent="0.2">
      <c r="H7" s="68" t="s">
        <v>562</v>
      </c>
      <c r="I7" s="106">
        <v>285133420.84999955</v>
      </c>
    </row>
    <row r="8" spans="1:11" ht="16" x14ac:dyDescent="0.2">
      <c r="H8" s="105" t="s">
        <v>1432</v>
      </c>
      <c r="I8" s="104">
        <v>620684289.09999955</v>
      </c>
      <c r="K8" s="103"/>
    </row>
  </sheetData>
  <mergeCells count="3">
    <mergeCell ref="A1:I1"/>
    <mergeCell ref="A2:F2"/>
    <mergeCell ref="H2:I2"/>
  </mergeCells>
  <pageMargins left="0.7" right="0.7" top="0.75" bottom="0.75" header="0.3" footer="0.3"/>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73D02-48A5-8747-A774-B696952C84D5}">
  <dimension ref="A1:P33"/>
  <sheetViews>
    <sheetView zoomScale="85" zoomScaleNormal="85" workbookViewId="0">
      <selection activeCell="M1093" sqref="M1093"/>
    </sheetView>
  </sheetViews>
  <sheetFormatPr baseColWidth="10" defaultColWidth="8.83203125" defaultRowHeight="15" x14ac:dyDescent="0.2"/>
  <cols>
    <col min="1" max="1" width="15.5" bestFit="1" customWidth="1"/>
    <col min="2" max="2" width="15.33203125" bestFit="1" customWidth="1"/>
    <col min="3" max="3" width="12" customWidth="1"/>
    <col min="4" max="4" width="18" customWidth="1"/>
    <col min="5" max="5" width="20.5" customWidth="1"/>
    <col min="6" max="6" width="11.5" customWidth="1"/>
    <col min="8" max="8" width="20.6640625" customWidth="1"/>
    <col min="9" max="9" width="15.33203125" bestFit="1" customWidth="1"/>
    <col min="10" max="10" width="12.33203125" bestFit="1" customWidth="1"/>
    <col min="11" max="11" width="19.1640625" customWidth="1"/>
    <col min="12" max="12" width="20.5" customWidth="1"/>
    <col min="13" max="13" width="11.83203125" bestFit="1" customWidth="1"/>
    <col min="16" max="16" width="11.6640625" bestFit="1" customWidth="1"/>
  </cols>
  <sheetData>
    <row r="1" spans="1:16" ht="19" x14ac:dyDescent="0.25">
      <c r="A1" s="33" t="s">
        <v>1475</v>
      </c>
      <c r="B1" s="33"/>
      <c r="C1" s="33"/>
      <c r="D1" s="33"/>
      <c r="E1" s="33"/>
      <c r="F1" s="33"/>
      <c r="G1" s="33"/>
      <c r="H1" s="33"/>
      <c r="I1" s="33"/>
      <c r="J1" s="33"/>
      <c r="K1" s="33"/>
      <c r="L1" s="33"/>
      <c r="M1" s="33"/>
    </row>
    <row r="2" spans="1:16" ht="19" x14ac:dyDescent="0.25">
      <c r="A2" s="101" t="s">
        <v>1469</v>
      </c>
      <c r="B2" s="102"/>
      <c r="C2" s="102"/>
      <c r="D2" s="102"/>
      <c r="E2" s="102"/>
      <c r="F2" s="100"/>
      <c r="H2" s="101" t="s">
        <v>1474</v>
      </c>
      <c r="I2" s="102"/>
      <c r="J2" s="102"/>
      <c r="K2" s="102"/>
      <c r="L2" s="102"/>
      <c r="M2" s="100"/>
    </row>
    <row r="3" spans="1:16" x14ac:dyDescent="0.2">
      <c r="A3" s="38" t="s">
        <v>1467</v>
      </c>
      <c r="B3" s="38" t="s">
        <v>1431</v>
      </c>
      <c r="H3" s="38" t="s">
        <v>1430</v>
      </c>
      <c r="I3" s="38" t="s">
        <v>1431</v>
      </c>
    </row>
    <row r="4" spans="1:16" ht="32" x14ac:dyDescent="0.2">
      <c r="A4" s="108" t="s">
        <v>1433</v>
      </c>
      <c r="B4" s="71">
        <v>988</v>
      </c>
      <c r="C4" s="70" t="s">
        <v>76</v>
      </c>
      <c r="D4" s="69" t="s">
        <v>936</v>
      </c>
      <c r="E4" s="68" t="s">
        <v>562</v>
      </c>
      <c r="F4" s="105" t="s">
        <v>1432</v>
      </c>
      <c r="G4" s="1"/>
      <c r="H4" s="108" t="s">
        <v>1433</v>
      </c>
      <c r="I4" s="71">
        <v>988</v>
      </c>
      <c r="J4" s="70" t="s">
        <v>76</v>
      </c>
      <c r="K4" s="69" t="s">
        <v>936</v>
      </c>
      <c r="L4" s="68" t="s">
        <v>562</v>
      </c>
      <c r="M4" s="105" t="s">
        <v>1432</v>
      </c>
    </row>
    <row r="5" spans="1:16" x14ac:dyDescent="0.2">
      <c r="A5" s="28">
        <v>2020</v>
      </c>
      <c r="C5">
        <v>1</v>
      </c>
      <c r="F5">
        <v>1</v>
      </c>
      <c r="H5" s="28">
        <v>2020</v>
      </c>
      <c r="I5" s="29"/>
      <c r="J5" s="29">
        <v>99993</v>
      </c>
      <c r="K5" s="29"/>
      <c r="L5" s="29"/>
      <c r="M5" s="29">
        <v>99993</v>
      </c>
    </row>
    <row r="6" spans="1:16" x14ac:dyDescent="0.2">
      <c r="A6" s="28">
        <v>2021</v>
      </c>
      <c r="B6">
        <v>3</v>
      </c>
      <c r="C6">
        <v>110</v>
      </c>
      <c r="D6">
        <v>1</v>
      </c>
      <c r="E6">
        <v>379</v>
      </c>
      <c r="F6">
        <v>493</v>
      </c>
      <c r="H6" s="28">
        <v>2021</v>
      </c>
      <c r="I6" s="29">
        <v>69636392</v>
      </c>
      <c r="J6" s="29">
        <v>46524411</v>
      </c>
      <c r="K6" s="29">
        <v>2095685.25</v>
      </c>
      <c r="L6" s="29">
        <v>149019733.24999991</v>
      </c>
      <c r="M6" s="29">
        <v>267276221.49999991</v>
      </c>
      <c r="P6" s="42"/>
    </row>
    <row r="7" spans="1:16" x14ac:dyDescent="0.2">
      <c r="A7" s="28">
        <v>2022</v>
      </c>
      <c r="B7">
        <v>140</v>
      </c>
      <c r="C7">
        <v>76</v>
      </c>
      <c r="D7">
        <v>1</v>
      </c>
      <c r="E7">
        <v>237</v>
      </c>
      <c r="F7">
        <v>454</v>
      </c>
      <c r="H7" s="28">
        <v>2022</v>
      </c>
      <c r="I7" s="29">
        <v>177013920</v>
      </c>
      <c r="J7" s="29">
        <v>36330778</v>
      </c>
      <c r="K7" s="29">
        <v>3366000</v>
      </c>
      <c r="L7" s="29">
        <v>40739331.5</v>
      </c>
      <c r="M7" s="29">
        <v>257450029.5</v>
      </c>
    </row>
    <row r="8" spans="1:16" x14ac:dyDescent="0.2">
      <c r="A8" s="28">
        <v>2023</v>
      </c>
      <c r="C8">
        <v>2</v>
      </c>
      <c r="E8">
        <v>123</v>
      </c>
      <c r="F8">
        <v>125</v>
      </c>
      <c r="H8" s="28">
        <v>2023</v>
      </c>
      <c r="I8" s="29"/>
      <c r="J8" s="29">
        <v>483689</v>
      </c>
      <c r="K8" s="29"/>
      <c r="L8" s="29">
        <v>95374356.100000054</v>
      </c>
      <c r="M8" s="29">
        <v>95858045.100000054</v>
      </c>
    </row>
    <row r="9" spans="1:16" x14ac:dyDescent="0.2">
      <c r="A9" s="28" t="s">
        <v>1432</v>
      </c>
      <c r="B9">
        <v>143</v>
      </c>
      <c r="C9">
        <v>189</v>
      </c>
      <c r="D9">
        <v>2</v>
      </c>
      <c r="E9">
        <v>739</v>
      </c>
      <c r="F9" s="27">
        <v>1073</v>
      </c>
      <c r="H9" s="28" t="s">
        <v>1432</v>
      </c>
      <c r="I9" s="29">
        <v>246650312</v>
      </c>
      <c r="J9" s="29">
        <v>83438871</v>
      </c>
      <c r="K9" s="29">
        <v>5461685.25</v>
      </c>
      <c r="L9" s="29">
        <v>285133420.84999996</v>
      </c>
      <c r="M9" s="30">
        <v>620684289.0999999</v>
      </c>
    </row>
    <row r="27" spans="8:13" ht="16" thickBot="1" x14ac:dyDescent="0.25">
      <c r="H27" t="s">
        <v>1466</v>
      </c>
    </row>
    <row r="28" spans="8:13" ht="16" thickBot="1" x14ac:dyDescent="0.25">
      <c r="I28" s="112">
        <v>2020</v>
      </c>
      <c r="J28" s="112">
        <v>2021</v>
      </c>
      <c r="K28" s="112">
        <v>2022</v>
      </c>
      <c r="L28" s="112">
        <v>2023</v>
      </c>
      <c r="M28" s="39" t="s">
        <v>1432</v>
      </c>
    </row>
    <row r="29" spans="8:13" x14ac:dyDescent="0.2">
      <c r="H29" s="71">
        <v>988</v>
      </c>
      <c r="I29" s="42"/>
      <c r="J29" s="42">
        <v>69636392</v>
      </c>
      <c r="K29" s="42">
        <v>177013920</v>
      </c>
      <c r="L29" s="42"/>
      <c r="M29" s="29">
        <v>246650312</v>
      </c>
    </row>
    <row r="30" spans="8:13" ht="16" x14ac:dyDescent="0.2">
      <c r="H30" s="70" t="s">
        <v>76</v>
      </c>
      <c r="I30" s="42">
        <v>99993</v>
      </c>
      <c r="J30" s="42">
        <v>46524411</v>
      </c>
      <c r="K30" s="42">
        <v>36330778</v>
      </c>
      <c r="L30" s="42">
        <v>483689</v>
      </c>
      <c r="M30" s="29">
        <v>83438871</v>
      </c>
    </row>
    <row r="31" spans="8:13" ht="32" x14ac:dyDescent="0.2">
      <c r="H31" s="69" t="s">
        <v>936</v>
      </c>
      <c r="I31" s="42"/>
      <c r="J31" s="42">
        <v>2095685.25</v>
      </c>
      <c r="K31" s="42">
        <v>3366000</v>
      </c>
      <c r="L31" s="42"/>
      <c r="M31" s="29">
        <v>5461685.25</v>
      </c>
    </row>
    <row r="32" spans="8:13" ht="33" thickBot="1" x14ac:dyDescent="0.25">
      <c r="H32" s="111" t="s">
        <v>562</v>
      </c>
      <c r="I32" s="42"/>
      <c r="J32" s="42">
        <v>149019733.24999991</v>
      </c>
      <c r="K32" s="42">
        <v>40739331.5</v>
      </c>
      <c r="L32" s="42">
        <v>95374356.100000054</v>
      </c>
      <c r="M32" s="110">
        <v>285133420.84999996</v>
      </c>
    </row>
    <row r="33" spans="8:13" ht="16" thickBot="1" x14ac:dyDescent="0.25">
      <c r="H33" s="41" t="s">
        <v>1432</v>
      </c>
      <c r="I33" s="40">
        <v>99993</v>
      </c>
      <c r="J33" s="40">
        <v>267276221.49999991</v>
      </c>
      <c r="K33" s="40">
        <v>257450029.5</v>
      </c>
      <c r="L33" s="40">
        <v>95858045.100000054</v>
      </c>
      <c r="M33" s="39">
        <v>620684289.0999999</v>
      </c>
    </row>
  </sheetData>
  <mergeCells count="3">
    <mergeCell ref="A2:F2"/>
    <mergeCell ref="H2:M2"/>
    <mergeCell ref="A1:M1"/>
  </mergeCells>
  <pageMargins left="0.7" right="0.7" top="0.75" bottom="0.75" header="0.3" footer="0.3"/>
  <pageSetup orientation="portrait"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FCE56-B9A4-574E-B537-682D82609FF8}">
  <dimension ref="A1:E9"/>
  <sheetViews>
    <sheetView workbookViewId="0">
      <selection activeCell="M1093" sqref="M1093"/>
    </sheetView>
  </sheetViews>
  <sheetFormatPr baseColWidth="10" defaultColWidth="8.83203125" defaultRowHeight="15" x14ac:dyDescent="0.2"/>
  <cols>
    <col min="1" max="1" width="34.5" bestFit="1" customWidth="1"/>
    <col min="2" max="5" width="12.1640625" bestFit="1" customWidth="1"/>
    <col min="6" max="6" width="12" bestFit="1" customWidth="1"/>
  </cols>
  <sheetData>
    <row r="1" spans="1:5" ht="19" x14ac:dyDescent="0.25">
      <c r="A1" s="33" t="s">
        <v>1476</v>
      </c>
      <c r="B1" s="33"/>
      <c r="C1" s="33"/>
      <c r="D1" s="33"/>
      <c r="E1" s="33"/>
    </row>
    <row r="2" spans="1:5" x14ac:dyDescent="0.2">
      <c r="A2" s="117"/>
      <c r="B2" s="117"/>
      <c r="C2" s="117"/>
      <c r="D2" s="117"/>
      <c r="E2" s="117"/>
    </row>
    <row r="3" spans="1:5" x14ac:dyDescent="0.2">
      <c r="A3" s="38" t="s">
        <v>1430</v>
      </c>
      <c r="B3" s="38" t="s">
        <v>0</v>
      </c>
    </row>
    <row r="4" spans="1:5" ht="16" thickBot="1" x14ac:dyDescent="0.25">
      <c r="A4" s="38" t="s">
        <v>65</v>
      </c>
      <c r="B4" s="116" t="s">
        <v>11</v>
      </c>
      <c r="C4" s="115" t="s">
        <v>28</v>
      </c>
      <c r="D4" s="114" t="s">
        <v>154</v>
      </c>
      <c r="E4" s="44" t="s">
        <v>1432</v>
      </c>
    </row>
    <row r="5" spans="1:5" x14ac:dyDescent="0.2">
      <c r="A5" s="113">
        <v>988</v>
      </c>
      <c r="B5" s="29">
        <v>246650312</v>
      </c>
      <c r="C5" s="29"/>
      <c r="D5" s="29"/>
      <c r="E5" s="29">
        <v>246650312</v>
      </c>
    </row>
    <row r="6" spans="1:5" x14ac:dyDescent="0.2">
      <c r="A6" s="113" t="s">
        <v>76</v>
      </c>
      <c r="B6" s="29">
        <v>4231753</v>
      </c>
      <c r="C6" s="29">
        <v>15000000</v>
      </c>
      <c r="D6" s="29">
        <v>64207118</v>
      </c>
      <c r="E6" s="29">
        <v>83438871</v>
      </c>
    </row>
    <row r="7" spans="1:5" x14ac:dyDescent="0.2">
      <c r="A7" s="113" t="s">
        <v>936</v>
      </c>
      <c r="B7" s="29">
        <v>5461685.25</v>
      </c>
      <c r="C7" s="29"/>
      <c r="D7" s="29"/>
      <c r="E7" s="29">
        <v>5461685.25</v>
      </c>
    </row>
    <row r="8" spans="1:5" x14ac:dyDescent="0.2">
      <c r="A8" s="113" t="s">
        <v>562</v>
      </c>
      <c r="B8" s="29">
        <v>285133420.84999955</v>
      </c>
      <c r="C8" s="29"/>
      <c r="D8" s="29"/>
      <c r="E8" s="29">
        <v>285133420.84999955</v>
      </c>
    </row>
    <row r="9" spans="1:5" x14ac:dyDescent="0.2">
      <c r="A9" t="s">
        <v>1432</v>
      </c>
      <c r="B9" s="29">
        <v>541477171.09999955</v>
      </c>
      <c r="C9" s="29">
        <v>15000000</v>
      </c>
      <c r="D9" s="29">
        <v>64207118</v>
      </c>
      <c r="E9" s="29">
        <v>620684289.09999955</v>
      </c>
    </row>
  </sheetData>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523E2-142A-4B33-93CB-F482F0B86F1D}">
  <dimension ref="A1:E29"/>
  <sheetViews>
    <sheetView zoomScaleNormal="100" workbookViewId="0">
      <selection activeCell="C20" sqref="C20"/>
    </sheetView>
  </sheetViews>
  <sheetFormatPr baseColWidth="10" defaultColWidth="8.83203125" defaultRowHeight="15" x14ac:dyDescent="0.2"/>
  <cols>
    <col min="1" max="1" width="28" style="1" customWidth="1"/>
    <col min="2" max="2" width="12.5" customWidth="1"/>
    <col min="3" max="3" width="115.5" customWidth="1"/>
    <col min="4" max="4" width="13.5" customWidth="1"/>
    <col min="5" max="5" width="24.5" customWidth="1"/>
  </cols>
  <sheetData>
    <row r="1" spans="1:5" ht="16" x14ac:dyDescent="0.2">
      <c r="A1" s="2" t="s">
        <v>5</v>
      </c>
      <c r="B1" s="3" t="s">
        <v>1</v>
      </c>
      <c r="C1" s="3" t="s">
        <v>6</v>
      </c>
      <c r="D1" s="3" t="s">
        <v>7</v>
      </c>
      <c r="E1" s="3" t="s">
        <v>8</v>
      </c>
    </row>
    <row r="2" spans="1:5" ht="80" x14ac:dyDescent="0.2">
      <c r="A2" s="4" t="s">
        <v>9</v>
      </c>
      <c r="B2" s="5">
        <v>23</v>
      </c>
      <c r="C2" s="4" t="s">
        <v>42</v>
      </c>
      <c r="D2" s="6">
        <v>78</v>
      </c>
      <c r="E2" s="5" t="s">
        <v>2</v>
      </c>
    </row>
    <row r="3" spans="1:5" ht="96" x14ac:dyDescent="0.2">
      <c r="A3" s="4" t="s">
        <v>9</v>
      </c>
      <c r="B3" s="5">
        <v>23</v>
      </c>
      <c r="C3" s="4" t="s">
        <v>43</v>
      </c>
      <c r="D3" s="6" t="s">
        <v>10</v>
      </c>
    </row>
    <row r="4" spans="1:5" ht="32" x14ac:dyDescent="0.2">
      <c r="A4" s="4" t="s">
        <v>9</v>
      </c>
      <c r="B4" s="5">
        <v>23</v>
      </c>
      <c r="C4" s="4" t="s">
        <v>44</v>
      </c>
      <c r="D4" s="6">
        <v>407</v>
      </c>
      <c r="E4" s="5" t="s">
        <v>11</v>
      </c>
    </row>
    <row r="5" spans="1:5" ht="16" x14ac:dyDescent="0.2">
      <c r="A5" s="4" t="s">
        <v>9</v>
      </c>
      <c r="B5" s="5">
        <v>23</v>
      </c>
      <c r="C5" s="5" t="s">
        <v>12</v>
      </c>
      <c r="D5" s="6" t="s">
        <v>57</v>
      </c>
      <c r="E5" s="5" t="s">
        <v>13</v>
      </c>
    </row>
    <row r="6" spans="1:5" ht="80" x14ac:dyDescent="0.2">
      <c r="A6" s="4" t="s">
        <v>9</v>
      </c>
      <c r="B6" s="5">
        <v>23</v>
      </c>
      <c r="C6" s="4" t="s">
        <v>45</v>
      </c>
      <c r="D6" s="6" t="s">
        <v>14</v>
      </c>
      <c r="E6" s="5" t="s">
        <v>11</v>
      </c>
    </row>
    <row r="7" spans="1:5" ht="16" x14ac:dyDescent="0.2">
      <c r="A7" s="4" t="s">
        <v>9</v>
      </c>
      <c r="B7" s="5">
        <v>23</v>
      </c>
      <c r="C7" s="5" t="s">
        <v>15</v>
      </c>
      <c r="D7" s="6">
        <v>1199</v>
      </c>
      <c r="E7" s="5" t="s">
        <v>16</v>
      </c>
    </row>
    <row r="8" spans="1:5" ht="16" x14ac:dyDescent="0.2">
      <c r="A8" s="4" t="s">
        <v>9</v>
      </c>
      <c r="B8" s="5">
        <v>23</v>
      </c>
      <c r="C8" s="4" t="s">
        <v>46</v>
      </c>
      <c r="D8" s="6" t="s">
        <v>58</v>
      </c>
      <c r="E8" s="5" t="s">
        <v>17</v>
      </c>
    </row>
    <row r="9" spans="1:5" ht="16" x14ac:dyDescent="0.2">
      <c r="A9" s="4" t="s">
        <v>9</v>
      </c>
      <c r="B9" s="5">
        <v>23</v>
      </c>
      <c r="C9" s="4" t="s">
        <v>47</v>
      </c>
      <c r="D9" s="6" t="s">
        <v>18</v>
      </c>
      <c r="E9" s="5" t="s">
        <v>19</v>
      </c>
    </row>
    <row r="10" spans="1:5" ht="128" x14ac:dyDescent="0.2">
      <c r="A10" s="4" t="s">
        <v>9</v>
      </c>
      <c r="B10" s="5">
        <v>23</v>
      </c>
      <c r="C10" s="4" t="s">
        <v>48</v>
      </c>
      <c r="D10" s="6">
        <v>351</v>
      </c>
      <c r="E10" s="5" t="s">
        <v>49</v>
      </c>
    </row>
    <row r="11" spans="1:5" ht="80" x14ac:dyDescent="0.2">
      <c r="A11" s="4" t="s">
        <v>9</v>
      </c>
      <c r="B11" s="5">
        <v>23</v>
      </c>
      <c r="C11" s="4" t="s">
        <v>50</v>
      </c>
      <c r="D11" s="6">
        <v>76</v>
      </c>
      <c r="E11" s="5" t="s">
        <v>2</v>
      </c>
    </row>
    <row r="12" spans="1:5" ht="32" x14ac:dyDescent="0.2">
      <c r="A12" s="4" t="s">
        <v>9</v>
      </c>
      <c r="B12" s="5">
        <v>22</v>
      </c>
      <c r="C12" s="4" t="s">
        <v>51</v>
      </c>
      <c r="D12" s="6">
        <v>78</v>
      </c>
      <c r="E12" s="5" t="s">
        <v>52</v>
      </c>
    </row>
    <row r="13" spans="1:5" ht="32" x14ac:dyDescent="0.2">
      <c r="A13" s="4" t="s">
        <v>9</v>
      </c>
      <c r="B13" s="5">
        <v>22</v>
      </c>
      <c r="C13" s="4" t="s">
        <v>53</v>
      </c>
      <c r="D13" s="6">
        <v>405</v>
      </c>
      <c r="E13" s="5" t="s">
        <v>11</v>
      </c>
    </row>
    <row r="14" spans="1:5" ht="16" x14ac:dyDescent="0.2">
      <c r="A14" s="4" t="s">
        <v>9</v>
      </c>
      <c r="B14" s="5">
        <v>22</v>
      </c>
      <c r="C14" s="4" t="s">
        <v>54</v>
      </c>
      <c r="D14" s="6">
        <v>507</v>
      </c>
      <c r="E14" s="5" t="s">
        <v>13</v>
      </c>
    </row>
    <row r="15" spans="1:5" ht="32" x14ac:dyDescent="0.2">
      <c r="A15" s="4" t="s">
        <v>9</v>
      </c>
      <c r="B15" s="5">
        <v>22</v>
      </c>
      <c r="C15" s="4" t="s">
        <v>55</v>
      </c>
      <c r="D15" s="6">
        <v>76</v>
      </c>
      <c r="E15" s="5" t="s">
        <v>2</v>
      </c>
    </row>
    <row r="16" spans="1:5" ht="32" x14ac:dyDescent="0.2">
      <c r="A16" s="4" t="s">
        <v>9</v>
      </c>
      <c r="B16" s="5">
        <v>21</v>
      </c>
      <c r="C16" s="7" t="s">
        <v>20</v>
      </c>
      <c r="D16" s="6">
        <v>397</v>
      </c>
      <c r="E16" s="5" t="s">
        <v>11</v>
      </c>
    </row>
    <row r="17" spans="1:5" ht="16" x14ac:dyDescent="0.2">
      <c r="A17" s="4" t="s">
        <v>9</v>
      </c>
      <c r="B17" s="5">
        <v>21</v>
      </c>
      <c r="C17" s="7" t="s">
        <v>21</v>
      </c>
      <c r="D17" s="6">
        <v>499</v>
      </c>
      <c r="E17" s="5" t="s">
        <v>13</v>
      </c>
    </row>
    <row r="18" spans="1:5" ht="32" x14ac:dyDescent="0.2">
      <c r="A18" s="4" t="s">
        <v>9</v>
      </c>
      <c r="B18" s="5">
        <v>21</v>
      </c>
      <c r="C18" s="4" t="s">
        <v>22</v>
      </c>
      <c r="D18" s="6">
        <v>77</v>
      </c>
      <c r="E18" s="5" t="s">
        <v>2</v>
      </c>
    </row>
    <row r="19" spans="1:5" ht="16" x14ac:dyDescent="0.2">
      <c r="A19" s="4" t="s">
        <v>9</v>
      </c>
      <c r="B19" s="5">
        <v>20</v>
      </c>
      <c r="C19" s="7" t="s">
        <v>23</v>
      </c>
      <c r="D19" s="6">
        <v>270</v>
      </c>
      <c r="E19" s="5" t="s">
        <v>13</v>
      </c>
    </row>
    <row r="20" spans="1:5" ht="32" x14ac:dyDescent="0.2">
      <c r="A20" s="4" t="s">
        <v>9</v>
      </c>
      <c r="B20" s="5">
        <v>20</v>
      </c>
      <c r="C20" s="4" t="s">
        <v>56</v>
      </c>
      <c r="D20" s="6">
        <v>91</v>
      </c>
      <c r="E20" s="5"/>
    </row>
    <row r="21" spans="1:5" ht="128" x14ac:dyDescent="0.2">
      <c r="A21" s="4" t="s">
        <v>29</v>
      </c>
      <c r="B21" s="5">
        <v>23</v>
      </c>
      <c r="C21" s="8" t="s">
        <v>24</v>
      </c>
      <c r="D21" s="4" t="s">
        <v>25</v>
      </c>
      <c r="E21" s="5" t="s">
        <v>28</v>
      </c>
    </row>
    <row r="22" spans="1:5" ht="112" x14ac:dyDescent="0.2">
      <c r="A22" s="4" t="s">
        <v>29</v>
      </c>
      <c r="B22" s="5">
        <v>22</v>
      </c>
      <c r="C22" s="8" t="s">
        <v>26</v>
      </c>
      <c r="D22" s="4" t="s">
        <v>27</v>
      </c>
      <c r="E22" s="5" t="s">
        <v>28</v>
      </c>
    </row>
    <row r="23" spans="1:5" ht="80" x14ac:dyDescent="0.2">
      <c r="A23" s="4" t="s">
        <v>33</v>
      </c>
      <c r="B23" s="5">
        <v>23</v>
      </c>
      <c r="C23" s="4" t="s">
        <v>59</v>
      </c>
      <c r="D23" s="5" t="s">
        <v>30</v>
      </c>
      <c r="E23" s="5" t="s">
        <v>11</v>
      </c>
    </row>
    <row r="24" spans="1:5" ht="96" x14ac:dyDescent="0.2">
      <c r="A24" s="4" t="s">
        <v>33</v>
      </c>
      <c r="B24" s="5">
        <v>23</v>
      </c>
      <c r="C24" s="4" t="s">
        <v>60</v>
      </c>
      <c r="D24" s="4" t="s">
        <v>40</v>
      </c>
      <c r="E24" s="5" t="s">
        <v>11</v>
      </c>
    </row>
    <row r="25" spans="1:5" ht="32" x14ac:dyDescent="0.2">
      <c r="A25" s="4" t="s">
        <v>33</v>
      </c>
      <c r="B25" s="5">
        <v>22</v>
      </c>
      <c r="C25" s="9" t="s">
        <v>34</v>
      </c>
      <c r="D25" s="5">
        <v>60</v>
      </c>
      <c r="E25" s="5" t="s">
        <v>11</v>
      </c>
    </row>
    <row r="26" spans="1:5" ht="64" x14ac:dyDescent="0.2">
      <c r="A26" s="4" t="s">
        <v>33</v>
      </c>
      <c r="B26" s="5">
        <v>22</v>
      </c>
      <c r="C26" s="10" t="s">
        <v>31</v>
      </c>
      <c r="D26" s="4" t="s">
        <v>32</v>
      </c>
      <c r="E26" s="5" t="s">
        <v>11</v>
      </c>
    </row>
    <row r="27" spans="1:5" ht="32" x14ac:dyDescent="0.2">
      <c r="A27" s="4" t="s">
        <v>33</v>
      </c>
      <c r="B27" s="5">
        <v>21</v>
      </c>
      <c r="C27" s="10" t="s">
        <v>34</v>
      </c>
      <c r="D27" s="5" t="s">
        <v>36</v>
      </c>
      <c r="E27" s="5" t="s">
        <v>11</v>
      </c>
    </row>
    <row r="28" spans="1:5" ht="80" x14ac:dyDescent="0.2">
      <c r="A28" s="4" t="s">
        <v>33</v>
      </c>
      <c r="B28" s="5">
        <v>21</v>
      </c>
      <c r="C28" s="10" t="s">
        <v>35</v>
      </c>
      <c r="D28" s="4" t="s">
        <v>37</v>
      </c>
      <c r="E28" s="5" t="s">
        <v>11</v>
      </c>
    </row>
    <row r="29" spans="1:5" ht="64" x14ac:dyDescent="0.2">
      <c r="A29" s="4" t="s">
        <v>33</v>
      </c>
      <c r="B29" s="5">
        <v>20</v>
      </c>
      <c r="C29" s="10" t="s">
        <v>38</v>
      </c>
      <c r="D29" s="5" t="s">
        <v>39</v>
      </c>
      <c r="E29" s="5" t="s">
        <v>11</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C3F2A-203A-A548-BAD3-502AFF7E6982}">
  <dimension ref="A1:P1075"/>
  <sheetViews>
    <sheetView topLeftCell="K1" zoomScale="70" zoomScaleNormal="70" workbookViewId="0">
      <pane ySplit="1" topLeftCell="A2" activePane="bottomLeft" state="frozen"/>
      <selection activeCell="M1093" sqref="M1093"/>
      <selection pane="bottomLeft" activeCell="M1093" sqref="M1093"/>
    </sheetView>
  </sheetViews>
  <sheetFormatPr baseColWidth="10" defaultColWidth="8.83203125" defaultRowHeight="15" x14ac:dyDescent="0.2"/>
  <cols>
    <col min="1" max="1" width="10.5" style="16" customWidth="1"/>
    <col min="2" max="2" width="15.33203125" style="16" customWidth="1"/>
    <col min="3" max="3" width="14.5" style="16" customWidth="1"/>
    <col min="4" max="4" width="26.5" style="16" customWidth="1"/>
    <col min="5" max="5" width="28.5" style="16" customWidth="1"/>
    <col min="6" max="6" width="25.83203125" style="16" customWidth="1"/>
    <col min="7" max="7" width="18.1640625" style="16" customWidth="1"/>
    <col min="8" max="8" width="33" style="16" customWidth="1"/>
    <col min="9" max="9" width="15.83203125" style="16" bestFit="1" customWidth="1"/>
    <col min="10" max="10" width="14.5" style="16" bestFit="1" customWidth="1"/>
    <col min="11" max="11" width="16.83203125" style="22" bestFit="1" customWidth="1"/>
    <col min="12" max="12" width="15.5" style="19" customWidth="1"/>
    <col min="13" max="13" width="22.5" style="19" customWidth="1"/>
    <col min="14" max="14" width="57.1640625" style="16" customWidth="1"/>
    <col min="15" max="15" width="25" customWidth="1"/>
    <col min="16" max="16" width="28.1640625" customWidth="1"/>
  </cols>
  <sheetData>
    <row r="1" spans="1:16" s="15" customFormat="1" ht="49.5" customHeight="1" x14ac:dyDescent="0.2">
      <c r="A1" s="13" t="s">
        <v>0</v>
      </c>
      <c r="B1" s="13" t="s">
        <v>61</v>
      </c>
      <c r="C1" s="13" t="s">
        <v>62</v>
      </c>
      <c r="D1" s="13" t="s">
        <v>63</v>
      </c>
      <c r="E1" s="13" t="s">
        <v>64</v>
      </c>
      <c r="F1" s="13" t="s">
        <v>65</v>
      </c>
      <c r="G1" s="13" t="s">
        <v>66</v>
      </c>
      <c r="H1" s="13" t="s">
        <v>67</v>
      </c>
      <c r="I1" s="13" t="s">
        <v>68</v>
      </c>
      <c r="J1" s="13" t="s">
        <v>69</v>
      </c>
      <c r="K1" s="14" t="s">
        <v>70</v>
      </c>
      <c r="L1" s="13" t="s">
        <v>71</v>
      </c>
      <c r="M1" s="13" t="s">
        <v>72</v>
      </c>
      <c r="N1" s="13" t="s">
        <v>73</v>
      </c>
      <c r="O1" s="13" t="s">
        <v>1441</v>
      </c>
      <c r="P1" s="13" t="s">
        <v>1440</v>
      </c>
    </row>
    <row r="2" spans="1:16" ht="32" x14ac:dyDescent="0.2">
      <c r="A2" s="16" t="s">
        <v>154</v>
      </c>
      <c r="B2" s="16">
        <v>2020</v>
      </c>
      <c r="D2" s="16" t="s">
        <v>1439</v>
      </c>
      <c r="E2" s="16" t="s">
        <v>483</v>
      </c>
      <c r="F2" s="16" t="s">
        <v>76</v>
      </c>
      <c r="H2" s="16" t="s">
        <v>484</v>
      </c>
      <c r="J2" s="16" t="s">
        <v>482</v>
      </c>
      <c r="K2" s="20">
        <v>99993</v>
      </c>
      <c r="L2" s="21"/>
      <c r="M2" s="21" t="s">
        <v>159</v>
      </c>
    </row>
    <row r="3" spans="1:16" ht="32" x14ac:dyDescent="0.2">
      <c r="A3" s="16" t="s">
        <v>28</v>
      </c>
      <c r="B3" s="16">
        <v>2021</v>
      </c>
      <c r="C3" s="16">
        <v>2021</v>
      </c>
      <c r="D3" s="16" t="s">
        <v>74</v>
      </c>
      <c r="E3" s="16" t="s">
        <v>75</v>
      </c>
      <c r="F3" s="16" t="s">
        <v>76</v>
      </c>
      <c r="G3" s="16" t="s">
        <v>77</v>
      </c>
      <c r="H3" s="16" t="s">
        <v>78</v>
      </c>
      <c r="J3" s="16" t="s">
        <v>79</v>
      </c>
      <c r="K3" s="17">
        <v>953336</v>
      </c>
      <c r="L3" s="18">
        <v>93.638999999999996</v>
      </c>
      <c r="M3" s="19" t="s">
        <v>80</v>
      </c>
    </row>
    <row r="4" spans="1:16" ht="32" x14ac:dyDescent="0.2">
      <c r="A4" s="16" t="s">
        <v>28</v>
      </c>
      <c r="B4" s="16">
        <v>2021</v>
      </c>
      <c r="C4" s="16">
        <v>2021</v>
      </c>
      <c r="D4" s="16" t="s">
        <v>74</v>
      </c>
      <c r="E4" s="16" t="s">
        <v>81</v>
      </c>
      <c r="F4" s="16" t="s">
        <v>76</v>
      </c>
      <c r="G4" s="16" t="s">
        <v>82</v>
      </c>
      <c r="H4" s="16" t="s">
        <v>83</v>
      </c>
      <c r="J4" s="16" t="s">
        <v>84</v>
      </c>
      <c r="K4" s="17">
        <v>853238</v>
      </c>
      <c r="L4" s="18">
        <v>93.638999999999996</v>
      </c>
      <c r="M4" s="19" t="s">
        <v>80</v>
      </c>
    </row>
    <row r="5" spans="1:16" ht="32" x14ac:dyDescent="0.2">
      <c r="A5" s="16" t="s">
        <v>28</v>
      </c>
      <c r="B5" s="16">
        <v>2021</v>
      </c>
      <c r="C5" s="16">
        <v>2021</v>
      </c>
      <c r="D5" s="16" t="s">
        <v>74</v>
      </c>
      <c r="E5" s="16" t="s">
        <v>85</v>
      </c>
      <c r="F5" s="16" t="s">
        <v>76</v>
      </c>
      <c r="G5" s="16" t="s">
        <v>86</v>
      </c>
      <c r="H5" s="16" t="s">
        <v>87</v>
      </c>
      <c r="J5" s="16" t="s">
        <v>88</v>
      </c>
      <c r="K5" s="17">
        <v>818278</v>
      </c>
      <c r="L5" s="18">
        <v>93.638999999999996</v>
      </c>
      <c r="M5" s="19" t="s">
        <v>80</v>
      </c>
    </row>
    <row r="6" spans="1:16" ht="64" x14ac:dyDescent="0.2">
      <c r="A6" s="16" t="s">
        <v>28</v>
      </c>
      <c r="B6" s="16">
        <v>2021</v>
      </c>
      <c r="C6" s="16">
        <v>2021</v>
      </c>
      <c r="D6" s="16" t="s">
        <v>74</v>
      </c>
      <c r="E6" s="16" t="s">
        <v>89</v>
      </c>
      <c r="F6" s="16" t="s">
        <v>76</v>
      </c>
      <c r="G6" s="16" t="s">
        <v>90</v>
      </c>
      <c r="H6" s="16" t="s">
        <v>91</v>
      </c>
      <c r="J6" s="16" t="s">
        <v>92</v>
      </c>
      <c r="K6" s="17">
        <v>536357</v>
      </c>
      <c r="L6" s="18">
        <v>93.638999999999996</v>
      </c>
      <c r="M6" s="19" t="s">
        <v>80</v>
      </c>
    </row>
    <row r="7" spans="1:16" ht="32" x14ac:dyDescent="0.2">
      <c r="A7" s="16" t="s">
        <v>28</v>
      </c>
      <c r="B7" s="16">
        <v>2021</v>
      </c>
      <c r="C7" s="16">
        <v>2021</v>
      </c>
      <c r="D7" s="16" t="s">
        <v>74</v>
      </c>
      <c r="E7" s="16" t="s">
        <v>93</v>
      </c>
      <c r="F7" s="16" t="s">
        <v>76</v>
      </c>
      <c r="G7" s="16" t="s">
        <v>94</v>
      </c>
      <c r="H7" s="16" t="s">
        <v>95</v>
      </c>
      <c r="J7" s="16" t="s">
        <v>96</v>
      </c>
      <c r="K7" s="17">
        <v>796894</v>
      </c>
      <c r="L7" s="18">
        <v>93.638999999999996</v>
      </c>
      <c r="M7" s="19" t="s">
        <v>80</v>
      </c>
    </row>
    <row r="8" spans="1:16" ht="80" x14ac:dyDescent="0.2">
      <c r="A8" s="16" t="s">
        <v>28</v>
      </c>
      <c r="B8" s="16">
        <v>2021</v>
      </c>
      <c r="C8" s="16">
        <v>2021</v>
      </c>
      <c r="D8" s="16" t="s">
        <v>74</v>
      </c>
      <c r="E8" s="16" t="s">
        <v>97</v>
      </c>
      <c r="F8" s="16" t="s">
        <v>76</v>
      </c>
      <c r="G8" s="16" t="s">
        <v>98</v>
      </c>
      <c r="H8" s="16" t="s">
        <v>99</v>
      </c>
      <c r="J8" s="16" t="s">
        <v>100</v>
      </c>
      <c r="K8" s="17">
        <v>888264</v>
      </c>
      <c r="L8" s="18">
        <v>93.638999999999996</v>
      </c>
      <c r="M8" s="19" t="s">
        <v>80</v>
      </c>
    </row>
    <row r="9" spans="1:16" ht="64" x14ac:dyDescent="0.2">
      <c r="A9" s="16" t="s">
        <v>28</v>
      </c>
      <c r="B9" s="16">
        <v>2021</v>
      </c>
      <c r="C9" s="16">
        <v>2021</v>
      </c>
      <c r="D9" s="16" t="s">
        <v>74</v>
      </c>
      <c r="E9" s="16" t="s">
        <v>101</v>
      </c>
      <c r="F9" s="16" t="s">
        <v>76</v>
      </c>
      <c r="G9" s="16" t="s">
        <v>102</v>
      </c>
      <c r="H9" s="16" t="s">
        <v>103</v>
      </c>
      <c r="J9" s="16" t="s">
        <v>104</v>
      </c>
      <c r="K9" s="17">
        <v>800365</v>
      </c>
      <c r="L9" s="18">
        <v>93.638999999999996</v>
      </c>
      <c r="M9" s="19" t="s">
        <v>80</v>
      </c>
    </row>
    <row r="10" spans="1:16" ht="48" x14ac:dyDescent="0.2">
      <c r="A10" s="16" t="s">
        <v>28</v>
      </c>
      <c r="B10" s="16">
        <v>2021</v>
      </c>
      <c r="C10" s="16">
        <v>2021</v>
      </c>
      <c r="D10" s="16" t="s">
        <v>74</v>
      </c>
      <c r="E10" s="16" t="s">
        <v>105</v>
      </c>
      <c r="F10" s="16" t="s">
        <v>76</v>
      </c>
      <c r="G10" s="16" t="s">
        <v>106</v>
      </c>
      <c r="H10" s="16" t="s">
        <v>107</v>
      </c>
      <c r="J10" s="16" t="s">
        <v>108</v>
      </c>
      <c r="K10" s="17">
        <v>929502</v>
      </c>
      <c r="L10" s="18">
        <v>93.638999999999996</v>
      </c>
      <c r="M10" s="19" t="s">
        <v>80</v>
      </c>
    </row>
    <row r="11" spans="1:16" ht="32" x14ac:dyDescent="0.2">
      <c r="A11" s="16" t="s">
        <v>28</v>
      </c>
      <c r="B11" s="16">
        <v>2021</v>
      </c>
      <c r="C11" s="16">
        <v>2021</v>
      </c>
      <c r="D11" s="16" t="s">
        <v>74</v>
      </c>
      <c r="E11" s="16" t="s">
        <v>109</v>
      </c>
      <c r="F11" s="16" t="s">
        <v>76</v>
      </c>
      <c r="G11" s="16" t="s">
        <v>110</v>
      </c>
      <c r="H11" s="16" t="s">
        <v>111</v>
      </c>
      <c r="J11" s="16" t="s">
        <v>112</v>
      </c>
      <c r="K11" s="17">
        <v>653765</v>
      </c>
      <c r="L11" s="18">
        <v>93.638999999999996</v>
      </c>
      <c r="M11" s="19" t="s">
        <v>80</v>
      </c>
    </row>
    <row r="12" spans="1:16" ht="32" x14ac:dyDescent="0.2">
      <c r="A12" s="16" t="s">
        <v>28</v>
      </c>
      <c r="B12" s="16">
        <v>2021</v>
      </c>
      <c r="C12" s="16">
        <v>2021</v>
      </c>
      <c r="D12" s="16" t="s">
        <v>74</v>
      </c>
      <c r="E12" s="16" t="s">
        <v>113</v>
      </c>
      <c r="F12" s="16" t="s">
        <v>76</v>
      </c>
      <c r="G12" s="16" t="s">
        <v>114</v>
      </c>
      <c r="H12" s="16" t="s">
        <v>115</v>
      </c>
      <c r="J12" s="16" t="s">
        <v>116</v>
      </c>
      <c r="K12" s="17">
        <v>585609</v>
      </c>
      <c r="L12" s="18">
        <v>93.638999999999996</v>
      </c>
      <c r="M12" s="19" t="s">
        <v>80</v>
      </c>
    </row>
    <row r="13" spans="1:16" ht="48" x14ac:dyDescent="0.2">
      <c r="A13" s="16" t="s">
        <v>28</v>
      </c>
      <c r="B13" s="16">
        <v>2021</v>
      </c>
      <c r="C13" s="16">
        <v>2021</v>
      </c>
      <c r="D13" s="16" t="s">
        <v>74</v>
      </c>
      <c r="E13" s="16" t="s">
        <v>117</v>
      </c>
      <c r="F13" s="16" t="s">
        <v>76</v>
      </c>
      <c r="G13" s="16" t="s">
        <v>118</v>
      </c>
      <c r="H13" s="16" t="s">
        <v>119</v>
      </c>
      <c r="J13" s="16" t="s">
        <v>120</v>
      </c>
      <c r="K13" s="17">
        <v>948335</v>
      </c>
      <c r="L13" s="18">
        <v>93.638999999999996</v>
      </c>
      <c r="M13" s="19" t="s">
        <v>80</v>
      </c>
    </row>
    <row r="14" spans="1:16" ht="112" x14ac:dyDescent="0.2">
      <c r="A14" s="16" t="s">
        <v>28</v>
      </c>
      <c r="B14" s="16">
        <v>2021</v>
      </c>
      <c r="C14" s="16">
        <v>2021</v>
      </c>
      <c r="D14" s="16" t="s">
        <v>74</v>
      </c>
      <c r="E14" s="16" t="s">
        <v>121</v>
      </c>
      <c r="F14" s="16" t="s">
        <v>76</v>
      </c>
      <c r="G14" s="16" t="s">
        <v>122</v>
      </c>
      <c r="H14" s="16" t="s">
        <v>123</v>
      </c>
      <c r="J14" s="16" t="s">
        <v>124</v>
      </c>
      <c r="K14" s="17">
        <v>476665</v>
      </c>
      <c r="L14" s="18">
        <v>93.638999999999996</v>
      </c>
      <c r="M14" s="19" t="s">
        <v>80</v>
      </c>
    </row>
    <row r="15" spans="1:16" ht="80" x14ac:dyDescent="0.2">
      <c r="A15" s="16" t="s">
        <v>28</v>
      </c>
      <c r="B15" s="16">
        <v>2021</v>
      </c>
      <c r="C15" s="16">
        <v>2021</v>
      </c>
      <c r="D15" s="16" t="s">
        <v>74</v>
      </c>
      <c r="E15" s="16" t="s">
        <v>97</v>
      </c>
      <c r="F15" s="16" t="s">
        <v>76</v>
      </c>
      <c r="G15" s="16" t="s">
        <v>125</v>
      </c>
      <c r="H15" s="16" t="s">
        <v>126</v>
      </c>
      <c r="J15" s="16" t="s">
        <v>127</v>
      </c>
      <c r="K15" s="17">
        <v>615937</v>
      </c>
      <c r="L15" s="18">
        <v>93.638999999999996</v>
      </c>
      <c r="M15" s="19" t="s">
        <v>80</v>
      </c>
    </row>
    <row r="16" spans="1:16" ht="80" x14ac:dyDescent="0.2">
      <c r="A16" s="16" t="s">
        <v>28</v>
      </c>
      <c r="B16" s="16">
        <v>2021</v>
      </c>
      <c r="C16" s="16">
        <v>2021</v>
      </c>
      <c r="D16" s="16" t="s">
        <v>74</v>
      </c>
      <c r="E16" s="16" t="s">
        <v>128</v>
      </c>
      <c r="F16" s="16" t="s">
        <v>76</v>
      </c>
      <c r="G16" s="16" t="s">
        <v>129</v>
      </c>
      <c r="H16" s="16" t="s">
        <v>130</v>
      </c>
      <c r="J16" s="16" t="s">
        <v>131</v>
      </c>
      <c r="K16" s="17">
        <v>381331</v>
      </c>
      <c r="L16" s="18">
        <v>93.638999999999996</v>
      </c>
      <c r="M16" s="19" t="s">
        <v>80</v>
      </c>
    </row>
    <row r="17" spans="1:16" ht="32" x14ac:dyDescent="0.2">
      <c r="A17" s="16" t="s">
        <v>28</v>
      </c>
      <c r="B17" s="16">
        <v>2021</v>
      </c>
      <c r="C17" s="16">
        <v>2021</v>
      </c>
      <c r="D17" s="16" t="s">
        <v>74</v>
      </c>
      <c r="E17" s="16" t="s">
        <v>132</v>
      </c>
      <c r="F17" s="16" t="s">
        <v>76</v>
      </c>
      <c r="G17" s="16" t="s">
        <v>133</v>
      </c>
      <c r="H17" s="16" t="s">
        <v>134</v>
      </c>
      <c r="J17" s="16" t="s">
        <v>135</v>
      </c>
      <c r="K17" s="17">
        <v>952951</v>
      </c>
      <c r="L17" s="18">
        <v>93.638999999999996</v>
      </c>
      <c r="M17" s="19" t="s">
        <v>80</v>
      </c>
    </row>
    <row r="18" spans="1:16" ht="80" x14ac:dyDescent="0.2">
      <c r="A18" s="16" t="s">
        <v>28</v>
      </c>
      <c r="B18" s="16">
        <v>2021</v>
      </c>
      <c r="C18" s="16">
        <v>2021</v>
      </c>
      <c r="D18" s="16" t="s">
        <v>74</v>
      </c>
      <c r="E18" s="16" t="s">
        <v>97</v>
      </c>
      <c r="F18" s="16" t="s">
        <v>76</v>
      </c>
      <c r="G18" s="16" t="s">
        <v>136</v>
      </c>
      <c r="H18" s="16" t="s">
        <v>137</v>
      </c>
      <c r="J18" s="16" t="s">
        <v>138</v>
      </c>
      <c r="K18" s="17">
        <v>772205</v>
      </c>
      <c r="L18" s="18">
        <v>93.638999999999996</v>
      </c>
      <c r="M18" s="19" t="s">
        <v>80</v>
      </c>
    </row>
    <row r="19" spans="1:16" ht="32" x14ac:dyDescent="0.2">
      <c r="A19" s="16" t="s">
        <v>28</v>
      </c>
      <c r="B19" s="16">
        <v>2021</v>
      </c>
      <c r="C19" s="16">
        <v>2021</v>
      </c>
      <c r="D19" s="16" t="s">
        <v>74</v>
      </c>
      <c r="E19" s="16" t="s">
        <v>139</v>
      </c>
      <c r="F19" s="16" t="s">
        <v>76</v>
      </c>
      <c r="G19" s="16" t="s">
        <v>140</v>
      </c>
      <c r="H19" s="16" t="s">
        <v>141</v>
      </c>
      <c r="J19" s="16" t="s">
        <v>142</v>
      </c>
      <c r="K19" s="17">
        <v>382601</v>
      </c>
      <c r="L19" s="18">
        <v>93.638999999999996</v>
      </c>
      <c r="M19" s="19" t="s">
        <v>80</v>
      </c>
    </row>
    <row r="20" spans="1:16" ht="32" x14ac:dyDescent="0.2">
      <c r="A20" s="16" t="s">
        <v>28</v>
      </c>
      <c r="B20" s="16">
        <v>2021</v>
      </c>
      <c r="C20" s="16">
        <v>2021</v>
      </c>
      <c r="D20" s="16" t="s">
        <v>74</v>
      </c>
      <c r="E20" s="16" t="s">
        <v>74</v>
      </c>
      <c r="F20" s="16" t="s">
        <v>76</v>
      </c>
      <c r="G20" s="16" t="s">
        <v>143</v>
      </c>
      <c r="H20" s="16" t="s">
        <v>144</v>
      </c>
      <c r="J20" s="16" t="s">
        <v>145</v>
      </c>
      <c r="K20" s="17">
        <v>953336</v>
      </c>
      <c r="L20" s="18">
        <v>93.638999999999996</v>
      </c>
      <c r="M20" s="19" t="s">
        <v>80</v>
      </c>
    </row>
    <row r="21" spans="1:16" ht="48" x14ac:dyDescent="0.2">
      <c r="A21" s="16" t="s">
        <v>28</v>
      </c>
      <c r="B21" s="16">
        <v>2021</v>
      </c>
      <c r="C21" s="16">
        <v>2021</v>
      </c>
      <c r="D21" s="16" t="s">
        <v>74</v>
      </c>
      <c r="E21" s="16" t="s">
        <v>146</v>
      </c>
      <c r="F21" s="16" t="s">
        <v>76</v>
      </c>
      <c r="G21" s="16" t="s">
        <v>147</v>
      </c>
      <c r="H21" s="16" t="s">
        <v>148</v>
      </c>
      <c r="J21" s="16" t="s">
        <v>149</v>
      </c>
      <c r="K21" s="17">
        <v>853504</v>
      </c>
      <c r="L21" s="18">
        <v>93.638999999999996</v>
      </c>
      <c r="M21" s="19" t="s">
        <v>80</v>
      </c>
    </row>
    <row r="22" spans="1:16" ht="80" x14ac:dyDescent="0.2">
      <c r="A22" s="16" t="s">
        <v>28</v>
      </c>
      <c r="B22" s="16">
        <v>2021</v>
      </c>
      <c r="C22" s="16">
        <v>2021</v>
      </c>
      <c r="D22" s="16" t="s">
        <v>74</v>
      </c>
      <c r="E22" s="16" t="s">
        <v>150</v>
      </c>
      <c r="F22" s="16" t="s">
        <v>76</v>
      </c>
      <c r="G22" s="16" t="s">
        <v>151</v>
      </c>
      <c r="H22" s="16" t="s">
        <v>152</v>
      </c>
      <c r="J22" s="16" t="s">
        <v>153</v>
      </c>
      <c r="K22" s="17">
        <v>847527</v>
      </c>
      <c r="L22" s="18">
        <v>93.638999999999996</v>
      </c>
      <c r="M22" s="19" t="s">
        <v>80</v>
      </c>
      <c r="O22" s="17"/>
      <c r="P22" s="22"/>
    </row>
    <row r="23" spans="1:16" ht="32" x14ac:dyDescent="0.2">
      <c r="A23" s="16" t="s">
        <v>154</v>
      </c>
      <c r="B23" s="16">
        <v>2021</v>
      </c>
      <c r="D23" s="16" t="s">
        <v>3</v>
      </c>
      <c r="E23" s="16" t="s">
        <v>168</v>
      </c>
      <c r="F23" s="16" t="s">
        <v>76</v>
      </c>
      <c r="G23" s="16" t="s">
        <v>169</v>
      </c>
      <c r="H23" s="16" t="s">
        <v>170</v>
      </c>
      <c r="I23" s="16" t="s">
        <v>171</v>
      </c>
      <c r="J23" s="16" t="s">
        <v>79</v>
      </c>
      <c r="K23" s="22">
        <v>149662</v>
      </c>
      <c r="L23" s="21"/>
      <c r="M23" s="21" t="s">
        <v>172</v>
      </c>
      <c r="O23" s="22"/>
      <c r="P23" s="22"/>
    </row>
    <row r="24" spans="1:16" ht="32" x14ac:dyDescent="0.2">
      <c r="A24" s="16" t="s">
        <v>154</v>
      </c>
      <c r="B24" s="16">
        <v>2021</v>
      </c>
      <c r="D24" s="16" t="s">
        <v>3</v>
      </c>
      <c r="E24" s="16" t="s">
        <v>168</v>
      </c>
      <c r="F24" s="16" t="s">
        <v>76</v>
      </c>
      <c r="G24" s="16" t="s">
        <v>173</v>
      </c>
      <c r="H24" s="16" t="s">
        <v>174</v>
      </c>
      <c r="I24" s="16" t="s">
        <v>175</v>
      </c>
      <c r="J24" s="16" t="s">
        <v>79</v>
      </c>
      <c r="K24" s="22">
        <v>149897</v>
      </c>
      <c r="L24" s="21"/>
      <c r="M24" s="21" t="s">
        <v>172</v>
      </c>
      <c r="O24" s="22"/>
      <c r="P24" s="22"/>
    </row>
    <row r="25" spans="1:16" ht="32" x14ac:dyDescent="0.2">
      <c r="A25" s="16" t="s">
        <v>154</v>
      </c>
      <c r="B25" s="16">
        <v>2021</v>
      </c>
      <c r="D25" s="16" t="s">
        <v>3</v>
      </c>
      <c r="E25" s="16" t="s">
        <v>168</v>
      </c>
      <c r="F25" s="16" t="s">
        <v>76</v>
      </c>
      <c r="G25" s="16" t="s">
        <v>176</v>
      </c>
      <c r="H25" s="16" t="s">
        <v>177</v>
      </c>
      <c r="I25" s="16" t="s">
        <v>178</v>
      </c>
      <c r="J25" s="16" t="s">
        <v>79</v>
      </c>
      <c r="K25" s="22">
        <v>149921</v>
      </c>
      <c r="L25" s="21"/>
      <c r="M25" s="21" t="s">
        <v>172</v>
      </c>
      <c r="O25" s="22"/>
      <c r="P25" s="22"/>
    </row>
    <row r="26" spans="1:16" ht="32" x14ac:dyDescent="0.2">
      <c r="A26" s="16" t="s">
        <v>154</v>
      </c>
      <c r="B26" s="16">
        <v>2021</v>
      </c>
      <c r="D26" s="16" t="s">
        <v>3</v>
      </c>
      <c r="E26" s="16" t="s">
        <v>168</v>
      </c>
      <c r="F26" s="16" t="s">
        <v>76</v>
      </c>
      <c r="G26" s="16" t="s">
        <v>179</v>
      </c>
      <c r="H26" s="16" t="s">
        <v>180</v>
      </c>
      <c r="I26" s="16" t="s">
        <v>181</v>
      </c>
      <c r="J26" s="16" t="s">
        <v>79</v>
      </c>
      <c r="K26" s="22">
        <v>150000</v>
      </c>
      <c r="L26" s="21"/>
      <c r="M26" s="21" t="s">
        <v>172</v>
      </c>
      <c r="O26" s="22"/>
      <c r="P26" s="22"/>
    </row>
    <row r="27" spans="1:16" ht="32" x14ac:dyDescent="0.2">
      <c r="A27" s="16" t="s">
        <v>154</v>
      </c>
      <c r="B27" s="16">
        <v>2021</v>
      </c>
      <c r="D27" s="16" t="s">
        <v>3</v>
      </c>
      <c r="E27" s="16" t="s">
        <v>168</v>
      </c>
      <c r="F27" s="16" t="s">
        <v>76</v>
      </c>
      <c r="G27" s="16" t="s">
        <v>201</v>
      </c>
      <c r="H27" s="16" t="s">
        <v>202</v>
      </c>
      <c r="I27" s="16" t="s">
        <v>203</v>
      </c>
      <c r="J27" s="16" t="s">
        <v>84</v>
      </c>
      <c r="K27" s="22">
        <v>150000</v>
      </c>
      <c r="L27" s="21"/>
      <c r="M27" s="21" t="s">
        <v>172</v>
      </c>
      <c r="O27" s="22"/>
      <c r="P27" s="22"/>
    </row>
    <row r="28" spans="1:16" ht="32" x14ac:dyDescent="0.2">
      <c r="A28" s="16" t="s">
        <v>154</v>
      </c>
      <c r="B28" s="16">
        <v>2021</v>
      </c>
      <c r="D28" s="16" t="s">
        <v>3</v>
      </c>
      <c r="E28" s="16" t="s">
        <v>168</v>
      </c>
      <c r="F28" s="16" t="s">
        <v>76</v>
      </c>
      <c r="G28" s="16" t="s">
        <v>221</v>
      </c>
      <c r="H28" s="16" t="s">
        <v>222</v>
      </c>
      <c r="I28" s="16" t="s">
        <v>223</v>
      </c>
      <c r="J28" s="16" t="s">
        <v>88</v>
      </c>
      <c r="K28" s="22">
        <v>150000</v>
      </c>
      <c r="L28" s="21"/>
      <c r="M28" s="21" t="s">
        <v>172</v>
      </c>
      <c r="O28" s="22"/>
      <c r="P28" s="22"/>
    </row>
    <row r="29" spans="1:16" ht="32" x14ac:dyDescent="0.2">
      <c r="A29" s="16" t="s">
        <v>154</v>
      </c>
      <c r="B29" s="16">
        <v>2021</v>
      </c>
      <c r="D29" s="16" t="s">
        <v>3</v>
      </c>
      <c r="E29" s="16" t="s">
        <v>168</v>
      </c>
      <c r="F29" s="16" t="s">
        <v>76</v>
      </c>
      <c r="G29" s="16" t="s">
        <v>334</v>
      </c>
      <c r="H29" s="16" t="s">
        <v>335</v>
      </c>
      <c r="I29" s="16" t="s">
        <v>336</v>
      </c>
      <c r="J29" s="16" t="s">
        <v>104</v>
      </c>
      <c r="K29" s="22">
        <v>100000</v>
      </c>
      <c r="L29" s="21"/>
      <c r="M29" s="21" t="s">
        <v>172</v>
      </c>
      <c r="O29" s="22"/>
      <c r="P29" s="22"/>
    </row>
    <row r="30" spans="1:16" ht="32" x14ac:dyDescent="0.2">
      <c r="A30" s="16" t="s">
        <v>154</v>
      </c>
      <c r="B30" s="16">
        <v>2021</v>
      </c>
      <c r="D30" s="16" t="s">
        <v>3</v>
      </c>
      <c r="E30" s="16" t="s">
        <v>168</v>
      </c>
      <c r="F30" s="16" t="s">
        <v>76</v>
      </c>
      <c r="G30" s="16" t="s">
        <v>354</v>
      </c>
      <c r="H30" s="16" t="s">
        <v>355</v>
      </c>
      <c r="I30" s="16" t="s">
        <v>356</v>
      </c>
      <c r="J30" s="16" t="s">
        <v>353</v>
      </c>
      <c r="K30" s="22">
        <v>149996</v>
      </c>
      <c r="L30" s="21"/>
      <c r="M30" s="21" t="s">
        <v>172</v>
      </c>
      <c r="O30" s="22"/>
      <c r="P30" s="22"/>
    </row>
    <row r="31" spans="1:16" ht="32" x14ac:dyDescent="0.2">
      <c r="A31" s="16" t="s">
        <v>154</v>
      </c>
      <c r="B31" s="16">
        <v>2021</v>
      </c>
      <c r="D31" s="16" t="s">
        <v>3</v>
      </c>
      <c r="E31" s="16" t="s">
        <v>168</v>
      </c>
      <c r="F31" s="16" t="s">
        <v>76</v>
      </c>
      <c r="G31" s="16" t="s">
        <v>392</v>
      </c>
      <c r="H31" s="16" t="s">
        <v>393</v>
      </c>
      <c r="I31" s="16" t="s">
        <v>394</v>
      </c>
      <c r="J31" s="16" t="s">
        <v>395</v>
      </c>
      <c r="K31" s="22">
        <v>150000</v>
      </c>
      <c r="L31" s="21"/>
      <c r="M31" s="21" t="s">
        <v>172</v>
      </c>
    </row>
    <row r="32" spans="1:16" ht="32" x14ac:dyDescent="0.2">
      <c r="A32" s="16" t="s">
        <v>154</v>
      </c>
      <c r="B32" s="16">
        <v>2021</v>
      </c>
      <c r="D32" s="16" t="s">
        <v>3</v>
      </c>
      <c r="E32" s="16" t="s">
        <v>168</v>
      </c>
      <c r="F32" s="16" t="s">
        <v>76</v>
      </c>
      <c r="G32" s="16" t="s">
        <v>397</v>
      </c>
      <c r="H32" s="16" t="s">
        <v>398</v>
      </c>
      <c r="I32" s="16" t="s">
        <v>399</v>
      </c>
      <c r="J32" s="16" t="s">
        <v>400</v>
      </c>
      <c r="K32" s="22">
        <v>150000</v>
      </c>
      <c r="L32" s="21"/>
      <c r="M32" s="21" t="s">
        <v>172</v>
      </c>
    </row>
    <row r="33" spans="1:13" ht="32" x14ac:dyDescent="0.2">
      <c r="A33" s="16" t="s">
        <v>154</v>
      </c>
      <c r="B33" s="16">
        <v>2021</v>
      </c>
      <c r="D33" s="16" t="s">
        <v>3</v>
      </c>
      <c r="E33" s="16" t="s">
        <v>168</v>
      </c>
      <c r="F33" s="16" t="s">
        <v>76</v>
      </c>
      <c r="G33" s="16" t="s">
        <v>418</v>
      </c>
      <c r="H33" s="16" t="s">
        <v>419</v>
      </c>
      <c r="I33" s="16" t="s">
        <v>420</v>
      </c>
      <c r="J33" s="16" t="s">
        <v>124</v>
      </c>
      <c r="K33" s="22">
        <v>139964</v>
      </c>
      <c r="L33" s="21"/>
      <c r="M33" s="21" t="s">
        <v>172</v>
      </c>
    </row>
    <row r="34" spans="1:13" ht="32" x14ac:dyDescent="0.2">
      <c r="A34" s="16" t="s">
        <v>154</v>
      </c>
      <c r="B34" s="16">
        <v>2021</v>
      </c>
      <c r="D34" s="16" t="s">
        <v>3</v>
      </c>
      <c r="E34" s="16" t="s">
        <v>168</v>
      </c>
      <c r="F34" s="16" t="s">
        <v>76</v>
      </c>
      <c r="G34" s="16" t="s">
        <v>421</v>
      </c>
      <c r="H34" s="16" t="s">
        <v>422</v>
      </c>
      <c r="I34" s="16" t="s">
        <v>423</v>
      </c>
      <c r="J34" s="16" t="s">
        <v>124</v>
      </c>
      <c r="K34" s="22">
        <v>142455</v>
      </c>
      <c r="L34" s="21"/>
      <c r="M34" s="21" t="s">
        <v>172</v>
      </c>
    </row>
    <row r="35" spans="1:13" ht="32" x14ac:dyDescent="0.2">
      <c r="A35" s="16" t="s">
        <v>154</v>
      </c>
      <c r="B35" s="16">
        <v>2021</v>
      </c>
      <c r="D35" s="16" t="s">
        <v>3</v>
      </c>
      <c r="E35" s="16" t="s">
        <v>168</v>
      </c>
      <c r="F35" s="16" t="s">
        <v>76</v>
      </c>
      <c r="G35" s="16" t="s">
        <v>427</v>
      </c>
      <c r="H35" s="16" t="s">
        <v>428</v>
      </c>
      <c r="I35" s="16" t="s">
        <v>429</v>
      </c>
      <c r="J35" s="16" t="s">
        <v>430</v>
      </c>
      <c r="K35" s="22">
        <v>150000</v>
      </c>
      <c r="L35" s="21"/>
      <c r="M35" s="21" t="s">
        <v>172</v>
      </c>
    </row>
    <row r="36" spans="1:13" ht="32" x14ac:dyDescent="0.2">
      <c r="A36" s="16" t="s">
        <v>154</v>
      </c>
      <c r="B36" s="16">
        <v>2021</v>
      </c>
      <c r="D36" s="16" t="s">
        <v>3</v>
      </c>
      <c r="E36" s="16" t="s">
        <v>168</v>
      </c>
      <c r="F36" s="16" t="s">
        <v>76</v>
      </c>
      <c r="G36" s="16" t="s">
        <v>463</v>
      </c>
      <c r="H36" s="16" t="s">
        <v>464</v>
      </c>
      <c r="I36" s="16" t="s">
        <v>465</v>
      </c>
      <c r="J36" s="16" t="s">
        <v>138</v>
      </c>
      <c r="K36" s="22">
        <v>150000</v>
      </c>
      <c r="L36" s="21"/>
      <c r="M36" s="21" t="s">
        <v>172</v>
      </c>
    </row>
    <row r="37" spans="1:13" ht="32" x14ac:dyDescent="0.2">
      <c r="A37" s="16" t="s">
        <v>154</v>
      </c>
      <c r="B37" s="16">
        <v>2021</v>
      </c>
      <c r="D37" s="16" t="s">
        <v>3</v>
      </c>
      <c r="E37" s="16" t="s">
        <v>168</v>
      </c>
      <c r="F37" s="16" t="s">
        <v>76</v>
      </c>
      <c r="G37" s="16" t="s">
        <v>475</v>
      </c>
      <c r="H37" s="16" t="s">
        <v>476</v>
      </c>
      <c r="I37" s="16" t="s">
        <v>477</v>
      </c>
      <c r="J37" s="16" t="s">
        <v>478</v>
      </c>
      <c r="K37" s="22">
        <v>150000</v>
      </c>
      <c r="L37" s="21"/>
      <c r="M37" s="21" t="s">
        <v>172</v>
      </c>
    </row>
    <row r="38" spans="1:13" ht="32" x14ac:dyDescent="0.2">
      <c r="A38" s="16" t="s">
        <v>154</v>
      </c>
      <c r="B38" s="16">
        <v>2021</v>
      </c>
      <c r="D38" s="16" t="s">
        <v>3</v>
      </c>
      <c r="E38" s="16" t="s">
        <v>168</v>
      </c>
      <c r="F38" s="16" t="s">
        <v>76</v>
      </c>
      <c r="G38" s="16" t="s">
        <v>497</v>
      </c>
      <c r="H38" s="16" t="s">
        <v>498</v>
      </c>
      <c r="I38" s="16" t="s">
        <v>499</v>
      </c>
      <c r="J38" s="16" t="s">
        <v>500</v>
      </c>
      <c r="K38" s="22">
        <v>150000</v>
      </c>
      <c r="L38" s="21"/>
      <c r="M38" s="21" t="s">
        <v>172</v>
      </c>
    </row>
    <row r="39" spans="1:13" ht="48" x14ac:dyDescent="0.2">
      <c r="A39" s="16" t="s">
        <v>154</v>
      </c>
      <c r="B39" s="16">
        <v>2021</v>
      </c>
      <c r="D39" s="16" t="s">
        <v>155</v>
      </c>
      <c r="E39" s="16" t="s">
        <v>156</v>
      </c>
      <c r="F39" s="16" t="s">
        <v>76</v>
      </c>
      <c r="H39" s="16" t="s">
        <v>157</v>
      </c>
      <c r="J39" s="16" t="s">
        <v>158</v>
      </c>
      <c r="K39" s="20">
        <v>20000</v>
      </c>
      <c r="L39" s="21"/>
      <c r="M39" s="21" t="s">
        <v>159</v>
      </c>
    </row>
    <row r="40" spans="1:13" ht="48" x14ac:dyDescent="0.2">
      <c r="A40" s="16" t="s">
        <v>154</v>
      </c>
      <c r="B40" s="16">
        <v>2021</v>
      </c>
      <c r="D40" s="16" t="s">
        <v>155</v>
      </c>
      <c r="E40" s="16" t="s">
        <v>182</v>
      </c>
      <c r="F40" s="16" t="s">
        <v>76</v>
      </c>
      <c r="H40" s="16" t="s">
        <v>183</v>
      </c>
      <c r="J40" s="16" t="s">
        <v>184</v>
      </c>
      <c r="K40" s="20">
        <v>250000</v>
      </c>
      <c r="L40" s="21"/>
      <c r="M40" s="21" t="s">
        <v>159</v>
      </c>
    </row>
    <row r="41" spans="1:13" ht="48" x14ac:dyDescent="0.2">
      <c r="A41" s="16" t="s">
        <v>154</v>
      </c>
      <c r="B41" s="16">
        <v>2021</v>
      </c>
      <c r="D41" s="16" t="s">
        <v>155</v>
      </c>
      <c r="E41" s="16" t="s">
        <v>182</v>
      </c>
      <c r="F41" s="16" t="s">
        <v>76</v>
      </c>
      <c r="H41" s="16" t="s">
        <v>204</v>
      </c>
      <c r="J41" s="16" t="s">
        <v>84</v>
      </c>
      <c r="K41" s="20">
        <v>249903</v>
      </c>
      <c r="L41" s="21"/>
      <c r="M41" s="21" t="s">
        <v>159</v>
      </c>
    </row>
    <row r="42" spans="1:13" ht="48" x14ac:dyDescent="0.2">
      <c r="A42" s="16" t="s">
        <v>154</v>
      </c>
      <c r="B42" s="16">
        <v>2021</v>
      </c>
      <c r="D42" s="16" t="s">
        <v>155</v>
      </c>
      <c r="E42" s="16" t="s">
        <v>182</v>
      </c>
      <c r="F42" s="16" t="s">
        <v>76</v>
      </c>
      <c r="H42" s="16" t="s">
        <v>205</v>
      </c>
      <c r="J42" s="16" t="s">
        <v>84</v>
      </c>
      <c r="K42" s="20">
        <v>250000</v>
      </c>
      <c r="L42" s="21"/>
      <c r="M42" s="21" t="s">
        <v>159</v>
      </c>
    </row>
    <row r="43" spans="1:13" ht="48" x14ac:dyDescent="0.2">
      <c r="A43" s="16" t="s">
        <v>154</v>
      </c>
      <c r="B43" s="16">
        <v>2021</v>
      </c>
      <c r="D43" s="16" t="s">
        <v>155</v>
      </c>
      <c r="E43" s="16" t="s">
        <v>182</v>
      </c>
      <c r="F43" s="16" t="s">
        <v>76</v>
      </c>
      <c r="H43" s="16" t="s">
        <v>206</v>
      </c>
      <c r="J43" s="16" t="s">
        <v>84</v>
      </c>
      <c r="K43" s="20">
        <v>250000</v>
      </c>
      <c r="L43" s="21"/>
      <c r="M43" s="21" t="s">
        <v>159</v>
      </c>
    </row>
    <row r="44" spans="1:13" ht="48" x14ac:dyDescent="0.2">
      <c r="A44" s="16" t="s">
        <v>154</v>
      </c>
      <c r="B44" s="16">
        <v>2021</v>
      </c>
      <c r="D44" s="16" t="s">
        <v>155</v>
      </c>
      <c r="E44" s="16" t="s">
        <v>182</v>
      </c>
      <c r="F44" s="16" t="s">
        <v>76</v>
      </c>
      <c r="H44" s="16" t="s">
        <v>207</v>
      </c>
      <c r="J44" s="16" t="s">
        <v>84</v>
      </c>
      <c r="K44" s="20">
        <v>250000</v>
      </c>
      <c r="L44" s="21"/>
      <c r="M44" s="21" t="s">
        <v>159</v>
      </c>
    </row>
    <row r="45" spans="1:13" ht="48" x14ac:dyDescent="0.2">
      <c r="A45" s="16" t="s">
        <v>154</v>
      </c>
      <c r="B45" s="16">
        <v>2021</v>
      </c>
      <c r="D45" s="16" t="s">
        <v>155</v>
      </c>
      <c r="E45" s="16" t="s">
        <v>182</v>
      </c>
      <c r="F45" s="16" t="s">
        <v>76</v>
      </c>
      <c r="H45" s="16" t="s">
        <v>241</v>
      </c>
      <c r="J45" s="16" t="s">
        <v>242</v>
      </c>
      <c r="K45" s="20">
        <v>164576</v>
      </c>
      <c r="L45" s="21"/>
      <c r="M45" s="21" t="s">
        <v>159</v>
      </c>
    </row>
    <row r="46" spans="1:13" ht="48" x14ac:dyDescent="0.2">
      <c r="A46" s="16" t="s">
        <v>154</v>
      </c>
      <c r="B46" s="16">
        <v>2021</v>
      </c>
      <c r="D46" s="16" t="s">
        <v>155</v>
      </c>
      <c r="E46" s="16" t="s">
        <v>182</v>
      </c>
      <c r="F46" s="16" t="s">
        <v>76</v>
      </c>
      <c r="H46" s="16" t="s">
        <v>243</v>
      </c>
      <c r="J46" s="16" t="s">
        <v>242</v>
      </c>
      <c r="K46" s="20">
        <v>249794</v>
      </c>
      <c r="L46" s="21"/>
      <c r="M46" s="21" t="s">
        <v>159</v>
      </c>
    </row>
    <row r="47" spans="1:13" ht="48" x14ac:dyDescent="0.2">
      <c r="A47" s="16" t="s">
        <v>154</v>
      </c>
      <c r="B47" s="16">
        <v>2021</v>
      </c>
      <c r="D47" s="16" t="s">
        <v>155</v>
      </c>
      <c r="E47" s="16" t="s">
        <v>182</v>
      </c>
      <c r="F47" s="16" t="s">
        <v>76</v>
      </c>
      <c r="H47" s="16" t="s">
        <v>244</v>
      </c>
      <c r="J47" s="16" t="s">
        <v>242</v>
      </c>
      <c r="K47" s="20">
        <v>250000</v>
      </c>
      <c r="L47" s="21"/>
      <c r="M47" s="21" t="s">
        <v>159</v>
      </c>
    </row>
    <row r="48" spans="1:13" ht="48" x14ac:dyDescent="0.2">
      <c r="A48" s="16" t="s">
        <v>154</v>
      </c>
      <c r="B48" s="16">
        <v>2021</v>
      </c>
      <c r="D48" s="16" t="s">
        <v>155</v>
      </c>
      <c r="E48" s="16" t="s">
        <v>182</v>
      </c>
      <c r="F48" s="16" t="s">
        <v>76</v>
      </c>
      <c r="H48" s="16" t="s">
        <v>245</v>
      </c>
      <c r="J48" s="16" t="s">
        <v>242</v>
      </c>
      <c r="K48" s="20">
        <v>250000</v>
      </c>
      <c r="L48" s="21"/>
      <c r="M48" s="21" t="s">
        <v>159</v>
      </c>
    </row>
    <row r="49" spans="1:13" ht="48" x14ac:dyDescent="0.2">
      <c r="A49" s="16" t="s">
        <v>154</v>
      </c>
      <c r="B49" s="16">
        <v>2021</v>
      </c>
      <c r="D49" s="16" t="s">
        <v>155</v>
      </c>
      <c r="E49" s="16" t="s">
        <v>182</v>
      </c>
      <c r="F49" s="16" t="s">
        <v>76</v>
      </c>
      <c r="H49" s="16" t="s">
        <v>273</v>
      </c>
      <c r="J49" s="16" t="s">
        <v>274</v>
      </c>
      <c r="K49" s="20">
        <v>132000</v>
      </c>
      <c r="L49" s="21"/>
      <c r="M49" s="21" t="s">
        <v>159</v>
      </c>
    </row>
    <row r="50" spans="1:13" ht="48" x14ac:dyDescent="0.2">
      <c r="A50" s="16" t="s">
        <v>154</v>
      </c>
      <c r="B50" s="16">
        <v>2021</v>
      </c>
      <c r="D50" s="16" t="s">
        <v>155</v>
      </c>
      <c r="E50" s="16" t="s">
        <v>182</v>
      </c>
      <c r="F50" s="16" t="s">
        <v>76</v>
      </c>
      <c r="H50" s="16" t="s">
        <v>289</v>
      </c>
      <c r="J50" s="16" t="s">
        <v>290</v>
      </c>
      <c r="K50" s="20">
        <v>206640</v>
      </c>
      <c r="L50" s="21"/>
      <c r="M50" s="21" t="s">
        <v>159</v>
      </c>
    </row>
    <row r="51" spans="1:13" ht="48" x14ac:dyDescent="0.2">
      <c r="A51" s="16" t="s">
        <v>154</v>
      </c>
      <c r="B51" s="16">
        <v>2021</v>
      </c>
      <c r="D51" s="16" t="s">
        <v>155</v>
      </c>
      <c r="E51" s="16" t="s">
        <v>182</v>
      </c>
      <c r="F51" s="16" t="s">
        <v>76</v>
      </c>
      <c r="H51" s="16" t="s">
        <v>291</v>
      </c>
      <c r="J51" s="16" t="s">
        <v>292</v>
      </c>
      <c r="K51" s="20">
        <v>250000</v>
      </c>
      <c r="L51" s="21"/>
      <c r="M51" s="21" t="s">
        <v>159</v>
      </c>
    </row>
    <row r="52" spans="1:13" ht="48" x14ac:dyDescent="0.2">
      <c r="A52" s="16" t="s">
        <v>154</v>
      </c>
      <c r="B52" s="16">
        <v>2021</v>
      </c>
      <c r="D52" s="16" t="s">
        <v>155</v>
      </c>
      <c r="E52" s="16" t="s">
        <v>182</v>
      </c>
      <c r="F52" s="16" t="s">
        <v>76</v>
      </c>
      <c r="H52" s="16" t="s">
        <v>310</v>
      </c>
      <c r="J52" s="16" t="s">
        <v>311</v>
      </c>
      <c r="K52" s="20">
        <v>186037</v>
      </c>
      <c r="L52" s="21"/>
      <c r="M52" s="21" t="s">
        <v>159</v>
      </c>
    </row>
    <row r="53" spans="1:13" ht="48" x14ac:dyDescent="0.2">
      <c r="A53" s="16" t="s">
        <v>154</v>
      </c>
      <c r="B53" s="16">
        <v>2021</v>
      </c>
      <c r="D53" s="16" t="s">
        <v>155</v>
      </c>
      <c r="E53" s="16" t="s">
        <v>182</v>
      </c>
      <c r="F53" s="16" t="s">
        <v>76</v>
      </c>
      <c r="H53" s="16" t="s">
        <v>312</v>
      </c>
      <c r="J53" s="16" t="s">
        <v>311</v>
      </c>
      <c r="K53" s="20">
        <v>232154</v>
      </c>
      <c r="L53" s="21"/>
      <c r="M53" s="21" t="s">
        <v>159</v>
      </c>
    </row>
    <row r="54" spans="1:13" ht="48" x14ac:dyDescent="0.2">
      <c r="A54" s="16" t="s">
        <v>154</v>
      </c>
      <c r="B54" s="16">
        <v>2021</v>
      </c>
      <c r="D54" s="16" t="s">
        <v>155</v>
      </c>
      <c r="E54" s="16" t="s">
        <v>182</v>
      </c>
      <c r="F54" s="16" t="s">
        <v>76</v>
      </c>
      <c r="H54" s="16" t="s">
        <v>313</v>
      </c>
      <c r="J54" s="16" t="s">
        <v>311</v>
      </c>
      <c r="K54" s="20">
        <v>250000</v>
      </c>
      <c r="L54" s="21"/>
      <c r="M54" s="21" t="s">
        <v>159</v>
      </c>
    </row>
    <row r="55" spans="1:13" ht="48" x14ac:dyDescent="0.2">
      <c r="A55" s="16" t="s">
        <v>154</v>
      </c>
      <c r="B55" s="16">
        <v>2021</v>
      </c>
      <c r="D55" s="16" t="s">
        <v>155</v>
      </c>
      <c r="E55" s="16" t="s">
        <v>182</v>
      </c>
      <c r="F55" s="16" t="s">
        <v>76</v>
      </c>
      <c r="H55" s="16" t="s">
        <v>327</v>
      </c>
      <c r="J55" s="16" t="s">
        <v>100</v>
      </c>
      <c r="K55" s="20">
        <v>240000</v>
      </c>
      <c r="L55" s="21"/>
      <c r="M55" s="21" t="s">
        <v>159</v>
      </c>
    </row>
    <row r="56" spans="1:13" ht="48" x14ac:dyDescent="0.2">
      <c r="A56" s="16" t="s">
        <v>154</v>
      </c>
      <c r="B56" s="16">
        <v>2021</v>
      </c>
      <c r="D56" s="16" t="s">
        <v>155</v>
      </c>
      <c r="E56" s="16" t="s">
        <v>182</v>
      </c>
      <c r="F56" s="16" t="s">
        <v>76</v>
      </c>
      <c r="H56" s="16" t="s">
        <v>337</v>
      </c>
      <c r="J56" s="16" t="s">
        <v>104</v>
      </c>
      <c r="K56" s="20">
        <v>230000</v>
      </c>
      <c r="L56" s="21"/>
      <c r="M56" s="21" t="s">
        <v>159</v>
      </c>
    </row>
    <row r="57" spans="1:13" ht="48" x14ac:dyDescent="0.2">
      <c r="A57" s="16" t="s">
        <v>154</v>
      </c>
      <c r="B57" s="16">
        <v>2021</v>
      </c>
      <c r="D57" s="16" t="s">
        <v>155</v>
      </c>
      <c r="E57" s="16" t="s">
        <v>182</v>
      </c>
      <c r="F57" s="16" t="s">
        <v>76</v>
      </c>
      <c r="H57" s="16" t="s">
        <v>357</v>
      </c>
      <c r="J57" s="16" t="s">
        <v>353</v>
      </c>
      <c r="K57" s="20">
        <v>241768</v>
      </c>
      <c r="L57" s="21"/>
      <c r="M57" s="21" t="s">
        <v>159</v>
      </c>
    </row>
    <row r="58" spans="1:13" ht="48" x14ac:dyDescent="0.2">
      <c r="A58" s="16" t="s">
        <v>154</v>
      </c>
      <c r="B58" s="16">
        <v>2021</v>
      </c>
      <c r="D58" s="16" t="s">
        <v>155</v>
      </c>
      <c r="E58" s="16" t="s">
        <v>182</v>
      </c>
      <c r="F58" s="16" t="s">
        <v>76</v>
      </c>
      <c r="H58" s="16" t="s">
        <v>367</v>
      </c>
      <c r="J58" s="16" t="s">
        <v>368</v>
      </c>
      <c r="K58" s="20">
        <v>207849</v>
      </c>
      <c r="L58" s="21"/>
      <c r="M58" s="21" t="s">
        <v>159</v>
      </c>
    </row>
    <row r="59" spans="1:13" ht="48" x14ac:dyDescent="0.2">
      <c r="A59" s="16" t="s">
        <v>154</v>
      </c>
      <c r="B59" s="16">
        <v>2021</v>
      </c>
      <c r="D59" s="16" t="s">
        <v>155</v>
      </c>
      <c r="E59" s="16" t="s">
        <v>182</v>
      </c>
      <c r="F59" s="16" t="s">
        <v>76</v>
      </c>
      <c r="H59" s="16" t="s">
        <v>369</v>
      </c>
      <c r="J59" s="16" t="s">
        <v>368</v>
      </c>
      <c r="K59" s="20">
        <v>250000</v>
      </c>
      <c r="L59" s="21"/>
      <c r="M59" s="21" t="s">
        <v>159</v>
      </c>
    </row>
    <row r="60" spans="1:13" ht="48" x14ac:dyDescent="0.2">
      <c r="A60" s="16" t="s">
        <v>154</v>
      </c>
      <c r="B60" s="16">
        <v>2021</v>
      </c>
      <c r="D60" s="16" t="s">
        <v>155</v>
      </c>
      <c r="E60" s="16" t="s">
        <v>182</v>
      </c>
      <c r="F60" s="16" t="s">
        <v>76</v>
      </c>
      <c r="H60" s="16" t="s">
        <v>373</v>
      </c>
      <c r="J60" s="16" t="s">
        <v>112</v>
      </c>
      <c r="K60" s="20">
        <v>172600</v>
      </c>
      <c r="L60" s="21"/>
      <c r="M60" s="21" t="s">
        <v>159</v>
      </c>
    </row>
    <row r="61" spans="1:13" ht="48" x14ac:dyDescent="0.2">
      <c r="A61" s="16" t="s">
        <v>154</v>
      </c>
      <c r="B61" s="16">
        <v>2021</v>
      </c>
      <c r="D61" s="16" t="s">
        <v>155</v>
      </c>
      <c r="E61" s="16" t="s">
        <v>182</v>
      </c>
      <c r="F61" s="16" t="s">
        <v>76</v>
      </c>
      <c r="H61" s="16" t="s">
        <v>384</v>
      </c>
      <c r="J61" s="16" t="s">
        <v>116</v>
      </c>
      <c r="K61" s="20">
        <v>239000</v>
      </c>
      <c r="L61" s="21"/>
      <c r="M61" s="21" t="s">
        <v>159</v>
      </c>
    </row>
    <row r="62" spans="1:13" ht="48" x14ac:dyDescent="0.2">
      <c r="A62" s="16" t="s">
        <v>154</v>
      </c>
      <c r="B62" s="16">
        <v>2021</v>
      </c>
      <c r="D62" s="16" t="s">
        <v>155</v>
      </c>
      <c r="E62" s="16" t="s">
        <v>182</v>
      </c>
      <c r="F62" s="16" t="s">
        <v>76</v>
      </c>
      <c r="H62" s="16" t="s">
        <v>396</v>
      </c>
      <c r="J62" s="16" t="s">
        <v>395</v>
      </c>
      <c r="K62" s="20">
        <v>250000</v>
      </c>
      <c r="L62" s="21"/>
      <c r="M62" s="21" t="s">
        <v>159</v>
      </c>
    </row>
    <row r="63" spans="1:13" ht="48" x14ac:dyDescent="0.2">
      <c r="A63" s="16" t="s">
        <v>154</v>
      </c>
      <c r="B63" s="16">
        <v>2021</v>
      </c>
      <c r="D63" s="16" t="s">
        <v>155</v>
      </c>
      <c r="E63" s="16" t="s">
        <v>182</v>
      </c>
      <c r="F63" s="16" t="s">
        <v>76</v>
      </c>
      <c r="H63" s="16" t="s">
        <v>431</v>
      </c>
      <c r="J63" s="16" t="s">
        <v>430</v>
      </c>
      <c r="K63" s="20">
        <v>249275</v>
      </c>
      <c r="L63" s="21"/>
      <c r="M63" s="21" t="s">
        <v>159</v>
      </c>
    </row>
    <row r="64" spans="1:13" ht="48" x14ac:dyDescent="0.2">
      <c r="A64" s="16" t="s">
        <v>154</v>
      </c>
      <c r="B64" s="16">
        <v>2021</v>
      </c>
      <c r="D64" s="16" t="s">
        <v>155</v>
      </c>
      <c r="E64" s="16" t="s">
        <v>182</v>
      </c>
      <c r="F64" s="16" t="s">
        <v>76</v>
      </c>
      <c r="H64" s="16" t="s">
        <v>439</v>
      </c>
      <c r="J64" s="16" t="s">
        <v>440</v>
      </c>
      <c r="K64" s="20">
        <v>249383</v>
      </c>
      <c r="L64" s="21"/>
      <c r="M64" s="21" t="s">
        <v>159</v>
      </c>
    </row>
    <row r="65" spans="1:13" ht="48" x14ac:dyDescent="0.2">
      <c r="A65" s="16" t="s">
        <v>154</v>
      </c>
      <c r="B65" s="16">
        <v>2021</v>
      </c>
      <c r="D65" s="16" t="s">
        <v>155</v>
      </c>
      <c r="E65" s="16" t="s">
        <v>182</v>
      </c>
      <c r="F65" s="16" t="s">
        <v>76</v>
      </c>
      <c r="H65" s="16" t="s">
        <v>441</v>
      </c>
      <c r="J65" s="16" t="s">
        <v>440</v>
      </c>
      <c r="K65" s="20">
        <v>250000</v>
      </c>
      <c r="L65" s="21"/>
      <c r="M65" s="21" t="s">
        <v>159</v>
      </c>
    </row>
    <row r="66" spans="1:13" ht="48" x14ac:dyDescent="0.2">
      <c r="A66" s="16" t="s">
        <v>154</v>
      </c>
      <c r="B66" s="16">
        <v>2021</v>
      </c>
      <c r="D66" s="16" t="s">
        <v>155</v>
      </c>
      <c r="E66" s="16" t="s">
        <v>182</v>
      </c>
      <c r="F66" s="16" t="s">
        <v>76</v>
      </c>
      <c r="H66" s="16" t="s">
        <v>455</v>
      </c>
      <c r="J66" s="16" t="s">
        <v>135</v>
      </c>
      <c r="K66" s="20">
        <v>231917</v>
      </c>
      <c r="L66" s="21"/>
      <c r="M66" s="21" t="s">
        <v>159</v>
      </c>
    </row>
    <row r="67" spans="1:13" ht="48" x14ac:dyDescent="0.2">
      <c r="A67" s="16" t="s">
        <v>154</v>
      </c>
      <c r="B67" s="16">
        <v>2021</v>
      </c>
      <c r="D67" s="16" t="s">
        <v>155</v>
      </c>
      <c r="E67" s="16" t="s">
        <v>182</v>
      </c>
      <c r="F67" s="16" t="s">
        <v>76</v>
      </c>
      <c r="H67" s="16" t="s">
        <v>456</v>
      </c>
      <c r="J67" s="16" t="s">
        <v>135</v>
      </c>
      <c r="K67" s="20">
        <v>250000</v>
      </c>
      <c r="L67" s="21"/>
      <c r="M67" s="21" t="s">
        <v>159</v>
      </c>
    </row>
    <row r="68" spans="1:13" ht="48" x14ac:dyDescent="0.2">
      <c r="A68" s="16" t="s">
        <v>154</v>
      </c>
      <c r="B68" s="16">
        <v>2021</v>
      </c>
      <c r="D68" s="16" t="s">
        <v>155</v>
      </c>
      <c r="E68" s="16" t="s">
        <v>182</v>
      </c>
      <c r="F68" s="16" t="s">
        <v>76</v>
      </c>
      <c r="H68" s="16" t="s">
        <v>457</v>
      </c>
      <c r="J68" s="16" t="s">
        <v>135</v>
      </c>
      <c r="K68" s="20">
        <v>250000</v>
      </c>
      <c r="L68" s="21"/>
      <c r="M68" s="21" t="s">
        <v>159</v>
      </c>
    </row>
    <row r="69" spans="1:13" ht="48" x14ac:dyDescent="0.2">
      <c r="A69" s="16" t="s">
        <v>154</v>
      </c>
      <c r="B69" s="16">
        <v>2021</v>
      </c>
      <c r="D69" s="16" t="s">
        <v>155</v>
      </c>
      <c r="E69" s="16" t="s">
        <v>182</v>
      </c>
      <c r="F69" s="16" t="s">
        <v>76</v>
      </c>
      <c r="H69" s="16" t="s">
        <v>492</v>
      </c>
      <c r="J69" s="16" t="s">
        <v>493</v>
      </c>
      <c r="K69" s="20">
        <v>249998</v>
      </c>
      <c r="L69" s="21"/>
      <c r="M69" s="21" t="s">
        <v>159</v>
      </c>
    </row>
    <row r="70" spans="1:13" ht="48" x14ac:dyDescent="0.2">
      <c r="A70" s="16" t="s">
        <v>154</v>
      </c>
      <c r="B70" s="16">
        <v>2021</v>
      </c>
      <c r="D70" s="16" t="s">
        <v>155</v>
      </c>
      <c r="E70" s="16" t="s">
        <v>182</v>
      </c>
      <c r="F70" s="16" t="s">
        <v>76</v>
      </c>
      <c r="H70" s="16" t="s">
        <v>511</v>
      </c>
      <c r="J70" s="16" t="s">
        <v>507</v>
      </c>
      <c r="K70" s="20">
        <v>191500</v>
      </c>
      <c r="L70" s="21"/>
      <c r="M70" s="21" t="s">
        <v>159</v>
      </c>
    </row>
    <row r="71" spans="1:13" ht="48" x14ac:dyDescent="0.2">
      <c r="A71" s="16" t="s">
        <v>154</v>
      </c>
      <c r="B71" s="16">
        <v>2021</v>
      </c>
      <c r="D71" s="16" t="s">
        <v>155</v>
      </c>
      <c r="E71" s="16" t="s">
        <v>182</v>
      </c>
      <c r="F71" s="16" t="s">
        <v>76</v>
      </c>
      <c r="H71" s="16" t="s">
        <v>512</v>
      </c>
      <c r="J71" s="16" t="s">
        <v>507</v>
      </c>
      <c r="K71" s="20">
        <v>204000</v>
      </c>
      <c r="L71" s="21"/>
      <c r="M71" s="21" t="s">
        <v>159</v>
      </c>
    </row>
    <row r="72" spans="1:13" ht="48" x14ac:dyDescent="0.2">
      <c r="A72" s="16" t="s">
        <v>154</v>
      </c>
      <c r="B72" s="16">
        <v>2021</v>
      </c>
      <c r="D72" s="16" t="s">
        <v>155</v>
      </c>
      <c r="E72" s="16" t="s">
        <v>182</v>
      </c>
      <c r="F72" s="16" t="s">
        <v>76</v>
      </c>
      <c r="H72" s="16" t="s">
        <v>513</v>
      </c>
      <c r="J72" s="16" t="s">
        <v>507</v>
      </c>
      <c r="K72" s="20">
        <v>248245</v>
      </c>
      <c r="L72" s="21"/>
      <c r="M72" s="21" t="s">
        <v>159</v>
      </c>
    </row>
    <row r="73" spans="1:13" ht="48" x14ac:dyDescent="0.2">
      <c r="A73" s="16" t="s">
        <v>154</v>
      </c>
      <c r="B73" s="16">
        <v>2021</v>
      </c>
      <c r="D73" s="16" t="s">
        <v>155</v>
      </c>
      <c r="E73" s="16" t="s">
        <v>182</v>
      </c>
      <c r="F73" s="16" t="s">
        <v>76</v>
      </c>
      <c r="H73" s="16" t="s">
        <v>514</v>
      </c>
      <c r="J73" s="16" t="s">
        <v>507</v>
      </c>
      <c r="K73" s="20">
        <v>250000</v>
      </c>
      <c r="L73" s="21"/>
      <c r="M73" s="21" t="s">
        <v>159</v>
      </c>
    </row>
    <row r="74" spans="1:13" ht="48" x14ac:dyDescent="0.2">
      <c r="A74" s="16" t="s">
        <v>154</v>
      </c>
      <c r="B74" s="16">
        <v>2021</v>
      </c>
      <c r="D74" s="16" t="s">
        <v>155</v>
      </c>
      <c r="E74" s="16" t="s">
        <v>182</v>
      </c>
      <c r="F74" s="16" t="s">
        <v>76</v>
      </c>
      <c r="H74" s="16" t="s">
        <v>527</v>
      </c>
      <c r="J74" s="16" t="s">
        <v>142</v>
      </c>
      <c r="K74" s="20">
        <v>215575</v>
      </c>
      <c r="L74" s="21"/>
      <c r="M74" s="21" t="s">
        <v>159</v>
      </c>
    </row>
    <row r="75" spans="1:13" ht="48" x14ac:dyDescent="0.2">
      <c r="A75" s="16" t="s">
        <v>154</v>
      </c>
      <c r="B75" s="16">
        <v>2021</v>
      </c>
      <c r="D75" s="16" t="s">
        <v>155</v>
      </c>
      <c r="E75" s="16" t="s">
        <v>528</v>
      </c>
      <c r="F75" s="16" t="s">
        <v>76</v>
      </c>
      <c r="H75" s="16" t="s">
        <v>529</v>
      </c>
      <c r="J75" s="16" t="s">
        <v>13</v>
      </c>
      <c r="K75" s="20">
        <v>900000</v>
      </c>
      <c r="L75" s="21"/>
      <c r="M75" s="21" t="s">
        <v>159</v>
      </c>
    </row>
    <row r="76" spans="1:13" ht="48" x14ac:dyDescent="0.2">
      <c r="A76" s="16" t="s">
        <v>154</v>
      </c>
      <c r="B76" s="16">
        <v>2021</v>
      </c>
      <c r="D76" s="16" t="s">
        <v>4</v>
      </c>
      <c r="E76" s="16" t="s">
        <v>186</v>
      </c>
      <c r="F76" s="16" t="s">
        <v>76</v>
      </c>
      <c r="G76" s="16" t="s">
        <v>187</v>
      </c>
      <c r="H76" s="16" t="s">
        <v>188</v>
      </c>
      <c r="I76" s="16" t="s">
        <v>189</v>
      </c>
      <c r="J76" s="16" t="s">
        <v>184</v>
      </c>
      <c r="K76" s="35">
        <v>542500</v>
      </c>
      <c r="L76" s="21"/>
      <c r="M76" s="21" t="s">
        <v>190</v>
      </c>
    </row>
    <row r="77" spans="1:13" ht="48" x14ac:dyDescent="0.2">
      <c r="A77" s="16" t="s">
        <v>154</v>
      </c>
      <c r="B77" s="16">
        <v>2021</v>
      </c>
      <c r="D77" s="16" t="s">
        <v>4</v>
      </c>
      <c r="E77" s="16" t="s">
        <v>186</v>
      </c>
      <c r="F77" s="16" t="s">
        <v>76</v>
      </c>
      <c r="G77" s="16" t="s">
        <v>191</v>
      </c>
      <c r="H77" s="16" t="s">
        <v>192</v>
      </c>
      <c r="I77" s="16" t="s">
        <v>193</v>
      </c>
      <c r="J77" s="16" t="s">
        <v>184</v>
      </c>
      <c r="K77" s="35">
        <v>549995</v>
      </c>
      <c r="L77" s="21"/>
      <c r="M77" s="21" t="s">
        <v>190</v>
      </c>
    </row>
    <row r="78" spans="1:13" ht="48" x14ac:dyDescent="0.2">
      <c r="A78" s="16" t="s">
        <v>154</v>
      </c>
      <c r="B78" s="16">
        <v>2021</v>
      </c>
      <c r="D78" s="16" t="s">
        <v>4</v>
      </c>
      <c r="E78" s="16" t="s">
        <v>186</v>
      </c>
      <c r="F78" s="16" t="s">
        <v>76</v>
      </c>
      <c r="G78" s="16" t="s">
        <v>199</v>
      </c>
      <c r="H78" s="16" t="s">
        <v>200</v>
      </c>
      <c r="I78" s="16" t="s">
        <v>196</v>
      </c>
      <c r="J78" s="16" t="s">
        <v>197</v>
      </c>
      <c r="K78" s="35">
        <v>550000</v>
      </c>
      <c r="L78" s="21"/>
      <c r="M78" s="21" t="s">
        <v>190</v>
      </c>
    </row>
    <row r="79" spans="1:13" ht="48" x14ac:dyDescent="0.2">
      <c r="A79" s="16" t="s">
        <v>154</v>
      </c>
      <c r="B79" s="16">
        <v>2021</v>
      </c>
      <c r="D79" s="16" t="s">
        <v>4</v>
      </c>
      <c r="E79" s="16" t="s">
        <v>186</v>
      </c>
      <c r="F79" s="16" t="s">
        <v>76</v>
      </c>
      <c r="G79" s="16" t="s">
        <v>212</v>
      </c>
      <c r="H79" s="16" t="s">
        <v>213</v>
      </c>
      <c r="I79" s="16" t="s">
        <v>214</v>
      </c>
      <c r="J79" s="16" t="s">
        <v>84</v>
      </c>
      <c r="K79" s="35">
        <v>550000</v>
      </c>
      <c r="L79" s="21"/>
      <c r="M79" s="21" t="s">
        <v>190</v>
      </c>
    </row>
    <row r="80" spans="1:13" ht="48" x14ac:dyDescent="0.2">
      <c r="A80" s="16" t="s">
        <v>154</v>
      </c>
      <c r="B80" s="16">
        <v>2021</v>
      </c>
      <c r="D80" s="16" t="s">
        <v>4</v>
      </c>
      <c r="E80" s="16" t="s">
        <v>186</v>
      </c>
      <c r="F80" s="16" t="s">
        <v>76</v>
      </c>
      <c r="G80" s="16" t="s">
        <v>215</v>
      </c>
      <c r="H80" s="16" t="s">
        <v>202</v>
      </c>
      <c r="I80" s="16" t="s">
        <v>203</v>
      </c>
      <c r="J80" s="16" t="s">
        <v>84</v>
      </c>
      <c r="K80" s="35">
        <v>550000</v>
      </c>
      <c r="L80" s="21"/>
      <c r="M80" s="21" t="s">
        <v>190</v>
      </c>
    </row>
    <row r="81" spans="1:16" ht="48" x14ac:dyDescent="0.2">
      <c r="A81" s="16" t="s">
        <v>154</v>
      </c>
      <c r="B81" s="16">
        <v>2021</v>
      </c>
      <c r="D81" s="16" t="s">
        <v>4</v>
      </c>
      <c r="E81" s="16" t="s">
        <v>186</v>
      </c>
      <c r="F81" s="16" t="s">
        <v>76</v>
      </c>
      <c r="G81" s="16" t="s">
        <v>224</v>
      </c>
      <c r="H81" s="16" t="s">
        <v>225</v>
      </c>
      <c r="I81" s="16" t="s">
        <v>226</v>
      </c>
      <c r="J81" s="16" t="s">
        <v>88</v>
      </c>
      <c r="K81" s="35">
        <v>474024</v>
      </c>
      <c r="L81" s="21"/>
      <c r="M81" s="21" t="s">
        <v>190</v>
      </c>
    </row>
    <row r="82" spans="1:16" ht="48" x14ac:dyDescent="0.2">
      <c r="A82" s="16" t="s">
        <v>154</v>
      </c>
      <c r="B82" s="16">
        <v>2021</v>
      </c>
      <c r="D82" s="16" t="s">
        <v>4</v>
      </c>
      <c r="E82" s="16" t="s">
        <v>186</v>
      </c>
      <c r="F82" s="16" t="s">
        <v>76</v>
      </c>
      <c r="G82" s="16" t="s">
        <v>235</v>
      </c>
      <c r="H82" s="16" t="s">
        <v>236</v>
      </c>
      <c r="I82" s="16" t="s">
        <v>237</v>
      </c>
      <c r="J82" s="16" t="s">
        <v>234</v>
      </c>
      <c r="K82" s="35">
        <v>550000</v>
      </c>
      <c r="L82" s="21"/>
      <c r="M82" s="21" t="s">
        <v>190</v>
      </c>
    </row>
    <row r="83" spans="1:16" ht="48" x14ac:dyDescent="0.2">
      <c r="A83" s="16" t="s">
        <v>154</v>
      </c>
      <c r="B83" s="16">
        <v>2021</v>
      </c>
      <c r="D83" s="16" t="s">
        <v>4</v>
      </c>
      <c r="E83" s="16" t="s">
        <v>186</v>
      </c>
      <c r="F83" s="16" t="s">
        <v>76</v>
      </c>
      <c r="G83" s="16" t="s">
        <v>238</v>
      </c>
      <c r="H83" s="16" t="s">
        <v>239</v>
      </c>
      <c r="I83" s="16" t="s">
        <v>240</v>
      </c>
      <c r="J83" s="16" t="s">
        <v>92</v>
      </c>
      <c r="K83" s="35">
        <v>550000</v>
      </c>
      <c r="L83" s="21"/>
      <c r="M83" s="21" t="s">
        <v>190</v>
      </c>
    </row>
    <row r="84" spans="1:16" ht="48" x14ac:dyDescent="0.2">
      <c r="A84" s="16" t="s">
        <v>154</v>
      </c>
      <c r="B84" s="16">
        <v>2021</v>
      </c>
      <c r="D84" s="16" t="s">
        <v>4</v>
      </c>
      <c r="E84" s="16" t="s">
        <v>186</v>
      </c>
      <c r="F84" s="16" t="s">
        <v>76</v>
      </c>
      <c r="G84" s="16" t="s">
        <v>247</v>
      </c>
      <c r="H84" s="16" t="s">
        <v>248</v>
      </c>
      <c r="I84" s="16" t="s">
        <v>249</v>
      </c>
      <c r="J84" s="16" t="s">
        <v>242</v>
      </c>
      <c r="K84" s="35">
        <v>100000</v>
      </c>
      <c r="L84" s="21"/>
      <c r="M84" s="21" t="s">
        <v>190</v>
      </c>
      <c r="O84" s="22"/>
      <c r="P84" s="22"/>
    </row>
    <row r="85" spans="1:16" ht="48" x14ac:dyDescent="0.2">
      <c r="A85" s="16" t="s">
        <v>154</v>
      </c>
      <c r="B85" s="16">
        <v>2021</v>
      </c>
      <c r="D85" s="16" t="s">
        <v>4</v>
      </c>
      <c r="E85" s="16" t="s">
        <v>186</v>
      </c>
      <c r="F85" s="16" t="s">
        <v>76</v>
      </c>
      <c r="G85" s="16" t="s">
        <v>250</v>
      </c>
      <c r="H85" s="16" t="s">
        <v>251</v>
      </c>
      <c r="I85" s="16" t="s">
        <v>252</v>
      </c>
      <c r="J85" s="16" t="s">
        <v>242</v>
      </c>
      <c r="K85" s="35">
        <v>498181</v>
      </c>
      <c r="L85" s="21"/>
      <c r="M85" s="21" t="s">
        <v>190</v>
      </c>
      <c r="O85" s="22"/>
      <c r="P85" s="22"/>
    </row>
    <row r="86" spans="1:16" ht="48" x14ac:dyDescent="0.2">
      <c r="A86" s="16" t="s">
        <v>154</v>
      </c>
      <c r="B86" s="16">
        <v>2021</v>
      </c>
      <c r="D86" s="16" t="s">
        <v>4</v>
      </c>
      <c r="E86" s="16" t="s">
        <v>186</v>
      </c>
      <c r="F86" s="16" t="s">
        <v>76</v>
      </c>
      <c r="G86" s="16" t="s">
        <v>253</v>
      </c>
      <c r="H86" s="16" t="s">
        <v>254</v>
      </c>
      <c r="I86" s="16" t="s">
        <v>255</v>
      </c>
      <c r="J86" s="16" t="s">
        <v>242</v>
      </c>
      <c r="K86" s="35">
        <v>516597</v>
      </c>
      <c r="L86" s="21"/>
      <c r="M86" s="21" t="s">
        <v>190</v>
      </c>
      <c r="O86" s="22"/>
      <c r="P86" s="22"/>
    </row>
    <row r="87" spans="1:16" ht="48" x14ac:dyDescent="0.2">
      <c r="A87" s="16" t="s">
        <v>154</v>
      </c>
      <c r="B87" s="16">
        <v>2021</v>
      </c>
      <c r="D87" s="16" t="s">
        <v>4</v>
      </c>
      <c r="E87" s="16" t="s">
        <v>186</v>
      </c>
      <c r="F87" s="16" t="s">
        <v>76</v>
      </c>
      <c r="G87" s="16" t="s">
        <v>256</v>
      </c>
      <c r="H87" s="16" t="s">
        <v>257</v>
      </c>
      <c r="I87" s="16" t="s">
        <v>258</v>
      </c>
      <c r="J87" s="16" t="s">
        <v>242</v>
      </c>
      <c r="K87" s="35">
        <v>531989</v>
      </c>
      <c r="L87" s="21"/>
      <c r="M87" s="21" t="s">
        <v>190</v>
      </c>
      <c r="O87" s="22"/>
      <c r="P87" s="22"/>
    </row>
    <row r="88" spans="1:16" ht="48" x14ac:dyDescent="0.2">
      <c r="A88" s="16" t="s">
        <v>154</v>
      </c>
      <c r="B88" s="16">
        <v>2021</v>
      </c>
      <c r="D88" s="16" t="s">
        <v>4</v>
      </c>
      <c r="E88" s="16" t="s">
        <v>186</v>
      </c>
      <c r="F88" s="16" t="s">
        <v>76</v>
      </c>
      <c r="G88" s="16" t="s">
        <v>277</v>
      </c>
      <c r="H88" s="16" t="s">
        <v>278</v>
      </c>
      <c r="I88" s="16" t="s">
        <v>279</v>
      </c>
      <c r="J88" s="16" t="s">
        <v>274</v>
      </c>
      <c r="K88" s="35">
        <v>549959</v>
      </c>
      <c r="L88" s="21"/>
      <c r="M88" s="21" t="s">
        <v>190</v>
      </c>
      <c r="O88" s="22"/>
      <c r="P88" s="22"/>
    </row>
    <row r="89" spans="1:16" ht="48" x14ac:dyDescent="0.2">
      <c r="A89" s="16" t="s">
        <v>154</v>
      </c>
      <c r="B89" s="16">
        <v>2021</v>
      </c>
      <c r="D89" s="16" t="s">
        <v>4</v>
      </c>
      <c r="E89" s="16" t="s">
        <v>186</v>
      </c>
      <c r="F89" s="16" t="s">
        <v>76</v>
      </c>
      <c r="G89" s="16" t="s">
        <v>280</v>
      </c>
      <c r="H89" s="16" t="s">
        <v>281</v>
      </c>
      <c r="I89" s="16" t="s">
        <v>282</v>
      </c>
      <c r="J89" s="16" t="s">
        <v>274</v>
      </c>
      <c r="K89" s="35">
        <v>550000</v>
      </c>
      <c r="L89" s="21"/>
      <c r="M89" s="21" t="s">
        <v>190</v>
      </c>
      <c r="O89" s="22"/>
      <c r="P89" s="22"/>
    </row>
    <row r="90" spans="1:16" ht="48" x14ac:dyDescent="0.2">
      <c r="A90" s="16" t="s">
        <v>154</v>
      </c>
      <c r="B90" s="16">
        <v>2021</v>
      </c>
      <c r="D90" s="16" t="s">
        <v>4</v>
      </c>
      <c r="E90" s="16" t="s">
        <v>186</v>
      </c>
      <c r="F90" s="16" t="s">
        <v>76</v>
      </c>
      <c r="G90" s="16" t="s">
        <v>294</v>
      </c>
      <c r="H90" s="16" t="s">
        <v>295</v>
      </c>
      <c r="I90" s="16" t="s">
        <v>296</v>
      </c>
      <c r="J90" s="16" t="s">
        <v>292</v>
      </c>
      <c r="K90" s="35">
        <v>449658</v>
      </c>
      <c r="L90" s="21"/>
      <c r="M90" s="21" t="s">
        <v>190</v>
      </c>
      <c r="O90" s="22"/>
      <c r="P90" s="22"/>
    </row>
    <row r="91" spans="1:16" ht="48" x14ac:dyDescent="0.2">
      <c r="A91" s="16" t="s">
        <v>154</v>
      </c>
      <c r="B91" s="16">
        <v>2021</v>
      </c>
      <c r="D91" s="16" t="s">
        <v>4</v>
      </c>
      <c r="E91" s="16" t="s">
        <v>186</v>
      </c>
      <c r="F91" s="16" t="s">
        <v>76</v>
      </c>
      <c r="G91" s="16" t="s">
        <v>297</v>
      </c>
      <c r="H91" s="16" t="s">
        <v>298</v>
      </c>
      <c r="I91" s="16" t="s">
        <v>299</v>
      </c>
      <c r="J91" s="16" t="s">
        <v>292</v>
      </c>
      <c r="K91" s="35">
        <v>476704</v>
      </c>
      <c r="L91" s="21"/>
      <c r="M91" s="21" t="s">
        <v>190</v>
      </c>
      <c r="O91" s="22"/>
      <c r="P91" s="22"/>
    </row>
    <row r="92" spans="1:16" ht="48" x14ac:dyDescent="0.2">
      <c r="A92" s="16" t="s">
        <v>154</v>
      </c>
      <c r="B92" s="16">
        <v>2021</v>
      </c>
      <c r="D92" s="16" t="s">
        <v>4</v>
      </c>
      <c r="E92" s="16" t="s">
        <v>186</v>
      </c>
      <c r="F92" s="16" t="s">
        <v>76</v>
      </c>
      <c r="G92" s="16" t="s">
        <v>300</v>
      </c>
      <c r="H92" s="16" t="s">
        <v>301</v>
      </c>
      <c r="I92" s="16" t="s">
        <v>302</v>
      </c>
      <c r="J92" s="16" t="s">
        <v>292</v>
      </c>
      <c r="K92" s="35">
        <v>532492</v>
      </c>
      <c r="L92" s="21"/>
      <c r="M92" s="21" t="s">
        <v>190</v>
      </c>
      <c r="O92" s="22"/>
      <c r="P92" s="22"/>
    </row>
    <row r="93" spans="1:16" ht="48" x14ac:dyDescent="0.2">
      <c r="A93" s="16" t="s">
        <v>154</v>
      </c>
      <c r="B93" s="16">
        <v>2021</v>
      </c>
      <c r="D93" s="16" t="s">
        <v>4</v>
      </c>
      <c r="E93" s="16" t="s">
        <v>186</v>
      </c>
      <c r="F93" s="16" t="s">
        <v>76</v>
      </c>
      <c r="G93" s="16" t="s">
        <v>303</v>
      </c>
      <c r="H93" s="16" t="s">
        <v>304</v>
      </c>
      <c r="I93" s="16" t="s">
        <v>305</v>
      </c>
      <c r="J93" s="16" t="s">
        <v>292</v>
      </c>
      <c r="K93" s="35">
        <v>542531</v>
      </c>
      <c r="L93" s="21"/>
      <c r="M93" s="21" t="s">
        <v>190</v>
      </c>
      <c r="O93" s="22"/>
      <c r="P93" s="22"/>
    </row>
    <row r="94" spans="1:16" ht="48" x14ac:dyDescent="0.2">
      <c r="A94" s="16" t="s">
        <v>154</v>
      </c>
      <c r="B94" s="16">
        <v>2021</v>
      </c>
      <c r="D94" s="16" t="s">
        <v>4</v>
      </c>
      <c r="E94" s="16" t="s">
        <v>186</v>
      </c>
      <c r="F94" s="16" t="s">
        <v>76</v>
      </c>
      <c r="G94" s="16" t="s">
        <v>328</v>
      </c>
      <c r="H94" s="16" t="s">
        <v>329</v>
      </c>
      <c r="I94" s="16" t="s">
        <v>330</v>
      </c>
      <c r="J94" s="16" t="s">
        <v>100</v>
      </c>
      <c r="K94" s="35">
        <v>527586</v>
      </c>
      <c r="L94" s="21"/>
      <c r="M94" s="21" t="s">
        <v>190</v>
      </c>
      <c r="O94" s="22"/>
      <c r="P94" s="22"/>
    </row>
    <row r="95" spans="1:16" ht="48" x14ac:dyDescent="0.2">
      <c r="A95" s="16" t="s">
        <v>154</v>
      </c>
      <c r="B95" s="16">
        <v>2021</v>
      </c>
      <c r="D95" s="16" t="s">
        <v>4</v>
      </c>
      <c r="E95" s="16" t="s">
        <v>186</v>
      </c>
      <c r="F95" s="16" t="s">
        <v>76</v>
      </c>
      <c r="G95" s="16" t="s">
        <v>338</v>
      </c>
      <c r="H95" s="16" t="s">
        <v>339</v>
      </c>
      <c r="I95" s="16" t="s">
        <v>340</v>
      </c>
      <c r="J95" s="16" t="s">
        <v>104</v>
      </c>
      <c r="K95" s="35">
        <v>280254</v>
      </c>
      <c r="L95" s="21"/>
      <c r="M95" s="21" t="s">
        <v>190</v>
      </c>
      <c r="O95" s="22"/>
      <c r="P95" s="22"/>
    </row>
    <row r="96" spans="1:16" ht="48" x14ac:dyDescent="0.2">
      <c r="A96" s="16" t="s">
        <v>154</v>
      </c>
      <c r="B96" s="16">
        <v>2021</v>
      </c>
      <c r="D96" s="16" t="s">
        <v>4</v>
      </c>
      <c r="E96" s="16" t="s">
        <v>186</v>
      </c>
      <c r="F96" s="16" t="s">
        <v>76</v>
      </c>
      <c r="G96" s="16" t="s">
        <v>358</v>
      </c>
      <c r="H96" s="16" t="s">
        <v>359</v>
      </c>
      <c r="I96" s="16" t="s">
        <v>360</v>
      </c>
      <c r="J96" s="16" t="s">
        <v>353</v>
      </c>
      <c r="K96" s="35">
        <v>549800</v>
      </c>
      <c r="L96" s="21"/>
      <c r="M96" s="21" t="s">
        <v>190</v>
      </c>
      <c r="O96" s="22"/>
      <c r="P96" s="22"/>
    </row>
    <row r="97" spans="1:16" ht="48" x14ac:dyDescent="0.2">
      <c r="A97" s="16" t="s">
        <v>154</v>
      </c>
      <c r="B97" s="16">
        <v>2021</v>
      </c>
      <c r="D97" s="16" t="s">
        <v>4</v>
      </c>
      <c r="E97" s="16" t="s">
        <v>186</v>
      </c>
      <c r="F97" s="16" t="s">
        <v>76</v>
      </c>
      <c r="G97" s="16" t="s">
        <v>361</v>
      </c>
      <c r="H97" s="16" t="s">
        <v>362</v>
      </c>
      <c r="I97" s="16" t="s">
        <v>363</v>
      </c>
      <c r="J97" s="16" t="s">
        <v>353</v>
      </c>
      <c r="K97" s="35">
        <v>550000</v>
      </c>
      <c r="L97" s="21"/>
      <c r="M97" s="21" t="s">
        <v>190</v>
      </c>
      <c r="O97" s="22"/>
      <c r="P97" s="22"/>
    </row>
    <row r="98" spans="1:16" ht="48" x14ac:dyDescent="0.2">
      <c r="A98" s="16" t="s">
        <v>154</v>
      </c>
      <c r="B98" s="16">
        <v>2021</v>
      </c>
      <c r="D98" s="16" t="s">
        <v>4</v>
      </c>
      <c r="E98" s="16" t="s">
        <v>186</v>
      </c>
      <c r="F98" s="16" t="s">
        <v>76</v>
      </c>
      <c r="G98" s="16" t="s">
        <v>374</v>
      </c>
      <c r="H98" s="16" t="s">
        <v>375</v>
      </c>
      <c r="I98" s="16" t="s">
        <v>376</v>
      </c>
      <c r="J98" s="16" t="s">
        <v>112</v>
      </c>
      <c r="K98" s="35">
        <v>431129</v>
      </c>
      <c r="L98" s="21"/>
      <c r="M98" s="21" t="s">
        <v>190</v>
      </c>
      <c r="O98" s="22"/>
      <c r="P98" s="22"/>
    </row>
    <row r="99" spans="1:16" ht="48" x14ac:dyDescent="0.2">
      <c r="A99" s="16" t="s">
        <v>154</v>
      </c>
      <c r="B99" s="16">
        <v>2021</v>
      </c>
      <c r="D99" s="16" t="s">
        <v>4</v>
      </c>
      <c r="E99" s="16" t="s">
        <v>186</v>
      </c>
      <c r="F99" s="16" t="s">
        <v>76</v>
      </c>
      <c r="G99" s="16" t="s">
        <v>380</v>
      </c>
      <c r="H99" s="16" t="s">
        <v>381</v>
      </c>
      <c r="I99" s="16" t="s">
        <v>382</v>
      </c>
      <c r="J99" s="16" t="s">
        <v>383</v>
      </c>
      <c r="K99" s="35">
        <v>542966</v>
      </c>
      <c r="L99" s="21"/>
      <c r="M99" s="21" t="s">
        <v>190</v>
      </c>
      <c r="O99" s="22"/>
      <c r="P99" s="22"/>
    </row>
    <row r="100" spans="1:16" ht="48" x14ac:dyDescent="0.2">
      <c r="A100" s="16" t="s">
        <v>154</v>
      </c>
      <c r="B100" s="16">
        <v>2021</v>
      </c>
      <c r="D100" s="16" t="s">
        <v>4</v>
      </c>
      <c r="E100" s="16" t="s">
        <v>186</v>
      </c>
      <c r="F100" s="16" t="s">
        <v>76</v>
      </c>
      <c r="G100" s="16" t="s">
        <v>389</v>
      </c>
      <c r="H100" s="16" t="s">
        <v>390</v>
      </c>
      <c r="I100" s="16" t="s">
        <v>391</v>
      </c>
      <c r="J100" s="16" t="s">
        <v>120</v>
      </c>
      <c r="K100" s="35">
        <v>492239</v>
      </c>
      <c r="L100" s="21"/>
      <c r="M100" s="21" t="s">
        <v>190</v>
      </c>
      <c r="O100" s="22"/>
      <c r="P100" s="22"/>
    </row>
    <row r="101" spans="1:16" ht="48" x14ac:dyDescent="0.2">
      <c r="A101" s="16" t="s">
        <v>154</v>
      </c>
      <c r="B101" s="16">
        <v>2021</v>
      </c>
      <c r="D101" s="16" t="s">
        <v>4</v>
      </c>
      <c r="E101" s="16" t="s">
        <v>186</v>
      </c>
      <c r="F101" s="16" t="s">
        <v>76</v>
      </c>
      <c r="G101" s="16" t="s">
        <v>401</v>
      </c>
      <c r="H101" s="16" t="s">
        <v>402</v>
      </c>
      <c r="I101" s="16" t="s">
        <v>403</v>
      </c>
      <c r="J101" s="16" t="s">
        <v>400</v>
      </c>
      <c r="K101" s="35">
        <v>525000</v>
      </c>
      <c r="L101" s="21"/>
      <c r="M101" s="21" t="s">
        <v>190</v>
      </c>
      <c r="O101" s="22"/>
      <c r="P101" s="22"/>
    </row>
    <row r="102" spans="1:16" ht="48" x14ac:dyDescent="0.2">
      <c r="A102" s="16" t="s">
        <v>154</v>
      </c>
      <c r="B102" s="16">
        <v>2021</v>
      </c>
      <c r="D102" s="16" t="s">
        <v>4</v>
      </c>
      <c r="E102" s="16" t="s">
        <v>186</v>
      </c>
      <c r="F102" s="16" t="s">
        <v>76</v>
      </c>
      <c r="G102" s="16" t="s">
        <v>404</v>
      </c>
      <c r="H102" s="16" t="s">
        <v>405</v>
      </c>
      <c r="I102" s="16" t="s">
        <v>406</v>
      </c>
      <c r="J102" s="16" t="s">
        <v>400</v>
      </c>
      <c r="K102" s="35">
        <v>543046</v>
      </c>
      <c r="L102" s="21"/>
      <c r="M102" s="21" t="s">
        <v>190</v>
      </c>
      <c r="O102" s="22"/>
      <c r="P102" s="22"/>
    </row>
    <row r="103" spans="1:16" ht="48" x14ac:dyDescent="0.2">
      <c r="A103" s="16" t="s">
        <v>154</v>
      </c>
      <c r="B103" s="16">
        <v>2021</v>
      </c>
      <c r="D103" s="16" t="s">
        <v>4</v>
      </c>
      <c r="E103" s="16" t="s">
        <v>186</v>
      </c>
      <c r="F103" s="16" t="s">
        <v>76</v>
      </c>
      <c r="G103" s="16" t="s">
        <v>407</v>
      </c>
      <c r="H103" s="16" t="s">
        <v>408</v>
      </c>
      <c r="I103" s="16" t="s">
        <v>409</v>
      </c>
      <c r="J103" s="16" t="s">
        <v>400</v>
      </c>
      <c r="K103" s="35">
        <v>550000</v>
      </c>
      <c r="L103" s="21"/>
      <c r="M103" s="21" t="s">
        <v>190</v>
      </c>
      <c r="O103" s="22"/>
      <c r="P103" s="22"/>
    </row>
    <row r="104" spans="1:16" ht="48" x14ac:dyDescent="0.2">
      <c r="A104" s="16" t="s">
        <v>154</v>
      </c>
      <c r="B104" s="16">
        <v>2021</v>
      </c>
      <c r="D104" s="16" t="s">
        <v>4</v>
      </c>
      <c r="E104" s="16" t="s">
        <v>186</v>
      </c>
      <c r="F104" s="16" t="s">
        <v>76</v>
      </c>
      <c r="G104" s="16" t="s">
        <v>432</v>
      </c>
      <c r="H104" s="16" t="s">
        <v>428</v>
      </c>
      <c r="I104" s="16" t="s">
        <v>429</v>
      </c>
      <c r="J104" s="16" t="s">
        <v>430</v>
      </c>
      <c r="K104" s="35">
        <v>550000</v>
      </c>
      <c r="L104" s="21"/>
      <c r="M104" s="21" t="s">
        <v>190</v>
      </c>
      <c r="O104" s="22"/>
      <c r="P104" s="22"/>
    </row>
    <row r="105" spans="1:16" ht="48" x14ac:dyDescent="0.2">
      <c r="A105" s="16" t="s">
        <v>154</v>
      </c>
      <c r="B105" s="16">
        <v>2021</v>
      </c>
      <c r="D105" s="16" t="s">
        <v>4</v>
      </c>
      <c r="E105" s="16" t="s">
        <v>186</v>
      </c>
      <c r="F105" s="16" t="s">
        <v>76</v>
      </c>
      <c r="G105" s="16" t="s">
        <v>458</v>
      </c>
      <c r="H105" s="16" t="s">
        <v>459</v>
      </c>
      <c r="I105" s="16" t="s">
        <v>346</v>
      </c>
      <c r="J105" s="16" t="s">
        <v>135</v>
      </c>
      <c r="K105" s="35">
        <v>546146</v>
      </c>
      <c r="L105" s="21"/>
      <c r="M105" s="21" t="s">
        <v>190</v>
      </c>
      <c r="O105" s="22"/>
      <c r="P105" s="22"/>
    </row>
    <row r="106" spans="1:16" ht="48" x14ac:dyDescent="0.2">
      <c r="A106" s="16" t="s">
        <v>154</v>
      </c>
      <c r="B106" s="16">
        <v>2021</v>
      </c>
      <c r="D106" s="16" t="s">
        <v>4</v>
      </c>
      <c r="E106" s="16" t="s">
        <v>186</v>
      </c>
      <c r="F106" s="16" t="s">
        <v>76</v>
      </c>
      <c r="G106" s="16" t="s">
        <v>485</v>
      </c>
      <c r="H106" s="16" t="s">
        <v>486</v>
      </c>
      <c r="I106" s="16" t="s">
        <v>487</v>
      </c>
      <c r="J106" s="16" t="s">
        <v>488</v>
      </c>
      <c r="K106" s="35">
        <v>412236</v>
      </c>
      <c r="L106" s="21"/>
      <c r="M106" s="21" t="s">
        <v>190</v>
      </c>
      <c r="O106" s="22"/>
      <c r="P106" s="22"/>
    </row>
    <row r="107" spans="1:16" ht="48" x14ac:dyDescent="0.2">
      <c r="A107" s="16" t="s">
        <v>154</v>
      </c>
      <c r="B107" s="16">
        <v>2021</v>
      </c>
      <c r="D107" s="16" t="s">
        <v>4</v>
      </c>
      <c r="E107" s="16" t="s">
        <v>186</v>
      </c>
      <c r="F107" s="16" t="s">
        <v>76</v>
      </c>
      <c r="G107" s="16" t="s">
        <v>494</v>
      </c>
      <c r="H107" s="16" t="s">
        <v>495</v>
      </c>
      <c r="I107" s="16" t="s">
        <v>496</v>
      </c>
      <c r="J107" s="16" t="s">
        <v>493</v>
      </c>
      <c r="K107" s="35">
        <v>550000</v>
      </c>
      <c r="L107" s="21"/>
      <c r="M107" s="21" t="s">
        <v>190</v>
      </c>
      <c r="O107" s="22"/>
      <c r="P107" s="22"/>
    </row>
    <row r="108" spans="1:16" ht="48" x14ac:dyDescent="0.2">
      <c r="A108" s="16" t="s">
        <v>154</v>
      </c>
      <c r="B108" s="16">
        <v>2021</v>
      </c>
      <c r="D108" s="16" t="s">
        <v>4</v>
      </c>
      <c r="E108" s="16" t="s">
        <v>186</v>
      </c>
      <c r="F108" s="16" t="s">
        <v>76</v>
      </c>
      <c r="G108" s="16" t="s">
        <v>501</v>
      </c>
      <c r="H108" s="16" t="s">
        <v>502</v>
      </c>
      <c r="I108" s="16" t="s">
        <v>503</v>
      </c>
      <c r="J108" s="16" t="s">
        <v>500</v>
      </c>
      <c r="K108" s="35">
        <v>550000</v>
      </c>
      <c r="L108" s="21"/>
      <c r="M108" s="21" t="s">
        <v>190</v>
      </c>
    </row>
    <row r="109" spans="1:16" ht="48" x14ac:dyDescent="0.2">
      <c r="A109" s="16" t="s">
        <v>154</v>
      </c>
      <c r="B109" s="16">
        <v>2021</v>
      </c>
      <c r="D109" s="16" t="s">
        <v>4</v>
      </c>
      <c r="E109" s="16" t="s">
        <v>186</v>
      </c>
      <c r="F109" s="16" t="s">
        <v>76</v>
      </c>
      <c r="G109" s="16" t="s">
        <v>518</v>
      </c>
      <c r="H109" s="16" t="s">
        <v>519</v>
      </c>
      <c r="I109" s="16" t="s">
        <v>520</v>
      </c>
      <c r="J109" s="16" t="s">
        <v>507</v>
      </c>
      <c r="K109" s="35">
        <v>550000</v>
      </c>
      <c r="L109" s="21"/>
      <c r="M109" s="21" t="s">
        <v>190</v>
      </c>
    </row>
    <row r="110" spans="1:16" ht="48" x14ac:dyDescent="0.2">
      <c r="A110" s="16" t="s">
        <v>154</v>
      </c>
      <c r="B110" s="16">
        <v>2021</v>
      </c>
      <c r="D110" s="16" t="s">
        <v>4</v>
      </c>
      <c r="E110" s="16" t="s">
        <v>186</v>
      </c>
      <c r="F110" s="16" t="s">
        <v>76</v>
      </c>
      <c r="G110" s="16" t="s">
        <v>532</v>
      </c>
      <c r="H110" s="16" t="s">
        <v>533</v>
      </c>
      <c r="I110" s="16" t="s">
        <v>534</v>
      </c>
      <c r="J110" s="16" t="s">
        <v>13</v>
      </c>
      <c r="K110" s="35">
        <v>550000</v>
      </c>
      <c r="L110" s="21"/>
      <c r="M110" s="21" t="s">
        <v>190</v>
      </c>
    </row>
    <row r="111" spans="1:16" ht="48" x14ac:dyDescent="0.2">
      <c r="A111" s="16" t="s">
        <v>154</v>
      </c>
      <c r="B111" s="16">
        <v>2021</v>
      </c>
      <c r="D111" s="16" t="s">
        <v>4</v>
      </c>
      <c r="E111" s="16" t="s">
        <v>186</v>
      </c>
      <c r="F111" s="16" t="s">
        <v>76</v>
      </c>
      <c r="G111" s="16" t="s">
        <v>541</v>
      </c>
      <c r="H111" s="16" t="s">
        <v>542</v>
      </c>
      <c r="I111" s="16" t="s">
        <v>543</v>
      </c>
      <c r="J111" s="16" t="s">
        <v>539</v>
      </c>
      <c r="K111" s="35">
        <v>500000</v>
      </c>
      <c r="L111" s="21"/>
      <c r="M111" s="21" t="s">
        <v>190</v>
      </c>
    </row>
    <row r="112" spans="1:16" ht="64" x14ac:dyDescent="0.2">
      <c r="A112" s="16" t="s">
        <v>11</v>
      </c>
      <c r="B112" s="16">
        <v>2021</v>
      </c>
      <c r="C112" s="16">
        <v>2021</v>
      </c>
      <c r="D112" s="16" t="s">
        <v>1138</v>
      </c>
      <c r="E112" s="16" t="s">
        <v>1139</v>
      </c>
      <c r="F112" s="16">
        <v>988</v>
      </c>
      <c r="G112" s="16" t="s">
        <v>1140</v>
      </c>
      <c r="H112" s="16" t="s">
        <v>1141</v>
      </c>
      <c r="I112" s="16" t="s">
        <v>438</v>
      </c>
      <c r="J112" s="16" t="s">
        <v>430</v>
      </c>
      <c r="K112" s="17">
        <v>16189410</v>
      </c>
      <c r="L112" s="19">
        <v>93.242999999999995</v>
      </c>
      <c r="M112" s="18" t="s">
        <v>1142</v>
      </c>
      <c r="N112" s="16" t="s">
        <v>1438</v>
      </c>
    </row>
    <row r="113" spans="1:14" ht="48" x14ac:dyDescent="0.2">
      <c r="A113" s="16" t="s">
        <v>11</v>
      </c>
      <c r="B113" s="16">
        <v>2021</v>
      </c>
      <c r="C113" s="16">
        <v>2022</v>
      </c>
      <c r="D113" s="16" t="s">
        <v>1138</v>
      </c>
      <c r="E113" s="16" t="s">
        <v>1139</v>
      </c>
      <c r="F113" s="16">
        <v>988</v>
      </c>
      <c r="G113" s="16" t="s">
        <v>1143</v>
      </c>
      <c r="H113" s="16" t="s">
        <v>1141</v>
      </c>
      <c r="I113" s="16" t="s">
        <v>438</v>
      </c>
      <c r="J113" s="16" t="s">
        <v>430</v>
      </c>
      <c r="K113" s="17">
        <v>21446982</v>
      </c>
      <c r="L113" s="19">
        <v>93.242999999999995</v>
      </c>
      <c r="M113" s="18" t="s">
        <v>1142</v>
      </c>
      <c r="N113" s="17"/>
    </row>
    <row r="114" spans="1:14" ht="48" x14ac:dyDescent="0.2">
      <c r="A114" s="16" t="s">
        <v>11</v>
      </c>
      <c r="B114" s="16">
        <v>2021</v>
      </c>
      <c r="C114" s="16">
        <v>2021</v>
      </c>
      <c r="D114" s="16" t="s">
        <v>1138</v>
      </c>
      <c r="E114" s="16" t="s">
        <v>1139</v>
      </c>
      <c r="F114" s="16">
        <v>988</v>
      </c>
      <c r="G114" s="16" t="s">
        <v>1144</v>
      </c>
      <c r="H114" s="16" t="s">
        <v>1141</v>
      </c>
      <c r="I114" s="16" t="s">
        <v>438</v>
      </c>
      <c r="J114" s="16" t="s">
        <v>430</v>
      </c>
      <c r="K114" s="17">
        <v>32000000</v>
      </c>
      <c r="L114" s="19">
        <v>93.242999999999995</v>
      </c>
      <c r="M114" s="18" t="s">
        <v>1142</v>
      </c>
    </row>
    <row r="115" spans="1:14" ht="32" x14ac:dyDescent="0.2">
      <c r="A115" s="16" t="s">
        <v>11</v>
      </c>
      <c r="B115" s="16">
        <v>2021</v>
      </c>
      <c r="C115" s="16">
        <v>2023</v>
      </c>
      <c r="D115" s="16" t="s">
        <v>560</v>
      </c>
      <c r="E115" s="16" t="s">
        <v>561</v>
      </c>
      <c r="F115" s="16" t="s">
        <v>562</v>
      </c>
      <c r="G115" s="16" t="s">
        <v>567</v>
      </c>
      <c r="H115" s="16" t="s">
        <v>563</v>
      </c>
      <c r="I115" s="16" t="s">
        <v>564</v>
      </c>
      <c r="J115" s="16" t="s">
        <v>158</v>
      </c>
      <c r="K115" s="22">
        <f>0.05*O115</f>
        <v>0</v>
      </c>
      <c r="L115" s="21">
        <v>93.957999999999998</v>
      </c>
      <c r="M115" s="16" t="s">
        <v>80</v>
      </c>
      <c r="N115" s="19"/>
    </row>
    <row r="116" spans="1:14" ht="32" x14ac:dyDescent="0.2">
      <c r="A116" s="16" t="s">
        <v>11</v>
      </c>
      <c r="B116" s="16">
        <v>2021</v>
      </c>
      <c r="C116" s="16">
        <v>2023</v>
      </c>
      <c r="D116" s="16" t="s">
        <v>560</v>
      </c>
      <c r="E116" s="16" t="s">
        <v>561</v>
      </c>
      <c r="F116" s="16" t="s">
        <v>562</v>
      </c>
      <c r="G116" s="16" t="s">
        <v>567</v>
      </c>
      <c r="H116" s="16" t="s">
        <v>563</v>
      </c>
      <c r="I116" s="16" t="s">
        <v>564</v>
      </c>
      <c r="J116" s="16" t="s">
        <v>158</v>
      </c>
      <c r="K116" s="22">
        <f>0.05*O116</f>
        <v>0</v>
      </c>
      <c r="L116" s="21">
        <v>93.957999999999998</v>
      </c>
      <c r="M116" s="16" t="s">
        <v>80</v>
      </c>
      <c r="N116" s="19"/>
    </row>
    <row r="117" spans="1:14" ht="32" x14ac:dyDescent="0.2">
      <c r="A117" s="16" t="s">
        <v>11</v>
      </c>
      <c r="B117" s="16">
        <v>2021</v>
      </c>
      <c r="C117" s="16">
        <v>2021</v>
      </c>
      <c r="D117" s="16" t="s">
        <v>560</v>
      </c>
      <c r="E117" s="16" t="s">
        <v>561</v>
      </c>
      <c r="F117" s="16" t="s">
        <v>562</v>
      </c>
      <c r="G117" s="16" t="s">
        <v>568</v>
      </c>
      <c r="H117" s="16" t="s">
        <v>565</v>
      </c>
      <c r="I117" s="16" t="s">
        <v>566</v>
      </c>
      <c r="J117" s="16" t="s">
        <v>158</v>
      </c>
      <c r="K117" s="22">
        <f>0.05*O117</f>
        <v>0</v>
      </c>
      <c r="L117" s="21">
        <v>93.957999999999998</v>
      </c>
      <c r="M117" s="16" t="s">
        <v>80</v>
      </c>
      <c r="N117" s="19"/>
    </row>
    <row r="118" spans="1:14" ht="32" x14ac:dyDescent="0.2">
      <c r="A118" s="16" t="s">
        <v>11</v>
      </c>
      <c r="B118" s="16">
        <v>2021</v>
      </c>
      <c r="C118" s="16">
        <v>2021</v>
      </c>
      <c r="D118" s="16" t="s">
        <v>560</v>
      </c>
      <c r="E118" s="16" t="s">
        <v>561</v>
      </c>
      <c r="F118" s="16" t="s">
        <v>562</v>
      </c>
      <c r="G118" s="16" t="s">
        <v>569</v>
      </c>
      <c r="H118" s="16" t="s">
        <v>565</v>
      </c>
      <c r="I118" s="16" t="s">
        <v>566</v>
      </c>
      <c r="J118" s="16" t="s">
        <v>158</v>
      </c>
      <c r="K118" s="22">
        <f>0.05*O118</f>
        <v>0</v>
      </c>
      <c r="L118" s="21">
        <v>93.957999999999998</v>
      </c>
      <c r="M118" s="16" t="s">
        <v>80</v>
      </c>
      <c r="N118" s="19"/>
    </row>
    <row r="119" spans="1:14" ht="32" x14ac:dyDescent="0.2">
      <c r="A119" s="16" t="s">
        <v>11</v>
      </c>
      <c r="B119" s="16">
        <v>2021</v>
      </c>
      <c r="C119" s="16">
        <v>2021</v>
      </c>
      <c r="D119" s="16" t="s">
        <v>560</v>
      </c>
      <c r="E119" s="16" t="s">
        <v>561</v>
      </c>
      <c r="F119" s="16" t="s">
        <v>562</v>
      </c>
      <c r="G119" s="16" t="s">
        <v>569</v>
      </c>
      <c r="H119" s="16" t="s">
        <v>565</v>
      </c>
      <c r="I119" s="16" t="s">
        <v>566</v>
      </c>
      <c r="J119" s="16" t="s">
        <v>158</v>
      </c>
      <c r="K119" s="22">
        <f>0.05*O119</f>
        <v>0</v>
      </c>
      <c r="L119" s="21">
        <v>93.957999999999998</v>
      </c>
      <c r="M119" s="16" t="s">
        <v>80</v>
      </c>
      <c r="N119" s="19"/>
    </row>
    <row r="120" spans="1:14" ht="32" x14ac:dyDescent="0.2">
      <c r="A120" s="16" t="s">
        <v>11</v>
      </c>
      <c r="B120" s="16">
        <v>2021</v>
      </c>
      <c r="C120" s="16">
        <v>2021</v>
      </c>
      <c r="D120" s="16" t="s">
        <v>560</v>
      </c>
      <c r="E120" s="16" t="s">
        <v>561</v>
      </c>
      <c r="F120" s="16" t="s">
        <v>562</v>
      </c>
      <c r="G120" s="16" t="s">
        <v>567</v>
      </c>
      <c r="H120" s="16" t="s">
        <v>565</v>
      </c>
      <c r="I120" s="16" t="s">
        <v>566</v>
      </c>
      <c r="J120" s="16" t="s">
        <v>158</v>
      </c>
      <c r="K120" s="22">
        <f>0.05*O120</f>
        <v>0</v>
      </c>
      <c r="L120" s="21">
        <v>93.957999999999998</v>
      </c>
      <c r="M120" s="16" t="s">
        <v>80</v>
      </c>
      <c r="N120" s="19"/>
    </row>
    <row r="121" spans="1:14" ht="32" x14ac:dyDescent="0.2">
      <c r="A121" s="16" t="s">
        <v>11</v>
      </c>
      <c r="B121" s="16">
        <v>2021</v>
      </c>
      <c r="C121" s="16">
        <v>2021</v>
      </c>
      <c r="D121" s="16" t="s">
        <v>560</v>
      </c>
      <c r="E121" s="16" t="s">
        <v>561</v>
      </c>
      <c r="F121" s="16" t="s">
        <v>562</v>
      </c>
      <c r="G121" s="16" t="s">
        <v>570</v>
      </c>
      <c r="H121" s="16" t="s">
        <v>565</v>
      </c>
      <c r="I121" s="16" t="s">
        <v>566</v>
      </c>
      <c r="J121" s="16" t="s">
        <v>158</v>
      </c>
      <c r="K121" s="22">
        <f>0.05*O121</f>
        <v>0</v>
      </c>
      <c r="L121" s="21">
        <v>93.957999999999998</v>
      </c>
      <c r="M121" s="16" t="s">
        <v>80</v>
      </c>
      <c r="N121" s="19"/>
    </row>
    <row r="122" spans="1:14" ht="32" x14ac:dyDescent="0.2">
      <c r="A122" s="16" t="s">
        <v>11</v>
      </c>
      <c r="B122" s="16">
        <v>2021</v>
      </c>
      <c r="C122" s="16">
        <v>2023</v>
      </c>
      <c r="D122" s="16" t="s">
        <v>560</v>
      </c>
      <c r="E122" s="16" t="s">
        <v>561</v>
      </c>
      <c r="F122" s="16" t="s">
        <v>562</v>
      </c>
      <c r="G122" s="16" t="s">
        <v>582</v>
      </c>
      <c r="H122" s="16" t="s">
        <v>581</v>
      </c>
      <c r="I122" s="16" t="s">
        <v>580</v>
      </c>
      <c r="J122" s="16" t="s">
        <v>79</v>
      </c>
      <c r="K122" s="22">
        <f>0.05*O122</f>
        <v>0</v>
      </c>
      <c r="L122" s="21">
        <v>93.957999999999998</v>
      </c>
      <c r="M122" s="16" t="s">
        <v>80</v>
      </c>
      <c r="N122" s="19"/>
    </row>
    <row r="123" spans="1:14" ht="32" x14ac:dyDescent="0.2">
      <c r="A123" s="16" t="s">
        <v>11</v>
      </c>
      <c r="B123" s="16">
        <v>2021</v>
      </c>
      <c r="C123" s="16">
        <v>2021</v>
      </c>
      <c r="D123" s="16" t="s">
        <v>560</v>
      </c>
      <c r="E123" s="16" t="s">
        <v>561</v>
      </c>
      <c r="F123" s="16" t="s">
        <v>562</v>
      </c>
      <c r="G123" s="16" t="s">
        <v>583</v>
      </c>
      <c r="H123" s="16" t="s">
        <v>581</v>
      </c>
      <c r="I123" s="16" t="s">
        <v>580</v>
      </c>
      <c r="J123" s="16" t="s">
        <v>79</v>
      </c>
      <c r="K123" s="22">
        <f>0.05*O123</f>
        <v>0</v>
      </c>
      <c r="L123" s="21">
        <v>93.957999999999998</v>
      </c>
      <c r="M123" s="16" t="s">
        <v>80</v>
      </c>
      <c r="N123" s="19"/>
    </row>
    <row r="124" spans="1:14" ht="32" x14ac:dyDescent="0.2">
      <c r="A124" s="16" t="s">
        <v>11</v>
      </c>
      <c r="B124" s="16">
        <v>2021</v>
      </c>
      <c r="C124" s="16">
        <v>2021</v>
      </c>
      <c r="D124" s="16" t="s">
        <v>560</v>
      </c>
      <c r="E124" s="16" t="s">
        <v>561</v>
      </c>
      <c r="F124" s="16" t="s">
        <v>562</v>
      </c>
      <c r="G124" s="16" t="s">
        <v>584</v>
      </c>
      <c r="H124" s="16" t="s">
        <v>581</v>
      </c>
      <c r="I124" s="16" t="s">
        <v>580</v>
      </c>
      <c r="J124" s="16" t="s">
        <v>79</v>
      </c>
      <c r="K124" s="22">
        <f>0.05*O124</f>
        <v>0</v>
      </c>
      <c r="L124" s="21">
        <v>93.957999999999998</v>
      </c>
      <c r="M124" s="16" t="s">
        <v>80</v>
      </c>
      <c r="N124" s="19"/>
    </row>
    <row r="125" spans="1:14" ht="32" x14ac:dyDescent="0.2">
      <c r="A125" s="16" t="s">
        <v>11</v>
      </c>
      <c r="B125" s="16">
        <v>2021</v>
      </c>
      <c r="C125" s="16">
        <v>2021</v>
      </c>
      <c r="D125" s="16" t="s">
        <v>560</v>
      </c>
      <c r="E125" s="16" t="s">
        <v>561</v>
      </c>
      <c r="F125" s="16" t="s">
        <v>562</v>
      </c>
      <c r="G125" s="16" t="s">
        <v>584</v>
      </c>
      <c r="H125" s="16" t="s">
        <v>581</v>
      </c>
      <c r="I125" s="16" t="s">
        <v>580</v>
      </c>
      <c r="J125" s="16" t="s">
        <v>79</v>
      </c>
      <c r="K125" s="22">
        <f>0.05*O125</f>
        <v>0</v>
      </c>
      <c r="L125" s="21">
        <v>93.957999999999998</v>
      </c>
      <c r="M125" s="16" t="s">
        <v>80</v>
      </c>
      <c r="N125" s="19"/>
    </row>
    <row r="126" spans="1:14" ht="32" x14ac:dyDescent="0.2">
      <c r="A126" s="16" t="s">
        <v>11</v>
      </c>
      <c r="B126" s="16">
        <v>2021</v>
      </c>
      <c r="C126" s="16">
        <v>2021</v>
      </c>
      <c r="D126" s="16" t="s">
        <v>560</v>
      </c>
      <c r="E126" s="16" t="s">
        <v>561</v>
      </c>
      <c r="F126" s="16" t="s">
        <v>562</v>
      </c>
      <c r="G126" s="16" t="s">
        <v>582</v>
      </c>
      <c r="H126" s="16" t="s">
        <v>581</v>
      </c>
      <c r="I126" s="16" t="s">
        <v>580</v>
      </c>
      <c r="J126" s="16" t="s">
        <v>79</v>
      </c>
      <c r="K126" s="22">
        <f>0.05*O126</f>
        <v>0</v>
      </c>
      <c r="L126" s="21">
        <v>93.957999999999998</v>
      </c>
      <c r="M126" s="16" t="s">
        <v>80</v>
      </c>
      <c r="N126" s="19"/>
    </row>
    <row r="127" spans="1:14" ht="32" x14ac:dyDescent="0.2">
      <c r="A127" s="16" t="s">
        <v>11</v>
      </c>
      <c r="B127" s="16">
        <v>2021</v>
      </c>
      <c r="C127" s="16">
        <v>2021</v>
      </c>
      <c r="D127" s="16" t="s">
        <v>560</v>
      </c>
      <c r="E127" s="16" t="s">
        <v>561</v>
      </c>
      <c r="F127" s="16" t="s">
        <v>562</v>
      </c>
      <c r="G127" s="16" t="s">
        <v>585</v>
      </c>
      <c r="H127" s="16" t="s">
        <v>581</v>
      </c>
      <c r="I127" s="16" t="s">
        <v>580</v>
      </c>
      <c r="J127" s="16" t="s">
        <v>79</v>
      </c>
      <c r="K127" s="22">
        <f>0.05*O127</f>
        <v>0</v>
      </c>
      <c r="L127" s="21">
        <v>93.957999999999998</v>
      </c>
      <c r="M127" s="16" t="s">
        <v>80</v>
      </c>
      <c r="N127" s="19"/>
    </row>
    <row r="128" spans="1:14" ht="32" x14ac:dyDescent="0.2">
      <c r="A128" s="16" t="s">
        <v>11</v>
      </c>
      <c r="B128" s="16">
        <v>2021</v>
      </c>
      <c r="C128" s="16">
        <v>2023</v>
      </c>
      <c r="D128" s="16" t="s">
        <v>560</v>
      </c>
      <c r="E128" s="16" t="s">
        <v>561</v>
      </c>
      <c r="F128" s="16" t="s">
        <v>562</v>
      </c>
      <c r="G128" s="16" t="s">
        <v>594</v>
      </c>
      <c r="H128" s="16" t="s">
        <v>592</v>
      </c>
      <c r="I128" s="16" t="s">
        <v>593</v>
      </c>
      <c r="J128" s="16" t="s">
        <v>184</v>
      </c>
      <c r="K128" s="22">
        <f>0.05*O128</f>
        <v>0</v>
      </c>
      <c r="L128" s="21">
        <v>93.957999999999998</v>
      </c>
      <c r="M128" s="16" t="s">
        <v>80</v>
      </c>
      <c r="N128" s="19"/>
    </row>
    <row r="129" spans="1:16" ht="32" x14ac:dyDescent="0.2">
      <c r="A129" s="16" t="s">
        <v>11</v>
      </c>
      <c r="B129" s="16">
        <v>2021</v>
      </c>
      <c r="C129" s="16">
        <v>2021</v>
      </c>
      <c r="D129" s="16" t="s">
        <v>560</v>
      </c>
      <c r="E129" s="16" t="s">
        <v>561</v>
      </c>
      <c r="F129" s="16" t="s">
        <v>562</v>
      </c>
      <c r="G129" s="16" t="s">
        <v>595</v>
      </c>
      <c r="H129" s="16" t="s">
        <v>592</v>
      </c>
      <c r="I129" s="16" t="s">
        <v>593</v>
      </c>
      <c r="J129" s="16" t="s">
        <v>184</v>
      </c>
      <c r="K129" s="22">
        <f>0.05*O129</f>
        <v>0</v>
      </c>
      <c r="L129" s="21">
        <v>93.957999999999998</v>
      </c>
      <c r="M129" s="16" t="s">
        <v>80</v>
      </c>
      <c r="N129" s="19"/>
    </row>
    <row r="130" spans="1:16" ht="32" x14ac:dyDescent="0.2">
      <c r="A130" s="16" t="s">
        <v>11</v>
      </c>
      <c r="B130" s="16">
        <v>2021</v>
      </c>
      <c r="C130" s="16">
        <v>2021</v>
      </c>
      <c r="D130" s="16" t="s">
        <v>560</v>
      </c>
      <c r="E130" s="16" t="s">
        <v>561</v>
      </c>
      <c r="F130" s="16" t="s">
        <v>562</v>
      </c>
      <c r="G130" s="16" t="s">
        <v>596</v>
      </c>
      <c r="H130" s="16" t="s">
        <v>592</v>
      </c>
      <c r="I130" s="16" t="s">
        <v>593</v>
      </c>
      <c r="J130" s="16" t="s">
        <v>184</v>
      </c>
      <c r="K130" s="22">
        <f>0.05*O130</f>
        <v>0</v>
      </c>
      <c r="L130" s="21">
        <v>93.957999999999998</v>
      </c>
      <c r="M130" s="16" t="s">
        <v>80</v>
      </c>
      <c r="N130" s="19"/>
    </row>
    <row r="131" spans="1:16" ht="32" x14ac:dyDescent="0.2">
      <c r="A131" s="16" t="s">
        <v>11</v>
      </c>
      <c r="B131" s="16">
        <v>2021</v>
      </c>
      <c r="C131" s="16">
        <v>2021</v>
      </c>
      <c r="D131" s="16" t="s">
        <v>560</v>
      </c>
      <c r="E131" s="16" t="s">
        <v>561</v>
      </c>
      <c r="F131" s="16" t="s">
        <v>562</v>
      </c>
      <c r="G131" s="16" t="s">
        <v>596</v>
      </c>
      <c r="H131" s="16" t="s">
        <v>592</v>
      </c>
      <c r="I131" s="16" t="s">
        <v>593</v>
      </c>
      <c r="J131" s="16" t="s">
        <v>184</v>
      </c>
      <c r="K131" s="22">
        <f>0.05*O131</f>
        <v>0</v>
      </c>
      <c r="L131" s="21">
        <v>93.957999999999998</v>
      </c>
      <c r="M131" s="16" t="s">
        <v>80</v>
      </c>
      <c r="N131" s="19"/>
    </row>
    <row r="132" spans="1:16" ht="32" x14ac:dyDescent="0.2">
      <c r="A132" s="16" t="s">
        <v>11</v>
      </c>
      <c r="B132" s="16">
        <v>2021</v>
      </c>
      <c r="C132" s="16">
        <v>2021</v>
      </c>
      <c r="D132" s="16" t="s">
        <v>560</v>
      </c>
      <c r="E132" s="16" t="s">
        <v>561</v>
      </c>
      <c r="F132" s="16" t="s">
        <v>562</v>
      </c>
      <c r="G132" s="16" t="s">
        <v>594</v>
      </c>
      <c r="H132" s="16" t="s">
        <v>592</v>
      </c>
      <c r="I132" s="16" t="s">
        <v>593</v>
      </c>
      <c r="J132" s="16" t="s">
        <v>184</v>
      </c>
      <c r="K132" s="22">
        <f>0.05*O132</f>
        <v>0</v>
      </c>
      <c r="L132" s="21">
        <v>93.957999999999998</v>
      </c>
      <c r="M132" s="16" t="s">
        <v>80</v>
      </c>
      <c r="N132" s="19"/>
    </row>
    <row r="133" spans="1:16" ht="32" x14ac:dyDescent="0.2">
      <c r="A133" s="16" t="s">
        <v>11</v>
      </c>
      <c r="B133" s="16">
        <v>2021</v>
      </c>
      <c r="C133" s="16">
        <v>2021</v>
      </c>
      <c r="D133" s="16" t="s">
        <v>560</v>
      </c>
      <c r="E133" s="16" t="s">
        <v>561</v>
      </c>
      <c r="F133" s="16" t="s">
        <v>562</v>
      </c>
      <c r="G133" s="16" t="s">
        <v>597</v>
      </c>
      <c r="H133" s="16" t="s">
        <v>592</v>
      </c>
      <c r="I133" s="16" t="s">
        <v>593</v>
      </c>
      <c r="J133" s="16" t="s">
        <v>184</v>
      </c>
      <c r="K133" s="22">
        <f>0.05*O133</f>
        <v>0</v>
      </c>
      <c r="L133" s="21">
        <v>93.957999999999998</v>
      </c>
      <c r="M133" s="16" t="s">
        <v>80</v>
      </c>
      <c r="N133" s="19"/>
    </row>
    <row r="134" spans="1:16" ht="48" x14ac:dyDescent="0.2">
      <c r="A134" s="16" t="s">
        <v>11</v>
      </c>
      <c r="B134" s="16">
        <v>2021</v>
      </c>
      <c r="C134" s="16">
        <v>2023</v>
      </c>
      <c r="D134" s="16" t="s">
        <v>560</v>
      </c>
      <c r="E134" s="16" t="s">
        <v>561</v>
      </c>
      <c r="F134" s="16" t="s">
        <v>562</v>
      </c>
      <c r="G134" s="16" t="s">
        <v>609</v>
      </c>
      <c r="H134" s="16" t="s">
        <v>605</v>
      </c>
      <c r="I134" s="16" t="s">
        <v>606</v>
      </c>
      <c r="J134" s="16" t="s">
        <v>603</v>
      </c>
      <c r="K134" s="22">
        <f>0.05*O134</f>
        <v>0</v>
      </c>
      <c r="L134" s="21">
        <v>93.957999999999998</v>
      </c>
      <c r="M134" s="16" t="s">
        <v>80</v>
      </c>
      <c r="N134" s="19"/>
    </row>
    <row r="135" spans="1:16" ht="32" x14ac:dyDescent="0.2">
      <c r="A135" s="16" t="s">
        <v>11</v>
      </c>
      <c r="B135" s="16">
        <v>2021</v>
      </c>
      <c r="C135" s="16">
        <v>2021</v>
      </c>
      <c r="D135" s="16" t="s">
        <v>560</v>
      </c>
      <c r="E135" s="16" t="s">
        <v>561</v>
      </c>
      <c r="F135" s="16" t="s">
        <v>562</v>
      </c>
      <c r="G135" s="16" t="s">
        <v>610</v>
      </c>
      <c r="H135" s="16" t="s">
        <v>607</v>
      </c>
      <c r="I135" s="16" t="s">
        <v>608</v>
      </c>
      <c r="J135" s="16" t="s">
        <v>603</v>
      </c>
      <c r="K135" s="22">
        <f>0.05*O135</f>
        <v>0</v>
      </c>
      <c r="L135" s="21">
        <v>93.957999999999998</v>
      </c>
      <c r="M135" s="16" t="s">
        <v>80</v>
      </c>
      <c r="N135" s="19"/>
    </row>
    <row r="136" spans="1:16" ht="32" x14ac:dyDescent="0.2">
      <c r="A136" s="16" t="s">
        <v>11</v>
      </c>
      <c r="B136" s="16">
        <v>2021</v>
      </c>
      <c r="C136" s="16">
        <v>2021</v>
      </c>
      <c r="D136" s="16" t="s">
        <v>560</v>
      </c>
      <c r="E136" s="16" t="s">
        <v>561</v>
      </c>
      <c r="F136" s="16" t="s">
        <v>562</v>
      </c>
      <c r="G136" s="16" t="s">
        <v>609</v>
      </c>
      <c r="H136" s="16" t="s">
        <v>607</v>
      </c>
      <c r="I136" s="16" t="s">
        <v>608</v>
      </c>
      <c r="J136" s="16" t="s">
        <v>603</v>
      </c>
      <c r="K136" s="22">
        <f>0.05*O136</f>
        <v>0</v>
      </c>
      <c r="L136" s="21">
        <v>93.957999999999998</v>
      </c>
      <c r="M136" s="16" t="s">
        <v>80</v>
      </c>
      <c r="N136" s="19"/>
    </row>
    <row r="137" spans="1:16" ht="32" x14ac:dyDescent="0.2">
      <c r="A137" s="16" t="s">
        <v>11</v>
      </c>
      <c r="B137" s="16">
        <v>2021</v>
      </c>
      <c r="C137" s="16">
        <v>2021</v>
      </c>
      <c r="D137" s="16" t="s">
        <v>560</v>
      </c>
      <c r="E137" s="16" t="s">
        <v>561</v>
      </c>
      <c r="F137" s="16" t="s">
        <v>562</v>
      </c>
      <c r="G137" s="16" t="s">
        <v>611</v>
      </c>
      <c r="H137" s="16" t="s">
        <v>607</v>
      </c>
      <c r="I137" s="16" t="s">
        <v>608</v>
      </c>
      <c r="J137" s="16" t="s">
        <v>603</v>
      </c>
      <c r="K137" s="22">
        <f>0.05*O137</f>
        <v>0</v>
      </c>
      <c r="L137" s="21">
        <v>93.957999999999998</v>
      </c>
      <c r="M137" s="16" t="s">
        <v>80</v>
      </c>
      <c r="N137" s="19"/>
    </row>
    <row r="138" spans="1:16" ht="32" x14ac:dyDescent="0.2">
      <c r="A138" s="16" t="s">
        <v>11</v>
      </c>
      <c r="B138" s="16">
        <v>2021</v>
      </c>
      <c r="C138" s="16">
        <v>2023</v>
      </c>
      <c r="D138" s="16" t="s">
        <v>560</v>
      </c>
      <c r="E138" s="16" t="s">
        <v>561</v>
      </c>
      <c r="F138" s="16" t="s">
        <v>562</v>
      </c>
      <c r="G138" s="16" t="s">
        <v>624</v>
      </c>
      <c r="H138" s="16" t="s">
        <v>621</v>
      </c>
      <c r="I138" s="16" t="s">
        <v>622</v>
      </c>
      <c r="J138" s="16" t="s">
        <v>197</v>
      </c>
      <c r="K138" s="22">
        <f>0.05*O138</f>
        <v>0</v>
      </c>
      <c r="L138" s="21">
        <v>93.957999999999998</v>
      </c>
      <c r="M138" s="16" t="s">
        <v>80</v>
      </c>
      <c r="N138" s="19"/>
    </row>
    <row r="139" spans="1:16" ht="32" x14ac:dyDescent="0.2">
      <c r="A139" s="16" t="s">
        <v>11</v>
      </c>
      <c r="B139" s="16">
        <v>2021</v>
      </c>
      <c r="C139" s="16">
        <v>2021</v>
      </c>
      <c r="D139" s="16" t="s">
        <v>560</v>
      </c>
      <c r="E139" s="16" t="s">
        <v>561</v>
      </c>
      <c r="F139" s="16" t="s">
        <v>562</v>
      </c>
      <c r="G139" s="16" t="s">
        <v>625</v>
      </c>
      <c r="H139" s="16" t="s">
        <v>621</v>
      </c>
      <c r="I139" s="16" t="s">
        <v>622</v>
      </c>
      <c r="J139" s="16" t="s">
        <v>197</v>
      </c>
      <c r="K139" s="22">
        <f>0.05*O139</f>
        <v>0</v>
      </c>
      <c r="L139" s="21">
        <v>93.957999999999998</v>
      </c>
      <c r="M139" s="16" t="s">
        <v>80</v>
      </c>
      <c r="N139" s="19"/>
    </row>
    <row r="140" spans="1:16" ht="32" x14ac:dyDescent="0.2">
      <c r="A140" s="16" t="s">
        <v>11</v>
      </c>
      <c r="B140" s="16">
        <v>2021</v>
      </c>
      <c r="C140" s="16">
        <v>2021</v>
      </c>
      <c r="D140" s="16" t="s">
        <v>560</v>
      </c>
      <c r="E140" s="16" t="s">
        <v>561</v>
      </c>
      <c r="F140" s="16" t="s">
        <v>562</v>
      </c>
      <c r="G140" s="16" t="s">
        <v>626</v>
      </c>
      <c r="H140" s="16" t="s">
        <v>623</v>
      </c>
      <c r="I140" s="16" t="s">
        <v>622</v>
      </c>
      <c r="J140" s="16" t="s">
        <v>197</v>
      </c>
      <c r="K140" s="22">
        <f>0.05*O140</f>
        <v>0</v>
      </c>
      <c r="L140" s="21">
        <v>93.957999999999998</v>
      </c>
      <c r="M140" s="16" t="s">
        <v>80</v>
      </c>
      <c r="N140" s="19"/>
    </row>
    <row r="141" spans="1:16" ht="32" x14ac:dyDescent="0.2">
      <c r="A141" s="16" t="s">
        <v>11</v>
      </c>
      <c r="B141" s="16">
        <v>2021</v>
      </c>
      <c r="C141" s="16">
        <v>2021</v>
      </c>
      <c r="D141" s="16" t="s">
        <v>560</v>
      </c>
      <c r="E141" s="16" t="s">
        <v>561</v>
      </c>
      <c r="F141" s="16" t="s">
        <v>562</v>
      </c>
      <c r="G141" s="16" t="s">
        <v>626</v>
      </c>
      <c r="H141" s="16" t="s">
        <v>623</v>
      </c>
      <c r="I141" s="16" t="s">
        <v>622</v>
      </c>
      <c r="J141" s="16" t="s">
        <v>197</v>
      </c>
      <c r="K141" s="22">
        <f>0.05*O141</f>
        <v>0</v>
      </c>
      <c r="L141" s="21">
        <v>93.957999999999998</v>
      </c>
      <c r="M141" s="16" t="s">
        <v>80</v>
      </c>
      <c r="N141" s="19"/>
    </row>
    <row r="142" spans="1:16" ht="32" x14ac:dyDescent="0.2">
      <c r="A142" s="16" t="s">
        <v>11</v>
      </c>
      <c r="B142" s="16">
        <v>2021</v>
      </c>
      <c r="C142" s="16">
        <v>2021</v>
      </c>
      <c r="D142" s="16" t="s">
        <v>560</v>
      </c>
      <c r="E142" s="16" t="s">
        <v>561</v>
      </c>
      <c r="F142" s="16" t="s">
        <v>562</v>
      </c>
      <c r="G142" s="16" t="s">
        <v>624</v>
      </c>
      <c r="H142" s="16" t="s">
        <v>623</v>
      </c>
      <c r="I142" s="16" t="s">
        <v>622</v>
      </c>
      <c r="J142" s="16" t="s">
        <v>197</v>
      </c>
      <c r="K142" s="22">
        <f>0.05*O142</f>
        <v>0</v>
      </c>
      <c r="L142" s="21">
        <v>93.957999999999998</v>
      </c>
      <c r="M142" s="16" t="s">
        <v>80</v>
      </c>
      <c r="N142" s="19"/>
    </row>
    <row r="143" spans="1:16" ht="32" x14ac:dyDescent="0.2">
      <c r="A143" s="16" t="s">
        <v>11</v>
      </c>
      <c r="B143" s="16">
        <v>2021</v>
      </c>
      <c r="C143" s="16">
        <v>2021</v>
      </c>
      <c r="D143" s="16" t="s">
        <v>560</v>
      </c>
      <c r="E143" s="16" t="s">
        <v>561</v>
      </c>
      <c r="F143" s="16" t="s">
        <v>562</v>
      </c>
      <c r="G143" s="16" t="s">
        <v>627</v>
      </c>
      <c r="H143" s="16" t="s">
        <v>621</v>
      </c>
      <c r="I143" s="16" t="s">
        <v>622</v>
      </c>
      <c r="J143" s="16" t="s">
        <v>197</v>
      </c>
      <c r="K143" s="22">
        <f>0.05*O143</f>
        <v>0</v>
      </c>
      <c r="L143" s="21">
        <v>93.957999999999998</v>
      </c>
      <c r="M143" s="16" t="s">
        <v>80</v>
      </c>
      <c r="N143" s="19"/>
    </row>
    <row r="144" spans="1:16" ht="32" x14ac:dyDescent="0.2">
      <c r="A144" s="16" t="s">
        <v>11</v>
      </c>
      <c r="B144" s="16">
        <v>2021</v>
      </c>
      <c r="C144" s="16">
        <v>2023</v>
      </c>
      <c r="D144" s="16" t="s">
        <v>560</v>
      </c>
      <c r="E144" s="16" t="s">
        <v>561</v>
      </c>
      <c r="F144" s="16" t="s">
        <v>562</v>
      </c>
      <c r="G144" s="16" t="s">
        <v>642</v>
      </c>
      <c r="H144" s="16" t="s">
        <v>640</v>
      </c>
      <c r="I144" s="16" t="s">
        <v>641</v>
      </c>
      <c r="J144" s="16" t="s">
        <v>84</v>
      </c>
      <c r="K144" s="22">
        <f>0.05*O144</f>
        <v>0</v>
      </c>
      <c r="L144" s="21">
        <v>93.957999999999998</v>
      </c>
      <c r="M144" s="16" t="s">
        <v>80</v>
      </c>
      <c r="N144" s="19"/>
      <c r="O144" s="22"/>
      <c r="P144" s="22"/>
    </row>
    <row r="145" spans="1:16" ht="32" x14ac:dyDescent="0.2">
      <c r="A145" s="16" t="s">
        <v>11</v>
      </c>
      <c r="B145" s="16">
        <v>2021</v>
      </c>
      <c r="C145" s="16">
        <v>2021</v>
      </c>
      <c r="D145" s="16" t="s">
        <v>560</v>
      </c>
      <c r="E145" s="16" t="s">
        <v>561</v>
      </c>
      <c r="F145" s="16" t="s">
        <v>562</v>
      </c>
      <c r="G145" s="16" t="s">
        <v>643</v>
      </c>
      <c r="H145" s="16" t="s">
        <v>640</v>
      </c>
      <c r="I145" s="16" t="s">
        <v>641</v>
      </c>
      <c r="J145" s="16" t="s">
        <v>84</v>
      </c>
      <c r="K145" s="22">
        <f>0.05*O145</f>
        <v>0</v>
      </c>
      <c r="L145" s="21">
        <v>93.957999999999998</v>
      </c>
      <c r="M145" s="16" t="s">
        <v>80</v>
      </c>
      <c r="N145" s="19"/>
      <c r="O145" s="22"/>
      <c r="P145" s="22"/>
    </row>
    <row r="146" spans="1:16" ht="32" x14ac:dyDescent="0.2">
      <c r="A146" s="16" t="s">
        <v>11</v>
      </c>
      <c r="B146" s="16">
        <v>2021</v>
      </c>
      <c r="C146" s="16">
        <v>2021</v>
      </c>
      <c r="D146" s="16" t="s">
        <v>560</v>
      </c>
      <c r="E146" s="16" t="s">
        <v>561</v>
      </c>
      <c r="F146" s="16" t="s">
        <v>562</v>
      </c>
      <c r="G146" s="16" t="s">
        <v>644</v>
      </c>
      <c r="H146" s="16" t="s">
        <v>640</v>
      </c>
      <c r="I146" s="16" t="s">
        <v>641</v>
      </c>
      <c r="J146" s="16" t="s">
        <v>84</v>
      </c>
      <c r="K146" s="22">
        <f>0.05*O146</f>
        <v>0</v>
      </c>
      <c r="L146" s="21">
        <v>93.957999999999998</v>
      </c>
      <c r="M146" s="16" t="s">
        <v>80</v>
      </c>
      <c r="N146" s="19"/>
      <c r="O146" s="22"/>
      <c r="P146" s="22"/>
    </row>
    <row r="147" spans="1:16" ht="32" x14ac:dyDescent="0.2">
      <c r="A147" s="16" t="s">
        <v>11</v>
      </c>
      <c r="B147" s="16">
        <v>2021</v>
      </c>
      <c r="C147" s="16">
        <v>2021</v>
      </c>
      <c r="D147" s="16" t="s">
        <v>560</v>
      </c>
      <c r="E147" s="16" t="s">
        <v>561</v>
      </c>
      <c r="F147" s="16" t="s">
        <v>562</v>
      </c>
      <c r="G147" s="16" t="s">
        <v>644</v>
      </c>
      <c r="H147" s="16" t="s">
        <v>640</v>
      </c>
      <c r="I147" s="16" t="s">
        <v>641</v>
      </c>
      <c r="J147" s="16" t="s">
        <v>84</v>
      </c>
      <c r="K147" s="22">
        <f>0.05*O147</f>
        <v>0</v>
      </c>
      <c r="L147" s="21">
        <v>93.957999999999998</v>
      </c>
      <c r="M147" s="16" t="s">
        <v>80</v>
      </c>
      <c r="N147" s="19"/>
      <c r="O147" s="22"/>
      <c r="P147" s="22"/>
    </row>
    <row r="148" spans="1:16" ht="32" x14ac:dyDescent="0.2">
      <c r="A148" s="16" t="s">
        <v>11</v>
      </c>
      <c r="B148" s="16">
        <v>2021</v>
      </c>
      <c r="C148" s="16">
        <v>2021</v>
      </c>
      <c r="D148" s="16" t="s">
        <v>560</v>
      </c>
      <c r="E148" s="16" t="s">
        <v>561</v>
      </c>
      <c r="F148" s="16" t="s">
        <v>562</v>
      </c>
      <c r="G148" s="16" t="s">
        <v>642</v>
      </c>
      <c r="H148" s="16" t="s">
        <v>640</v>
      </c>
      <c r="I148" s="16" t="s">
        <v>641</v>
      </c>
      <c r="J148" s="16" t="s">
        <v>84</v>
      </c>
      <c r="K148" s="22">
        <f>0.05*O148</f>
        <v>0</v>
      </c>
      <c r="L148" s="21">
        <v>93.957999999999998</v>
      </c>
      <c r="M148" s="16" t="s">
        <v>80</v>
      </c>
      <c r="N148" s="19"/>
      <c r="O148" s="22"/>
      <c r="P148" s="22"/>
    </row>
    <row r="149" spans="1:16" ht="32" x14ac:dyDescent="0.2">
      <c r="A149" s="16" t="s">
        <v>11</v>
      </c>
      <c r="B149" s="16">
        <v>2021</v>
      </c>
      <c r="C149" s="16">
        <v>2021</v>
      </c>
      <c r="D149" s="16" t="s">
        <v>560</v>
      </c>
      <c r="E149" s="16" t="s">
        <v>561</v>
      </c>
      <c r="F149" s="16" t="s">
        <v>562</v>
      </c>
      <c r="G149" s="16" t="s">
        <v>645</v>
      </c>
      <c r="H149" s="16" t="s">
        <v>640</v>
      </c>
      <c r="I149" s="16" t="s">
        <v>641</v>
      </c>
      <c r="J149" s="16" t="s">
        <v>84</v>
      </c>
      <c r="K149" s="22">
        <f>0.05*O149</f>
        <v>0</v>
      </c>
      <c r="L149" s="21">
        <v>93.957999999999998</v>
      </c>
      <c r="M149" s="16" t="s">
        <v>80</v>
      </c>
      <c r="N149" s="19"/>
      <c r="O149" s="22"/>
      <c r="P149" s="22"/>
    </row>
    <row r="150" spans="1:16" ht="32" x14ac:dyDescent="0.2">
      <c r="A150" s="16" t="s">
        <v>11</v>
      </c>
      <c r="B150" s="16">
        <v>2021</v>
      </c>
      <c r="C150" s="16">
        <v>2023</v>
      </c>
      <c r="D150" s="16" t="s">
        <v>560</v>
      </c>
      <c r="E150" s="16" t="s">
        <v>561</v>
      </c>
      <c r="F150" s="16" t="s">
        <v>562</v>
      </c>
      <c r="G150" s="16" t="s">
        <v>654</v>
      </c>
      <c r="H150" s="16" t="s">
        <v>652</v>
      </c>
      <c r="I150" s="16" t="s">
        <v>653</v>
      </c>
      <c r="J150" s="16" t="s">
        <v>88</v>
      </c>
      <c r="K150" s="22">
        <f>0.05*O150</f>
        <v>0</v>
      </c>
      <c r="L150" s="21">
        <v>93.957999999999998</v>
      </c>
      <c r="M150" s="16" t="s">
        <v>80</v>
      </c>
      <c r="N150" s="19"/>
      <c r="O150" s="22"/>
      <c r="P150" s="22"/>
    </row>
    <row r="151" spans="1:16" ht="32" x14ac:dyDescent="0.2">
      <c r="A151" s="16" t="s">
        <v>11</v>
      </c>
      <c r="B151" s="16">
        <v>2021</v>
      </c>
      <c r="C151" s="16">
        <v>2021</v>
      </c>
      <c r="D151" s="16" t="s">
        <v>560</v>
      </c>
      <c r="E151" s="16" t="s">
        <v>561</v>
      </c>
      <c r="F151" s="16" t="s">
        <v>562</v>
      </c>
      <c r="G151" s="16" t="s">
        <v>655</v>
      </c>
      <c r="H151" s="16" t="s">
        <v>652</v>
      </c>
      <c r="I151" s="16" t="s">
        <v>653</v>
      </c>
      <c r="J151" s="16" t="s">
        <v>88</v>
      </c>
      <c r="K151" s="22">
        <f>0.05*O151</f>
        <v>0</v>
      </c>
      <c r="L151" s="21">
        <v>93.957999999999998</v>
      </c>
      <c r="M151" s="16" t="s">
        <v>80</v>
      </c>
      <c r="N151" s="19"/>
      <c r="O151" s="22"/>
      <c r="P151" s="22"/>
    </row>
    <row r="152" spans="1:16" ht="32" x14ac:dyDescent="0.2">
      <c r="A152" s="16" t="s">
        <v>11</v>
      </c>
      <c r="B152" s="16">
        <v>2021</v>
      </c>
      <c r="C152" s="16">
        <v>2021</v>
      </c>
      <c r="D152" s="16" t="s">
        <v>560</v>
      </c>
      <c r="E152" s="16" t="s">
        <v>561</v>
      </c>
      <c r="F152" s="16" t="s">
        <v>562</v>
      </c>
      <c r="G152" s="16" t="s">
        <v>656</v>
      </c>
      <c r="H152" s="16" t="s">
        <v>652</v>
      </c>
      <c r="I152" s="16" t="s">
        <v>653</v>
      </c>
      <c r="J152" s="16" t="s">
        <v>88</v>
      </c>
      <c r="K152" s="22">
        <f>0.05*O152</f>
        <v>0</v>
      </c>
      <c r="L152" s="21">
        <v>93.957999999999998</v>
      </c>
      <c r="M152" s="16" t="s">
        <v>80</v>
      </c>
      <c r="N152" s="19"/>
      <c r="O152" s="22"/>
      <c r="P152" s="22"/>
    </row>
    <row r="153" spans="1:16" ht="32" x14ac:dyDescent="0.2">
      <c r="A153" s="16" t="s">
        <v>11</v>
      </c>
      <c r="B153" s="16">
        <v>2021</v>
      </c>
      <c r="C153" s="16">
        <v>2021</v>
      </c>
      <c r="D153" s="16" t="s">
        <v>560</v>
      </c>
      <c r="E153" s="16" t="s">
        <v>561</v>
      </c>
      <c r="F153" s="16" t="s">
        <v>562</v>
      </c>
      <c r="G153" s="16" t="s">
        <v>656</v>
      </c>
      <c r="H153" s="16" t="s">
        <v>652</v>
      </c>
      <c r="I153" s="16" t="s">
        <v>653</v>
      </c>
      <c r="J153" s="16" t="s">
        <v>88</v>
      </c>
      <c r="K153" s="22">
        <f>0.05*O153</f>
        <v>0</v>
      </c>
      <c r="L153" s="21">
        <v>93.957999999999998</v>
      </c>
      <c r="M153" s="16" t="s">
        <v>80</v>
      </c>
      <c r="N153" s="19"/>
      <c r="O153" s="22"/>
      <c r="P153" s="22"/>
    </row>
    <row r="154" spans="1:16" ht="32" x14ac:dyDescent="0.2">
      <c r="A154" s="16" t="s">
        <v>11</v>
      </c>
      <c r="B154" s="16">
        <v>2021</v>
      </c>
      <c r="C154" s="16">
        <v>2021</v>
      </c>
      <c r="D154" s="16" t="s">
        <v>560</v>
      </c>
      <c r="E154" s="16" t="s">
        <v>561</v>
      </c>
      <c r="F154" s="16" t="s">
        <v>562</v>
      </c>
      <c r="G154" s="16" t="s">
        <v>654</v>
      </c>
      <c r="H154" s="16" t="s">
        <v>652</v>
      </c>
      <c r="I154" s="16" t="s">
        <v>653</v>
      </c>
      <c r="J154" s="16" t="s">
        <v>88</v>
      </c>
      <c r="K154" s="22">
        <f>0.05*O154</f>
        <v>0</v>
      </c>
      <c r="L154" s="21">
        <v>93.957999999999998</v>
      </c>
      <c r="M154" s="16" t="s">
        <v>80</v>
      </c>
      <c r="N154" s="19"/>
      <c r="O154" s="22"/>
      <c r="P154" s="22"/>
    </row>
    <row r="155" spans="1:16" ht="32" x14ac:dyDescent="0.2">
      <c r="A155" s="16" t="s">
        <v>11</v>
      </c>
      <c r="B155" s="16">
        <v>2021</v>
      </c>
      <c r="C155" s="16">
        <v>2021</v>
      </c>
      <c r="D155" s="16" t="s">
        <v>560</v>
      </c>
      <c r="E155" s="16" t="s">
        <v>561</v>
      </c>
      <c r="F155" s="16" t="s">
        <v>562</v>
      </c>
      <c r="G155" s="16" t="s">
        <v>657</v>
      </c>
      <c r="H155" s="16" t="s">
        <v>652</v>
      </c>
      <c r="I155" s="16" t="s">
        <v>653</v>
      </c>
      <c r="J155" s="16" t="s">
        <v>88</v>
      </c>
      <c r="K155" s="22">
        <f>0.05*O155</f>
        <v>0</v>
      </c>
      <c r="L155" s="21">
        <v>93.957999999999998</v>
      </c>
      <c r="M155" s="16" t="s">
        <v>80</v>
      </c>
      <c r="N155" s="19"/>
      <c r="O155" s="22"/>
      <c r="P155" s="22"/>
    </row>
    <row r="156" spans="1:16" ht="32" x14ac:dyDescent="0.2">
      <c r="A156" s="16" t="s">
        <v>11</v>
      </c>
      <c r="B156" s="16">
        <v>2021</v>
      </c>
      <c r="C156" s="16">
        <v>2023</v>
      </c>
      <c r="D156" s="16" t="s">
        <v>560</v>
      </c>
      <c r="E156" s="16" t="s">
        <v>561</v>
      </c>
      <c r="F156" s="16" t="s">
        <v>562</v>
      </c>
      <c r="G156" s="16" t="s">
        <v>667</v>
      </c>
      <c r="H156" s="16" t="s">
        <v>665</v>
      </c>
      <c r="I156" s="16" t="s">
        <v>666</v>
      </c>
      <c r="J156" s="16" t="s">
        <v>234</v>
      </c>
      <c r="K156" s="22">
        <f>0.05*O156</f>
        <v>0</v>
      </c>
      <c r="L156" s="21">
        <v>93.957999999999998</v>
      </c>
      <c r="M156" s="16" t="s">
        <v>80</v>
      </c>
      <c r="N156" s="19"/>
      <c r="O156" s="22"/>
      <c r="P156" s="22"/>
    </row>
    <row r="157" spans="1:16" ht="32" x14ac:dyDescent="0.2">
      <c r="A157" s="16" t="s">
        <v>11</v>
      </c>
      <c r="B157" s="16">
        <v>2021</v>
      </c>
      <c r="C157" s="16">
        <v>2021</v>
      </c>
      <c r="D157" s="16" t="s">
        <v>560</v>
      </c>
      <c r="E157" s="16" t="s">
        <v>561</v>
      </c>
      <c r="F157" s="16" t="s">
        <v>562</v>
      </c>
      <c r="G157" s="16" t="s">
        <v>668</v>
      </c>
      <c r="H157" s="16" t="s">
        <v>665</v>
      </c>
      <c r="I157" s="16" t="s">
        <v>666</v>
      </c>
      <c r="J157" s="16" t="s">
        <v>234</v>
      </c>
      <c r="K157" s="22">
        <f>0.05*O157</f>
        <v>0</v>
      </c>
      <c r="L157" s="21">
        <v>93.957999999999998</v>
      </c>
      <c r="M157" s="16" t="s">
        <v>80</v>
      </c>
      <c r="N157" s="19"/>
      <c r="O157" s="22"/>
      <c r="P157" s="22"/>
    </row>
    <row r="158" spans="1:16" ht="32" x14ac:dyDescent="0.2">
      <c r="A158" s="16" t="s">
        <v>11</v>
      </c>
      <c r="B158" s="16">
        <v>2021</v>
      </c>
      <c r="C158" s="16">
        <v>2021</v>
      </c>
      <c r="D158" s="16" t="s">
        <v>560</v>
      </c>
      <c r="E158" s="16" t="s">
        <v>561</v>
      </c>
      <c r="F158" s="16" t="s">
        <v>562</v>
      </c>
      <c r="G158" s="16" t="s">
        <v>669</v>
      </c>
      <c r="H158" s="16" t="s">
        <v>665</v>
      </c>
      <c r="I158" s="16" t="s">
        <v>666</v>
      </c>
      <c r="J158" s="16" t="s">
        <v>234</v>
      </c>
      <c r="K158" s="22">
        <f>0.05*O158</f>
        <v>0</v>
      </c>
      <c r="L158" s="21">
        <v>93.957999999999998</v>
      </c>
      <c r="M158" s="16" t="s">
        <v>80</v>
      </c>
      <c r="N158" s="19"/>
      <c r="O158" s="22"/>
      <c r="P158" s="22"/>
    </row>
    <row r="159" spans="1:16" ht="32" x14ac:dyDescent="0.2">
      <c r="A159" s="16" t="s">
        <v>11</v>
      </c>
      <c r="B159" s="16">
        <v>2021</v>
      </c>
      <c r="C159" s="16">
        <v>2021</v>
      </c>
      <c r="D159" s="16" t="s">
        <v>560</v>
      </c>
      <c r="E159" s="16" t="s">
        <v>561</v>
      </c>
      <c r="F159" s="16" t="s">
        <v>562</v>
      </c>
      <c r="G159" s="16" t="s">
        <v>669</v>
      </c>
      <c r="H159" s="16" t="s">
        <v>665</v>
      </c>
      <c r="I159" s="16" t="s">
        <v>666</v>
      </c>
      <c r="J159" s="16" t="s">
        <v>234</v>
      </c>
      <c r="K159" s="22">
        <f>0.05*O159</f>
        <v>0</v>
      </c>
      <c r="L159" s="21">
        <v>93.957999999999998</v>
      </c>
      <c r="M159" s="16" t="s">
        <v>80</v>
      </c>
      <c r="N159" s="19"/>
      <c r="O159" s="22"/>
      <c r="P159" s="22"/>
    </row>
    <row r="160" spans="1:16" ht="32" x14ac:dyDescent="0.2">
      <c r="A160" s="16" t="s">
        <v>11</v>
      </c>
      <c r="B160" s="16">
        <v>2021</v>
      </c>
      <c r="C160" s="16">
        <v>2021</v>
      </c>
      <c r="D160" s="16" t="s">
        <v>560</v>
      </c>
      <c r="E160" s="16" t="s">
        <v>561</v>
      </c>
      <c r="F160" s="16" t="s">
        <v>562</v>
      </c>
      <c r="G160" s="16" t="s">
        <v>667</v>
      </c>
      <c r="H160" s="16" t="s">
        <v>665</v>
      </c>
      <c r="I160" s="16" t="s">
        <v>666</v>
      </c>
      <c r="J160" s="16" t="s">
        <v>234</v>
      </c>
      <c r="K160" s="22">
        <f>0.05*O160</f>
        <v>0</v>
      </c>
      <c r="L160" s="21">
        <v>93.957999999999998</v>
      </c>
      <c r="M160" s="16" t="s">
        <v>80</v>
      </c>
      <c r="N160" s="19"/>
      <c r="O160" s="22"/>
      <c r="P160" s="22"/>
    </row>
    <row r="161" spans="1:16" ht="32" x14ac:dyDescent="0.2">
      <c r="A161" s="16" t="s">
        <v>11</v>
      </c>
      <c r="B161" s="16">
        <v>2021</v>
      </c>
      <c r="C161" s="16">
        <v>2021</v>
      </c>
      <c r="D161" s="16" t="s">
        <v>560</v>
      </c>
      <c r="E161" s="16" t="s">
        <v>561</v>
      </c>
      <c r="F161" s="16" t="s">
        <v>562</v>
      </c>
      <c r="G161" s="16" t="s">
        <v>670</v>
      </c>
      <c r="H161" s="16" t="s">
        <v>665</v>
      </c>
      <c r="I161" s="16" t="s">
        <v>666</v>
      </c>
      <c r="J161" s="16" t="s">
        <v>234</v>
      </c>
      <c r="K161" s="22">
        <f>0.05*O161</f>
        <v>0</v>
      </c>
      <c r="L161" s="21">
        <v>93.957999999999998</v>
      </c>
      <c r="M161" s="16" t="s">
        <v>80</v>
      </c>
      <c r="N161" s="19"/>
      <c r="O161" s="22"/>
      <c r="P161" s="22"/>
    </row>
    <row r="162" spans="1:16" ht="32" x14ac:dyDescent="0.2">
      <c r="A162" s="16" t="s">
        <v>11</v>
      </c>
      <c r="B162" s="16">
        <v>2021</v>
      </c>
      <c r="C162" s="16">
        <v>2023</v>
      </c>
      <c r="D162" s="16" t="s">
        <v>560</v>
      </c>
      <c r="E162" s="16" t="s">
        <v>561</v>
      </c>
      <c r="F162" s="16" t="s">
        <v>562</v>
      </c>
      <c r="G162" s="16" t="s">
        <v>681</v>
      </c>
      <c r="H162" s="16" t="s">
        <v>680</v>
      </c>
      <c r="I162" s="16" t="s">
        <v>679</v>
      </c>
      <c r="J162" s="16" t="s">
        <v>676</v>
      </c>
      <c r="K162" s="22">
        <f>0.05*O162</f>
        <v>0</v>
      </c>
      <c r="L162" s="21">
        <v>93.957999999999998</v>
      </c>
      <c r="M162" s="16" t="s">
        <v>80</v>
      </c>
      <c r="N162" s="19"/>
      <c r="O162" s="22"/>
      <c r="P162" s="22"/>
    </row>
    <row r="163" spans="1:16" ht="32" x14ac:dyDescent="0.2">
      <c r="A163" s="16" t="s">
        <v>11</v>
      </c>
      <c r="B163" s="16">
        <v>2021</v>
      </c>
      <c r="C163" s="16">
        <v>2021</v>
      </c>
      <c r="D163" s="16" t="s">
        <v>560</v>
      </c>
      <c r="E163" s="16" t="s">
        <v>561</v>
      </c>
      <c r="F163" s="16" t="s">
        <v>562</v>
      </c>
      <c r="G163" s="16" t="s">
        <v>682</v>
      </c>
      <c r="H163" s="16" t="s">
        <v>680</v>
      </c>
      <c r="I163" s="16" t="s">
        <v>679</v>
      </c>
      <c r="J163" s="16" t="s">
        <v>676</v>
      </c>
      <c r="K163" s="22">
        <f>0.05*O163</f>
        <v>0</v>
      </c>
      <c r="L163" s="21">
        <v>93.957999999999998</v>
      </c>
      <c r="M163" s="16" t="s">
        <v>80</v>
      </c>
      <c r="N163" s="19"/>
      <c r="O163" s="22"/>
      <c r="P163" s="22"/>
    </row>
    <row r="164" spans="1:16" ht="32" x14ac:dyDescent="0.2">
      <c r="A164" s="16" t="s">
        <v>11</v>
      </c>
      <c r="B164" s="16">
        <v>2021</v>
      </c>
      <c r="C164" s="16">
        <v>2021</v>
      </c>
      <c r="D164" s="16" t="s">
        <v>560</v>
      </c>
      <c r="E164" s="16" t="s">
        <v>561</v>
      </c>
      <c r="F164" s="16" t="s">
        <v>562</v>
      </c>
      <c r="G164" s="16" t="s">
        <v>683</v>
      </c>
      <c r="H164" s="16" t="s">
        <v>680</v>
      </c>
      <c r="I164" s="16" t="s">
        <v>679</v>
      </c>
      <c r="J164" s="16" t="s">
        <v>676</v>
      </c>
      <c r="K164" s="22">
        <f>0.05*O164</f>
        <v>0</v>
      </c>
      <c r="L164" s="21">
        <v>93.957999999999998</v>
      </c>
      <c r="M164" s="16" t="s">
        <v>80</v>
      </c>
      <c r="N164" s="19"/>
      <c r="O164" s="22"/>
      <c r="P164" s="22"/>
    </row>
    <row r="165" spans="1:16" ht="32" x14ac:dyDescent="0.2">
      <c r="A165" s="16" t="s">
        <v>11</v>
      </c>
      <c r="B165" s="16">
        <v>2021</v>
      </c>
      <c r="C165" s="16">
        <v>2021</v>
      </c>
      <c r="D165" s="16" t="s">
        <v>560</v>
      </c>
      <c r="E165" s="16" t="s">
        <v>561</v>
      </c>
      <c r="F165" s="16" t="s">
        <v>562</v>
      </c>
      <c r="G165" s="16" t="s">
        <v>683</v>
      </c>
      <c r="H165" s="16" t="s">
        <v>680</v>
      </c>
      <c r="I165" s="16" t="s">
        <v>679</v>
      </c>
      <c r="J165" s="16" t="s">
        <v>676</v>
      </c>
      <c r="K165" s="22">
        <f>0.05*O165</f>
        <v>0</v>
      </c>
      <c r="L165" s="21">
        <v>93.957999999999998</v>
      </c>
      <c r="M165" s="16" t="s">
        <v>80</v>
      </c>
      <c r="N165" s="19"/>
      <c r="O165" s="22"/>
      <c r="P165" s="22"/>
    </row>
    <row r="166" spans="1:16" ht="32" x14ac:dyDescent="0.2">
      <c r="A166" s="16" t="s">
        <v>11</v>
      </c>
      <c r="B166" s="16">
        <v>2021</v>
      </c>
      <c r="C166" s="16">
        <v>2021</v>
      </c>
      <c r="D166" s="16" t="s">
        <v>560</v>
      </c>
      <c r="E166" s="16" t="s">
        <v>561</v>
      </c>
      <c r="F166" s="16" t="s">
        <v>562</v>
      </c>
      <c r="G166" s="16" t="s">
        <v>681</v>
      </c>
      <c r="H166" s="16" t="s">
        <v>680</v>
      </c>
      <c r="I166" s="16" t="s">
        <v>679</v>
      </c>
      <c r="J166" s="16" t="s">
        <v>676</v>
      </c>
      <c r="K166" s="22">
        <f>0.05*O166</f>
        <v>0</v>
      </c>
      <c r="L166" s="21">
        <v>93.957999999999998</v>
      </c>
      <c r="M166" s="16" t="s">
        <v>80</v>
      </c>
      <c r="N166" s="19"/>
      <c r="O166" s="22"/>
      <c r="P166" s="22"/>
    </row>
    <row r="167" spans="1:16" ht="32" x14ac:dyDescent="0.2">
      <c r="A167" s="16" t="s">
        <v>11</v>
      </c>
      <c r="B167" s="16">
        <v>2021</v>
      </c>
      <c r="C167" s="16">
        <v>2021</v>
      </c>
      <c r="D167" s="16" t="s">
        <v>560</v>
      </c>
      <c r="E167" s="16" t="s">
        <v>561</v>
      </c>
      <c r="F167" s="16" t="s">
        <v>562</v>
      </c>
      <c r="G167" s="16" t="s">
        <v>684</v>
      </c>
      <c r="H167" s="16" t="s">
        <v>680</v>
      </c>
      <c r="I167" s="16" t="s">
        <v>679</v>
      </c>
      <c r="J167" s="16" t="s">
        <v>676</v>
      </c>
      <c r="K167" s="22">
        <f>0.05*O167</f>
        <v>0</v>
      </c>
      <c r="L167" s="21">
        <v>93.957999999999998</v>
      </c>
      <c r="M167" s="16" t="s">
        <v>80</v>
      </c>
      <c r="N167" s="19"/>
      <c r="O167" s="22"/>
      <c r="P167" s="22"/>
    </row>
    <row r="168" spans="1:16" ht="32" x14ac:dyDescent="0.2">
      <c r="A168" s="16" t="s">
        <v>11</v>
      </c>
      <c r="B168" s="16">
        <v>2021</v>
      </c>
      <c r="C168" s="16">
        <v>2023</v>
      </c>
      <c r="D168" s="16" t="s">
        <v>560</v>
      </c>
      <c r="E168" s="16" t="s">
        <v>561</v>
      </c>
      <c r="F168" s="16" t="s">
        <v>562</v>
      </c>
      <c r="G168" s="16" t="s">
        <v>693</v>
      </c>
      <c r="H168" s="16" t="s">
        <v>691</v>
      </c>
      <c r="I168" s="16" t="s">
        <v>692</v>
      </c>
      <c r="J168" s="16" t="s">
        <v>92</v>
      </c>
      <c r="K168" s="22">
        <f>0.05*O168</f>
        <v>0</v>
      </c>
      <c r="L168" s="21">
        <v>93.957999999999998</v>
      </c>
      <c r="M168" s="16" t="s">
        <v>80</v>
      </c>
      <c r="N168" s="19"/>
      <c r="O168" s="22"/>
      <c r="P168" s="22"/>
    </row>
    <row r="169" spans="1:16" ht="32" x14ac:dyDescent="0.2">
      <c r="A169" s="16" t="s">
        <v>11</v>
      </c>
      <c r="B169" s="16">
        <v>2021</v>
      </c>
      <c r="C169" s="16">
        <v>2021</v>
      </c>
      <c r="D169" s="16" t="s">
        <v>560</v>
      </c>
      <c r="E169" s="16" t="s">
        <v>561</v>
      </c>
      <c r="F169" s="16" t="s">
        <v>562</v>
      </c>
      <c r="G169" s="16" t="s">
        <v>694</v>
      </c>
      <c r="H169" s="16" t="s">
        <v>691</v>
      </c>
      <c r="I169" s="16" t="s">
        <v>692</v>
      </c>
      <c r="J169" s="16" t="s">
        <v>92</v>
      </c>
      <c r="K169" s="22">
        <f>0.05*O169</f>
        <v>0</v>
      </c>
      <c r="L169" s="21">
        <v>93.957999999999998</v>
      </c>
      <c r="M169" s="16" t="s">
        <v>80</v>
      </c>
      <c r="N169" s="19"/>
      <c r="O169" s="22"/>
      <c r="P169" s="22"/>
    </row>
    <row r="170" spans="1:16" ht="32" x14ac:dyDescent="0.2">
      <c r="A170" s="16" t="s">
        <v>11</v>
      </c>
      <c r="B170" s="16">
        <v>2021</v>
      </c>
      <c r="C170" s="16">
        <v>2021</v>
      </c>
      <c r="D170" s="16" t="s">
        <v>560</v>
      </c>
      <c r="E170" s="16" t="s">
        <v>561</v>
      </c>
      <c r="F170" s="16" t="s">
        <v>562</v>
      </c>
      <c r="G170" s="16" t="s">
        <v>695</v>
      </c>
      <c r="H170" s="16" t="s">
        <v>691</v>
      </c>
      <c r="I170" s="16" t="s">
        <v>692</v>
      </c>
      <c r="J170" s="16" t="s">
        <v>92</v>
      </c>
      <c r="K170" s="22">
        <f>0.05*O170</f>
        <v>0</v>
      </c>
      <c r="L170" s="21">
        <v>93.957999999999998</v>
      </c>
      <c r="M170" s="16" t="s">
        <v>80</v>
      </c>
      <c r="N170" s="19"/>
      <c r="O170" s="22"/>
      <c r="P170" s="22"/>
    </row>
    <row r="171" spans="1:16" ht="32" x14ac:dyDescent="0.2">
      <c r="A171" s="16" t="s">
        <v>11</v>
      </c>
      <c r="B171" s="16">
        <v>2021</v>
      </c>
      <c r="C171" s="16">
        <v>2021</v>
      </c>
      <c r="D171" s="16" t="s">
        <v>560</v>
      </c>
      <c r="E171" s="16" t="s">
        <v>561</v>
      </c>
      <c r="F171" s="16" t="s">
        <v>562</v>
      </c>
      <c r="G171" s="16" t="s">
        <v>695</v>
      </c>
      <c r="H171" s="16" t="s">
        <v>691</v>
      </c>
      <c r="I171" s="16" t="s">
        <v>692</v>
      </c>
      <c r="J171" s="16" t="s">
        <v>92</v>
      </c>
      <c r="K171" s="22">
        <f>0.05*O171</f>
        <v>0</v>
      </c>
      <c r="L171" s="21">
        <v>93.957999999999998</v>
      </c>
      <c r="M171" s="16" t="s">
        <v>80</v>
      </c>
      <c r="N171" s="19"/>
      <c r="O171" s="22"/>
      <c r="P171" s="22"/>
    </row>
    <row r="172" spans="1:16" ht="32" x14ac:dyDescent="0.2">
      <c r="A172" s="16" t="s">
        <v>11</v>
      </c>
      <c r="B172" s="16">
        <v>2021</v>
      </c>
      <c r="C172" s="16">
        <v>2021</v>
      </c>
      <c r="D172" s="16" t="s">
        <v>560</v>
      </c>
      <c r="E172" s="16" t="s">
        <v>561</v>
      </c>
      <c r="F172" s="16" t="s">
        <v>562</v>
      </c>
      <c r="G172" s="16" t="s">
        <v>693</v>
      </c>
      <c r="H172" s="16" t="s">
        <v>691</v>
      </c>
      <c r="I172" s="16" t="s">
        <v>692</v>
      </c>
      <c r="J172" s="16" t="s">
        <v>92</v>
      </c>
      <c r="K172" s="22">
        <f>0.05*O172</f>
        <v>0</v>
      </c>
      <c r="L172" s="21">
        <v>93.957999999999998</v>
      </c>
      <c r="M172" s="16" t="s">
        <v>80</v>
      </c>
      <c r="N172" s="19"/>
      <c r="O172" s="22"/>
      <c r="P172" s="22"/>
    </row>
    <row r="173" spans="1:16" ht="32" x14ac:dyDescent="0.2">
      <c r="A173" s="16" t="s">
        <v>11</v>
      </c>
      <c r="B173" s="16">
        <v>2021</v>
      </c>
      <c r="C173" s="16">
        <v>2021</v>
      </c>
      <c r="D173" s="16" t="s">
        <v>560</v>
      </c>
      <c r="E173" s="16" t="s">
        <v>561</v>
      </c>
      <c r="F173" s="16" t="s">
        <v>562</v>
      </c>
      <c r="G173" s="16" t="s">
        <v>696</v>
      </c>
      <c r="H173" s="16" t="s">
        <v>691</v>
      </c>
      <c r="I173" s="16" t="s">
        <v>692</v>
      </c>
      <c r="J173" s="16" t="s">
        <v>92</v>
      </c>
      <c r="K173" s="22">
        <f>0.05*O173</f>
        <v>0</v>
      </c>
      <c r="L173" s="21">
        <v>93.957999999999998</v>
      </c>
      <c r="M173" s="16" t="s">
        <v>80</v>
      </c>
      <c r="N173" s="19"/>
      <c r="O173" s="22"/>
      <c r="P173" s="22"/>
    </row>
    <row r="174" spans="1:16" ht="32" x14ac:dyDescent="0.2">
      <c r="A174" s="16" t="s">
        <v>11</v>
      </c>
      <c r="B174" s="16">
        <v>2021</v>
      </c>
      <c r="C174" s="16">
        <v>2023</v>
      </c>
      <c r="D174" s="16" t="s">
        <v>560</v>
      </c>
      <c r="E174" s="16" t="s">
        <v>561</v>
      </c>
      <c r="F174" s="16" t="s">
        <v>562</v>
      </c>
      <c r="G174" s="16" t="s">
        <v>711</v>
      </c>
      <c r="H174" s="16" t="s">
        <v>707</v>
      </c>
      <c r="I174" s="16" t="s">
        <v>708</v>
      </c>
      <c r="J174" s="16" t="s">
        <v>242</v>
      </c>
      <c r="K174" s="22">
        <f>0.05*O174</f>
        <v>0</v>
      </c>
      <c r="L174" s="21">
        <v>93.957999999999998</v>
      </c>
      <c r="M174" s="16" t="s">
        <v>80</v>
      </c>
      <c r="N174" s="19"/>
      <c r="O174" s="22"/>
      <c r="P174" s="22"/>
    </row>
    <row r="175" spans="1:16" ht="32" x14ac:dyDescent="0.2">
      <c r="A175" s="16" t="s">
        <v>11</v>
      </c>
      <c r="B175" s="16">
        <v>2021</v>
      </c>
      <c r="C175" s="16">
        <v>2021</v>
      </c>
      <c r="D175" s="16" t="s">
        <v>560</v>
      </c>
      <c r="E175" s="16" t="s">
        <v>561</v>
      </c>
      <c r="F175" s="16" t="s">
        <v>562</v>
      </c>
      <c r="G175" s="16" t="s">
        <v>712</v>
      </c>
      <c r="H175" s="16" t="s">
        <v>709</v>
      </c>
      <c r="I175" s="16" t="s">
        <v>713</v>
      </c>
      <c r="J175" s="16" t="s">
        <v>242</v>
      </c>
      <c r="K175" s="22">
        <f>0.05*O175</f>
        <v>0</v>
      </c>
      <c r="L175" s="21">
        <v>93.957999999999998</v>
      </c>
      <c r="M175" s="16" t="s">
        <v>80</v>
      </c>
      <c r="N175" s="19"/>
    </row>
    <row r="176" spans="1:16" ht="32" x14ac:dyDescent="0.2">
      <c r="A176" s="16" t="s">
        <v>11</v>
      </c>
      <c r="B176" s="16">
        <v>2021</v>
      </c>
      <c r="C176" s="16">
        <v>2021</v>
      </c>
      <c r="D176" s="16" t="s">
        <v>560</v>
      </c>
      <c r="E176" s="16" t="s">
        <v>561</v>
      </c>
      <c r="F176" s="16" t="s">
        <v>562</v>
      </c>
      <c r="G176" s="16" t="s">
        <v>714</v>
      </c>
      <c r="H176" s="16" t="s">
        <v>709</v>
      </c>
      <c r="I176" s="16" t="s">
        <v>710</v>
      </c>
      <c r="J176" s="16" t="s">
        <v>242</v>
      </c>
      <c r="K176" s="22">
        <f>0.05*O176</f>
        <v>0</v>
      </c>
      <c r="L176" s="21">
        <v>93.957999999999998</v>
      </c>
      <c r="M176" s="16" t="s">
        <v>80</v>
      </c>
      <c r="N176" s="19"/>
      <c r="O176" s="22"/>
      <c r="P176" s="22"/>
    </row>
    <row r="177" spans="1:16" ht="32" x14ac:dyDescent="0.2">
      <c r="A177" s="16" t="s">
        <v>11</v>
      </c>
      <c r="B177" s="16">
        <v>2021</v>
      </c>
      <c r="C177" s="16">
        <v>2021</v>
      </c>
      <c r="D177" s="16" t="s">
        <v>560</v>
      </c>
      <c r="E177" s="16" t="s">
        <v>561</v>
      </c>
      <c r="F177" s="16" t="s">
        <v>562</v>
      </c>
      <c r="G177" s="16" t="s">
        <v>714</v>
      </c>
      <c r="H177" s="16" t="s">
        <v>709</v>
      </c>
      <c r="I177" s="16" t="s">
        <v>710</v>
      </c>
      <c r="J177" s="16" t="s">
        <v>242</v>
      </c>
      <c r="K177" s="22">
        <f>0.05*O177</f>
        <v>0</v>
      </c>
      <c r="L177" s="21">
        <v>93.957999999999998</v>
      </c>
      <c r="M177" s="16" t="s">
        <v>80</v>
      </c>
      <c r="N177" s="19"/>
      <c r="O177" s="22"/>
      <c r="P177" s="22"/>
    </row>
    <row r="178" spans="1:16" ht="32" x14ac:dyDescent="0.2">
      <c r="A178" s="16" t="s">
        <v>11</v>
      </c>
      <c r="B178" s="16">
        <v>2021</v>
      </c>
      <c r="C178" s="16">
        <v>2021</v>
      </c>
      <c r="D178" s="16" t="s">
        <v>560</v>
      </c>
      <c r="E178" s="16" t="s">
        <v>561</v>
      </c>
      <c r="F178" s="16" t="s">
        <v>562</v>
      </c>
      <c r="G178" s="16" t="s">
        <v>711</v>
      </c>
      <c r="H178" s="16" t="s">
        <v>709</v>
      </c>
      <c r="I178" s="16" t="s">
        <v>710</v>
      </c>
      <c r="J178" s="16" t="s">
        <v>242</v>
      </c>
      <c r="K178" s="22">
        <f>0.05*O178</f>
        <v>0</v>
      </c>
      <c r="L178" s="21">
        <v>93.957999999999998</v>
      </c>
      <c r="M178" s="16" t="s">
        <v>80</v>
      </c>
      <c r="N178" s="19"/>
      <c r="O178" s="22"/>
      <c r="P178" s="22"/>
    </row>
    <row r="179" spans="1:16" ht="32" x14ac:dyDescent="0.2">
      <c r="A179" s="16" t="s">
        <v>11</v>
      </c>
      <c r="B179" s="16">
        <v>2021</v>
      </c>
      <c r="C179" s="16">
        <v>2021</v>
      </c>
      <c r="D179" s="16" t="s">
        <v>560</v>
      </c>
      <c r="E179" s="16" t="s">
        <v>561</v>
      </c>
      <c r="F179" s="16" t="s">
        <v>562</v>
      </c>
      <c r="G179" s="16" t="s">
        <v>715</v>
      </c>
      <c r="H179" s="16" t="s">
        <v>709</v>
      </c>
      <c r="I179" s="16" t="s">
        <v>710</v>
      </c>
      <c r="J179" s="16" t="s">
        <v>242</v>
      </c>
      <c r="K179" s="22">
        <f>0.05*O179</f>
        <v>0</v>
      </c>
      <c r="L179" s="21">
        <v>93.957999999999998</v>
      </c>
      <c r="M179" s="16" t="s">
        <v>80</v>
      </c>
      <c r="N179" s="19"/>
      <c r="O179" s="22"/>
      <c r="P179" s="22"/>
    </row>
    <row r="180" spans="1:16" ht="32" x14ac:dyDescent="0.2">
      <c r="A180" s="16" t="s">
        <v>11</v>
      </c>
      <c r="B180" s="16">
        <v>2021</v>
      </c>
      <c r="C180" s="16">
        <v>2023</v>
      </c>
      <c r="D180" s="16" t="s">
        <v>560</v>
      </c>
      <c r="E180" s="16" t="s">
        <v>561</v>
      </c>
      <c r="F180" s="16" t="s">
        <v>562</v>
      </c>
      <c r="G180" s="16" t="s">
        <v>726</v>
      </c>
      <c r="H180" s="16" t="s">
        <v>723</v>
      </c>
      <c r="I180" s="16" t="s">
        <v>724</v>
      </c>
      <c r="J180" s="16" t="s">
        <v>725</v>
      </c>
      <c r="K180" s="22">
        <f>0.05*O180</f>
        <v>0</v>
      </c>
      <c r="L180" s="21">
        <v>93.957999999999998</v>
      </c>
      <c r="M180" s="16" t="s">
        <v>80</v>
      </c>
      <c r="N180" s="19"/>
      <c r="O180" s="22"/>
      <c r="P180" s="22"/>
    </row>
    <row r="181" spans="1:16" ht="32" x14ac:dyDescent="0.2">
      <c r="A181" s="16" t="s">
        <v>11</v>
      </c>
      <c r="B181" s="16">
        <v>2021</v>
      </c>
      <c r="C181" s="16">
        <v>2023</v>
      </c>
      <c r="D181" s="16" t="s">
        <v>560</v>
      </c>
      <c r="E181" s="16" t="s">
        <v>561</v>
      </c>
      <c r="F181" s="16" t="s">
        <v>562</v>
      </c>
      <c r="G181" s="16" t="s">
        <v>726</v>
      </c>
      <c r="H181" s="16" t="s">
        <v>723</v>
      </c>
      <c r="I181" s="16" t="s">
        <v>724</v>
      </c>
      <c r="J181" s="16" t="s">
        <v>725</v>
      </c>
      <c r="K181" s="22">
        <f>0.05*O181</f>
        <v>0</v>
      </c>
      <c r="L181" s="21">
        <v>93.957999999999998</v>
      </c>
      <c r="M181" s="16" t="s">
        <v>80</v>
      </c>
      <c r="N181" s="19"/>
      <c r="O181" s="22"/>
      <c r="P181" s="22"/>
    </row>
    <row r="182" spans="1:16" ht="32" x14ac:dyDescent="0.2">
      <c r="A182" s="16" t="s">
        <v>11</v>
      </c>
      <c r="B182" s="16">
        <v>2021</v>
      </c>
      <c r="C182" s="16">
        <v>2021</v>
      </c>
      <c r="D182" s="16" t="s">
        <v>560</v>
      </c>
      <c r="E182" s="16" t="s">
        <v>561</v>
      </c>
      <c r="F182" s="16" t="s">
        <v>562</v>
      </c>
      <c r="G182" s="16" t="s">
        <v>727</v>
      </c>
      <c r="H182" s="16" t="s">
        <v>723</v>
      </c>
      <c r="I182" s="16" t="s">
        <v>724</v>
      </c>
      <c r="J182" s="16" t="s">
        <v>725</v>
      </c>
      <c r="K182" s="22">
        <f>0.05*O182</f>
        <v>0</v>
      </c>
      <c r="L182" s="21">
        <v>93.957999999999998</v>
      </c>
      <c r="M182" s="16" t="s">
        <v>80</v>
      </c>
      <c r="N182" s="19"/>
      <c r="O182" s="22"/>
      <c r="P182" s="22"/>
    </row>
    <row r="183" spans="1:16" ht="32" x14ac:dyDescent="0.2">
      <c r="A183" s="16" t="s">
        <v>11</v>
      </c>
      <c r="B183" s="16">
        <v>2021</v>
      </c>
      <c r="C183" s="16">
        <v>2021</v>
      </c>
      <c r="D183" s="16" t="s">
        <v>560</v>
      </c>
      <c r="E183" s="16" t="s">
        <v>561</v>
      </c>
      <c r="F183" s="16" t="s">
        <v>562</v>
      </c>
      <c r="G183" s="16" t="s">
        <v>728</v>
      </c>
      <c r="H183" s="16" t="s">
        <v>723</v>
      </c>
      <c r="I183" s="16" t="s">
        <v>724</v>
      </c>
      <c r="J183" s="16" t="s">
        <v>725</v>
      </c>
      <c r="K183" s="22">
        <f>0.05*O183</f>
        <v>0</v>
      </c>
      <c r="L183" s="21">
        <v>93.957999999999998</v>
      </c>
      <c r="M183" s="16" t="s">
        <v>80</v>
      </c>
      <c r="N183" s="19"/>
      <c r="O183" s="22"/>
      <c r="P183" s="22"/>
    </row>
    <row r="184" spans="1:16" ht="32" x14ac:dyDescent="0.2">
      <c r="A184" s="16" t="s">
        <v>11</v>
      </c>
      <c r="B184" s="16">
        <v>2021</v>
      </c>
      <c r="C184" s="16">
        <v>2021</v>
      </c>
      <c r="D184" s="16" t="s">
        <v>560</v>
      </c>
      <c r="E184" s="16" t="s">
        <v>561</v>
      </c>
      <c r="F184" s="16" t="s">
        <v>562</v>
      </c>
      <c r="G184" s="16" t="s">
        <v>727</v>
      </c>
      <c r="H184" s="16" t="s">
        <v>723</v>
      </c>
      <c r="I184" s="16" t="s">
        <v>724</v>
      </c>
      <c r="J184" s="16" t="s">
        <v>725</v>
      </c>
      <c r="K184" s="22">
        <f>0.05*O184</f>
        <v>0</v>
      </c>
      <c r="L184" s="21">
        <v>93.957999999999998</v>
      </c>
      <c r="M184" s="16" t="s">
        <v>80</v>
      </c>
      <c r="N184" s="19"/>
      <c r="O184" s="22"/>
      <c r="P184" s="22"/>
    </row>
    <row r="185" spans="1:16" ht="32" x14ac:dyDescent="0.2">
      <c r="A185" s="16" t="s">
        <v>11</v>
      </c>
      <c r="B185" s="16">
        <v>2021</v>
      </c>
      <c r="C185" s="16">
        <v>2021</v>
      </c>
      <c r="D185" s="16" t="s">
        <v>560</v>
      </c>
      <c r="E185" s="16" t="s">
        <v>561</v>
      </c>
      <c r="F185" s="16" t="s">
        <v>562</v>
      </c>
      <c r="G185" s="16" t="s">
        <v>726</v>
      </c>
      <c r="H185" s="16" t="s">
        <v>723</v>
      </c>
      <c r="I185" s="16" t="s">
        <v>724</v>
      </c>
      <c r="J185" s="16" t="s">
        <v>725</v>
      </c>
      <c r="K185" s="22">
        <f>0.05*O185</f>
        <v>0</v>
      </c>
      <c r="L185" s="21">
        <v>93.957999999999998</v>
      </c>
      <c r="M185" s="16" t="s">
        <v>80</v>
      </c>
      <c r="N185" s="19"/>
      <c r="O185" s="22"/>
      <c r="P185" s="22"/>
    </row>
    <row r="186" spans="1:16" ht="32" x14ac:dyDescent="0.2">
      <c r="A186" s="16" t="s">
        <v>11</v>
      </c>
      <c r="B186" s="16">
        <v>2021</v>
      </c>
      <c r="C186" s="16">
        <v>2021</v>
      </c>
      <c r="D186" s="16" t="s">
        <v>560</v>
      </c>
      <c r="E186" s="16" t="s">
        <v>561</v>
      </c>
      <c r="F186" s="16" t="s">
        <v>562</v>
      </c>
      <c r="G186" s="16" t="s">
        <v>729</v>
      </c>
      <c r="H186" s="16" t="s">
        <v>723</v>
      </c>
      <c r="I186" s="16" t="s">
        <v>724</v>
      </c>
      <c r="J186" s="16" t="s">
        <v>725</v>
      </c>
      <c r="K186" s="22">
        <f>0.05*O186</f>
        <v>0</v>
      </c>
      <c r="L186" s="21">
        <v>93.957999999999998</v>
      </c>
      <c r="M186" s="16" t="s">
        <v>80</v>
      </c>
      <c r="N186" s="19"/>
      <c r="O186" s="22"/>
      <c r="P186" s="22"/>
    </row>
    <row r="187" spans="1:16" ht="32" x14ac:dyDescent="0.2">
      <c r="A187" s="16" t="s">
        <v>11</v>
      </c>
      <c r="B187" s="16">
        <v>2021</v>
      </c>
      <c r="C187" s="16">
        <v>2023</v>
      </c>
      <c r="D187" s="16" t="s">
        <v>560</v>
      </c>
      <c r="E187" s="16" t="s">
        <v>561</v>
      </c>
      <c r="F187" s="16" t="s">
        <v>562</v>
      </c>
      <c r="G187" s="16" t="s">
        <v>741</v>
      </c>
      <c r="H187" s="16" t="s">
        <v>738</v>
      </c>
      <c r="I187" s="16" t="s">
        <v>739</v>
      </c>
      <c r="J187" s="16" t="s">
        <v>274</v>
      </c>
      <c r="K187" s="22">
        <f>0.05*O187</f>
        <v>0</v>
      </c>
      <c r="L187" s="21">
        <v>93.957999999999998</v>
      </c>
      <c r="M187" s="16" t="s">
        <v>80</v>
      </c>
      <c r="N187" s="19"/>
      <c r="O187" s="22"/>
      <c r="P187" s="22"/>
    </row>
    <row r="188" spans="1:16" ht="48" x14ac:dyDescent="0.2">
      <c r="A188" s="16" t="s">
        <v>11</v>
      </c>
      <c r="B188" s="16">
        <v>2021</v>
      </c>
      <c r="C188" s="16">
        <v>2021</v>
      </c>
      <c r="D188" s="16" t="s">
        <v>560</v>
      </c>
      <c r="E188" s="16" t="s">
        <v>561</v>
      </c>
      <c r="F188" s="16" t="s">
        <v>562</v>
      </c>
      <c r="G188" s="16" t="s">
        <v>742</v>
      </c>
      <c r="H188" s="16" t="s">
        <v>740</v>
      </c>
      <c r="I188" s="16" t="s">
        <v>739</v>
      </c>
      <c r="J188" s="16" t="s">
        <v>274</v>
      </c>
      <c r="K188" s="22">
        <f>0.05*O188</f>
        <v>0</v>
      </c>
      <c r="L188" s="21">
        <v>93.957999999999998</v>
      </c>
      <c r="M188" s="16" t="s">
        <v>80</v>
      </c>
      <c r="N188" s="19"/>
      <c r="O188" s="22"/>
      <c r="P188" s="22"/>
    </row>
    <row r="189" spans="1:16" ht="48" x14ac:dyDescent="0.2">
      <c r="A189" s="16" t="s">
        <v>11</v>
      </c>
      <c r="B189" s="16">
        <v>2021</v>
      </c>
      <c r="C189" s="16">
        <v>2021</v>
      </c>
      <c r="D189" s="16" t="s">
        <v>560</v>
      </c>
      <c r="E189" s="16" t="s">
        <v>561</v>
      </c>
      <c r="F189" s="16" t="s">
        <v>562</v>
      </c>
      <c r="G189" s="16" t="s">
        <v>743</v>
      </c>
      <c r="H189" s="16" t="s">
        <v>740</v>
      </c>
      <c r="I189" s="16" t="s">
        <v>739</v>
      </c>
      <c r="J189" s="16" t="s">
        <v>274</v>
      </c>
      <c r="K189" s="22">
        <f>0.05*O189</f>
        <v>0</v>
      </c>
      <c r="L189" s="21">
        <v>93.957999999999998</v>
      </c>
      <c r="M189" s="16" t="s">
        <v>80</v>
      </c>
      <c r="N189" s="19"/>
      <c r="O189" s="22"/>
      <c r="P189" s="22"/>
    </row>
    <row r="190" spans="1:16" ht="48" x14ac:dyDescent="0.2">
      <c r="A190" s="16" t="s">
        <v>11</v>
      </c>
      <c r="B190" s="16">
        <v>2021</v>
      </c>
      <c r="C190" s="16">
        <v>2021</v>
      </c>
      <c r="D190" s="16" t="s">
        <v>560</v>
      </c>
      <c r="E190" s="16" t="s">
        <v>561</v>
      </c>
      <c r="F190" s="16" t="s">
        <v>562</v>
      </c>
      <c r="G190" s="16" t="s">
        <v>743</v>
      </c>
      <c r="H190" s="16" t="s">
        <v>740</v>
      </c>
      <c r="I190" s="16" t="s">
        <v>739</v>
      </c>
      <c r="J190" s="16" t="s">
        <v>274</v>
      </c>
      <c r="K190" s="22">
        <f>0.05*O190</f>
        <v>0</v>
      </c>
      <c r="L190" s="21">
        <v>93.957999999999998</v>
      </c>
      <c r="M190" s="16" t="s">
        <v>80</v>
      </c>
      <c r="N190" s="19"/>
      <c r="O190" s="22"/>
      <c r="P190" s="22"/>
    </row>
    <row r="191" spans="1:16" ht="48" x14ac:dyDescent="0.2">
      <c r="A191" s="16" t="s">
        <v>11</v>
      </c>
      <c r="B191" s="16">
        <v>2021</v>
      </c>
      <c r="C191" s="16">
        <v>2021</v>
      </c>
      <c r="D191" s="16" t="s">
        <v>560</v>
      </c>
      <c r="E191" s="16" t="s">
        <v>561</v>
      </c>
      <c r="F191" s="16" t="s">
        <v>562</v>
      </c>
      <c r="G191" s="16" t="s">
        <v>741</v>
      </c>
      <c r="H191" s="16" t="s">
        <v>740</v>
      </c>
      <c r="I191" s="16" t="s">
        <v>739</v>
      </c>
      <c r="J191" s="16" t="s">
        <v>274</v>
      </c>
      <c r="K191" s="22">
        <f>0.05*O191</f>
        <v>0</v>
      </c>
      <c r="L191" s="21">
        <v>93.957999999999998</v>
      </c>
      <c r="M191" s="16" t="s">
        <v>80</v>
      </c>
      <c r="N191" s="19"/>
      <c r="O191" s="22"/>
      <c r="P191" s="22"/>
    </row>
    <row r="192" spans="1:16" ht="48" x14ac:dyDescent="0.2">
      <c r="A192" s="16" t="s">
        <v>11</v>
      </c>
      <c r="B192" s="16">
        <v>2021</v>
      </c>
      <c r="C192" s="16">
        <v>2021</v>
      </c>
      <c r="D192" s="16" t="s">
        <v>560</v>
      </c>
      <c r="E192" s="16" t="s">
        <v>561</v>
      </c>
      <c r="F192" s="16" t="s">
        <v>562</v>
      </c>
      <c r="G192" s="16" t="s">
        <v>744</v>
      </c>
      <c r="H192" s="16" t="s">
        <v>740</v>
      </c>
      <c r="I192" s="16" t="s">
        <v>739</v>
      </c>
      <c r="J192" s="16" t="s">
        <v>274</v>
      </c>
      <c r="K192" s="22">
        <f>0.05*O192</f>
        <v>0</v>
      </c>
      <c r="L192" s="21">
        <v>93.957999999999998</v>
      </c>
      <c r="M192" s="16" t="s">
        <v>80</v>
      </c>
      <c r="N192" s="19"/>
      <c r="O192" s="22"/>
      <c r="P192" s="22"/>
    </row>
    <row r="193" spans="1:16" ht="32" x14ac:dyDescent="0.2">
      <c r="A193" s="16" t="s">
        <v>11</v>
      </c>
      <c r="B193" s="16">
        <v>2021</v>
      </c>
      <c r="C193" s="16">
        <v>2023</v>
      </c>
      <c r="D193" s="16" t="s">
        <v>560</v>
      </c>
      <c r="E193" s="16" t="s">
        <v>561</v>
      </c>
      <c r="F193" s="16" t="s">
        <v>562</v>
      </c>
      <c r="G193" s="16" t="s">
        <v>754</v>
      </c>
      <c r="H193" s="16" t="s">
        <v>748</v>
      </c>
      <c r="I193" s="16" t="s">
        <v>752</v>
      </c>
      <c r="J193" s="16" t="s">
        <v>750</v>
      </c>
      <c r="K193" s="22">
        <f>0.05*O193</f>
        <v>0</v>
      </c>
      <c r="L193" s="21">
        <v>93.957999999999998</v>
      </c>
      <c r="M193" s="16" t="s">
        <v>80</v>
      </c>
      <c r="N193" s="19"/>
      <c r="O193" s="22"/>
      <c r="P193" s="22"/>
    </row>
    <row r="194" spans="1:16" ht="32" x14ac:dyDescent="0.2">
      <c r="A194" s="16" t="s">
        <v>11</v>
      </c>
      <c r="B194" s="16">
        <v>2021</v>
      </c>
      <c r="C194" s="16">
        <v>2023</v>
      </c>
      <c r="D194" s="16" t="s">
        <v>560</v>
      </c>
      <c r="E194" s="16" t="s">
        <v>561</v>
      </c>
      <c r="F194" s="16" t="s">
        <v>562</v>
      </c>
      <c r="G194" s="16" t="s">
        <v>754</v>
      </c>
      <c r="H194" s="16" t="s">
        <v>748</v>
      </c>
      <c r="I194" s="16" t="s">
        <v>752</v>
      </c>
      <c r="J194" s="16" t="s">
        <v>750</v>
      </c>
      <c r="K194" s="22">
        <f>0.05*O194</f>
        <v>0</v>
      </c>
      <c r="L194" s="21">
        <v>93.957999999999998</v>
      </c>
      <c r="M194" s="16" t="s">
        <v>80</v>
      </c>
      <c r="N194" s="19"/>
      <c r="O194" s="22"/>
      <c r="P194" s="22"/>
    </row>
    <row r="195" spans="1:16" ht="32" x14ac:dyDescent="0.2">
      <c r="A195" s="16" t="s">
        <v>11</v>
      </c>
      <c r="B195" s="16">
        <v>2021</v>
      </c>
      <c r="C195" s="16">
        <v>2021</v>
      </c>
      <c r="D195" s="16" t="s">
        <v>560</v>
      </c>
      <c r="E195" s="16" t="s">
        <v>561</v>
      </c>
      <c r="F195" s="16" t="s">
        <v>562</v>
      </c>
      <c r="G195" s="16" t="s">
        <v>755</v>
      </c>
      <c r="H195" s="16" t="s">
        <v>748</v>
      </c>
      <c r="I195" s="16" t="s">
        <v>753</v>
      </c>
      <c r="J195" s="16" t="s">
        <v>750</v>
      </c>
      <c r="K195" s="22">
        <f>0.05*O195</f>
        <v>0</v>
      </c>
      <c r="L195" s="21">
        <v>93.957999999999998</v>
      </c>
      <c r="M195" s="16" t="s">
        <v>80</v>
      </c>
      <c r="N195" s="19"/>
      <c r="O195" s="22"/>
      <c r="P195" s="22"/>
    </row>
    <row r="196" spans="1:16" ht="32" x14ac:dyDescent="0.2">
      <c r="A196" s="16" t="s">
        <v>11</v>
      </c>
      <c r="B196" s="16">
        <v>2021</v>
      </c>
      <c r="C196" s="16">
        <v>2021</v>
      </c>
      <c r="D196" s="16" t="s">
        <v>560</v>
      </c>
      <c r="E196" s="16" t="s">
        <v>561</v>
      </c>
      <c r="F196" s="16" t="s">
        <v>562</v>
      </c>
      <c r="G196" s="16" t="s">
        <v>756</v>
      </c>
      <c r="H196" s="16" t="s">
        <v>748</v>
      </c>
      <c r="I196" s="16" t="s">
        <v>752</v>
      </c>
      <c r="J196" s="16" t="s">
        <v>750</v>
      </c>
      <c r="K196" s="22">
        <f>0.05*O196</f>
        <v>0</v>
      </c>
      <c r="L196" s="21">
        <v>93.957999999999998</v>
      </c>
      <c r="M196" s="16" t="s">
        <v>80</v>
      </c>
      <c r="N196" s="19"/>
      <c r="O196" s="22"/>
      <c r="P196" s="22"/>
    </row>
    <row r="197" spans="1:16" ht="32" x14ac:dyDescent="0.2">
      <c r="A197" s="16" t="s">
        <v>11</v>
      </c>
      <c r="B197" s="16">
        <v>2021</v>
      </c>
      <c r="C197" s="16">
        <v>2021</v>
      </c>
      <c r="D197" s="16" t="s">
        <v>560</v>
      </c>
      <c r="E197" s="16" t="s">
        <v>561</v>
      </c>
      <c r="F197" s="16" t="s">
        <v>562</v>
      </c>
      <c r="G197" s="16" t="s">
        <v>755</v>
      </c>
      <c r="H197" s="16" t="s">
        <v>748</v>
      </c>
      <c r="I197" s="16" t="s">
        <v>753</v>
      </c>
      <c r="J197" s="16" t="s">
        <v>750</v>
      </c>
      <c r="K197" s="22">
        <f>0.05*O197</f>
        <v>0</v>
      </c>
      <c r="L197" s="21">
        <v>93.957999999999998</v>
      </c>
      <c r="M197" s="16" t="s">
        <v>80</v>
      </c>
      <c r="N197" s="19"/>
      <c r="O197" s="22"/>
      <c r="P197" s="22"/>
    </row>
    <row r="198" spans="1:16" ht="32" x14ac:dyDescent="0.2">
      <c r="A198" s="16" t="s">
        <v>11</v>
      </c>
      <c r="B198" s="16">
        <v>2021</v>
      </c>
      <c r="C198" s="16">
        <v>2021</v>
      </c>
      <c r="D198" s="16" t="s">
        <v>560</v>
      </c>
      <c r="E198" s="16" t="s">
        <v>561</v>
      </c>
      <c r="F198" s="16" t="s">
        <v>562</v>
      </c>
      <c r="G198" s="16" t="s">
        <v>754</v>
      </c>
      <c r="H198" s="16" t="s">
        <v>748</v>
      </c>
      <c r="I198" s="16" t="s">
        <v>753</v>
      </c>
      <c r="J198" s="16" t="s">
        <v>750</v>
      </c>
      <c r="K198" s="22">
        <f>0.05*O198</f>
        <v>0</v>
      </c>
      <c r="L198" s="21">
        <v>93.957999999999998</v>
      </c>
      <c r="M198" s="16" t="s">
        <v>80</v>
      </c>
      <c r="N198" s="19"/>
      <c r="O198" s="22"/>
      <c r="P198" s="22"/>
    </row>
    <row r="199" spans="1:16" ht="32" x14ac:dyDescent="0.2">
      <c r="A199" s="16" t="s">
        <v>11</v>
      </c>
      <c r="B199" s="16">
        <v>2021</v>
      </c>
      <c r="C199" s="16">
        <v>2021</v>
      </c>
      <c r="D199" s="16" t="s">
        <v>560</v>
      </c>
      <c r="E199" s="16" t="s">
        <v>561</v>
      </c>
      <c r="F199" s="16" t="s">
        <v>562</v>
      </c>
      <c r="G199" s="16" t="s">
        <v>757</v>
      </c>
      <c r="H199" s="16" t="s">
        <v>748</v>
      </c>
      <c r="I199" s="16" t="s">
        <v>752</v>
      </c>
      <c r="J199" s="16" t="s">
        <v>750</v>
      </c>
      <c r="K199" s="22">
        <f>0.05*O199</f>
        <v>0</v>
      </c>
      <c r="L199" s="21">
        <v>93.957999999999998</v>
      </c>
      <c r="M199" s="16" t="s">
        <v>80</v>
      </c>
      <c r="N199" s="19"/>
      <c r="O199" s="22"/>
      <c r="P199" s="22"/>
    </row>
    <row r="200" spans="1:16" ht="32" x14ac:dyDescent="0.2">
      <c r="A200" s="16" t="s">
        <v>11</v>
      </c>
      <c r="B200" s="16">
        <v>2021</v>
      </c>
      <c r="C200" s="16">
        <v>2023</v>
      </c>
      <c r="D200" s="16" t="s">
        <v>560</v>
      </c>
      <c r="E200" s="16" t="s">
        <v>561</v>
      </c>
      <c r="F200" s="16" t="s">
        <v>562</v>
      </c>
      <c r="G200" s="16" t="s">
        <v>769</v>
      </c>
      <c r="H200" s="16" t="s">
        <v>768</v>
      </c>
      <c r="I200" s="16" t="s">
        <v>767</v>
      </c>
      <c r="J200" s="16" t="s">
        <v>764</v>
      </c>
      <c r="K200" s="22">
        <f>0.05*O200</f>
        <v>0</v>
      </c>
      <c r="L200" s="21">
        <v>93.957999999999998</v>
      </c>
      <c r="M200" s="16" t="s">
        <v>80</v>
      </c>
      <c r="N200" s="19"/>
      <c r="O200" s="22"/>
      <c r="P200" s="22"/>
    </row>
    <row r="201" spans="1:16" ht="32" x14ac:dyDescent="0.2">
      <c r="A201" s="16" t="s">
        <v>11</v>
      </c>
      <c r="B201" s="16">
        <v>2021</v>
      </c>
      <c r="C201" s="16">
        <v>2023</v>
      </c>
      <c r="D201" s="16" t="s">
        <v>560</v>
      </c>
      <c r="E201" s="16" t="s">
        <v>561</v>
      </c>
      <c r="F201" s="16" t="s">
        <v>562</v>
      </c>
      <c r="G201" s="16" t="s">
        <v>769</v>
      </c>
      <c r="H201" s="16" t="s">
        <v>768</v>
      </c>
      <c r="I201" s="16" t="s">
        <v>767</v>
      </c>
      <c r="J201" s="16" t="s">
        <v>764</v>
      </c>
      <c r="K201" s="22">
        <f>0.05*O201</f>
        <v>0</v>
      </c>
      <c r="L201" s="21">
        <v>93.957999999999998</v>
      </c>
      <c r="M201" s="16" t="s">
        <v>80</v>
      </c>
      <c r="N201" s="19"/>
      <c r="O201" s="22"/>
      <c r="P201" s="22"/>
    </row>
    <row r="202" spans="1:16" ht="32" x14ac:dyDescent="0.2">
      <c r="A202" s="16" t="s">
        <v>11</v>
      </c>
      <c r="B202" s="16">
        <v>2021</v>
      </c>
      <c r="C202" s="16">
        <v>2021</v>
      </c>
      <c r="D202" s="16" t="s">
        <v>560</v>
      </c>
      <c r="E202" s="16" t="s">
        <v>561</v>
      </c>
      <c r="F202" s="16" t="s">
        <v>562</v>
      </c>
      <c r="G202" s="16" t="s">
        <v>770</v>
      </c>
      <c r="H202" s="16" t="s">
        <v>768</v>
      </c>
      <c r="I202" s="16" t="s">
        <v>767</v>
      </c>
      <c r="J202" s="16" t="s">
        <v>764</v>
      </c>
      <c r="K202" s="22">
        <f>0.05*O202</f>
        <v>0</v>
      </c>
      <c r="L202" s="21">
        <v>93.957999999999998</v>
      </c>
      <c r="M202" s="16" t="s">
        <v>80</v>
      </c>
      <c r="N202" s="19"/>
      <c r="O202" s="22"/>
      <c r="P202" s="22"/>
    </row>
    <row r="203" spans="1:16" ht="32" x14ac:dyDescent="0.2">
      <c r="A203" s="16" t="s">
        <v>11</v>
      </c>
      <c r="B203" s="16">
        <v>2021</v>
      </c>
      <c r="C203" s="16">
        <v>2021</v>
      </c>
      <c r="D203" s="16" t="s">
        <v>560</v>
      </c>
      <c r="E203" s="16" t="s">
        <v>561</v>
      </c>
      <c r="F203" s="16" t="s">
        <v>562</v>
      </c>
      <c r="G203" s="16" t="s">
        <v>771</v>
      </c>
      <c r="H203" s="16" t="s">
        <v>768</v>
      </c>
      <c r="I203" s="16" t="s">
        <v>767</v>
      </c>
      <c r="J203" s="16" t="s">
        <v>764</v>
      </c>
      <c r="K203" s="22">
        <f>0.05*O203</f>
        <v>0</v>
      </c>
      <c r="L203" s="21">
        <v>93.957999999999998</v>
      </c>
      <c r="M203" s="16" t="s">
        <v>80</v>
      </c>
      <c r="N203" s="19"/>
      <c r="O203" s="22"/>
      <c r="P203" s="22"/>
    </row>
    <row r="204" spans="1:16" ht="32" x14ac:dyDescent="0.2">
      <c r="A204" s="16" t="s">
        <v>11</v>
      </c>
      <c r="B204" s="16">
        <v>2021</v>
      </c>
      <c r="C204" s="16">
        <v>2021</v>
      </c>
      <c r="D204" s="16" t="s">
        <v>560</v>
      </c>
      <c r="E204" s="16" t="s">
        <v>561</v>
      </c>
      <c r="F204" s="16" t="s">
        <v>562</v>
      </c>
      <c r="G204" s="16" t="s">
        <v>771</v>
      </c>
      <c r="H204" s="16" t="s">
        <v>768</v>
      </c>
      <c r="I204" s="16" t="s">
        <v>767</v>
      </c>
      <c r="J204" s="16" t="s">
        <v>764</v>
      </c>
      <c r="K204" s="22">
        <f>0.05*O204</f>
        <v>0</v>
      </c>
      <c r="L204" s="21">
        <v>93.957999999999998</v>
      </c>
      <c r="M204" s="16" t="s">
        <v>80</v>
      </c>
      <c r="N204" s="19"/>
      <c r="O204" s="22"/>
      <c r="P204" s="22"/>
    </row>
    <row r="205" spans="1:16" ht="32" x14ac:dyDescent="0.2">
      <c r="A205" s="16" t="s">
        <v>11</v>
      </c>
      <c r="B205" s="16">
        <v>2021</v>
      </c>
      <c r="C205" s="16">
        <v>2021</v>
      </c>
      <c r="D205" s="16" t="s">
        <v>560</v>
      </c>
      <c r="E205" s="16" t="s">
        <v>561</v>
      </c>
      <c r="F205" s="16" t="s">
        <v>562</v>
      </c>
      <c r="G205" s="16" t="s">
        <v>769</v>
      </c>
      <c r="H205" s="16" t="s">
        <v>768</v>
      </c>
      <c r="I205" s="16" t="s">
        <v>767</v>
      </c>
      <c r="J205" s="16" t="s">
        <v>764</v>
      </c>
      <c r="K205" s="22">
        <f>0.05*O205</f>
        <v>0</v>
      </c>
      <c r="L205" s="21">
        <v>93.957999999999998</v>
      </c>
      <c r="M205" s="16" t="s">
        <v>80</v>
      </c>
      <c r="N205" s="19"/>
      <c r="O205" s="22"/>
      <c r="P205" s="22"/>
    </row>
    <row r="206" spans="1:16" ht="32" x14ac:dyDescent="0.2">
      <c r="A206" s="16" t="s">
        <v>11</v>
      </c>
      <c r="B206" s="16">
        <v>2021</v>
      </c>
      <c r="C206" s="16">
        <v>2021</v>
      </c>
      <c r="D206" s="16" t="s">
        <v>560</v>
      </c>
      <c r="E206" s="16" t="s">
        <v>561</v>
      </c>
      <c r="F206" s="16" t="s">
        <v>562</v>
      </c>
      <c r="G206" s="16" t="s">
        <v>772</v>
      </c>
      <c r="H206" s="16" t="s">
        <v>768</v>
      </c>
      <c r="I206" s="16" t="s">
        <v>767</v>
      </c>
      <c r="J206" s="16" t="s">
        <v>764</v>
      </c>
      <c r="K206" s="22">
        <f>0.05*O206</f>
        <v>0</v>
      </c>
      <c r="L206" s="21">
        <v>93.957999999999998</v>
      </c>
      <c r="M206" s="16" t="s">
        <v>80</v>
      </c>
      <c r="N206" s="19"/>
      <c r="O206" s="22"/>
      <c r="P206" s="22"/>
    </row>
    <row r="207" spans="1:16" ht="32" x14ac:dyDescent="0.2">
      <c r="A207" s="16" t="s">
        <v>11</v>
      </c>
      <c r="B207" s="16">
        <v>2021</v>
      </c>
      <c r="C207" s="16">
        <v>2023</v>
      </c>
      <c r="D207" s="16" t="s">
        <v>560</v>
      </c>
      <c r="E207" s="16" t="s">
        <v>561</v>
      </c>
      <c r="F207" s="16" t="s">
        <v>562</v>
      </c>
      <c r="G207" s="16" t="s">
        <v>781</v>
      </c>
      <c r="H207" s="16" t="s">
        <v>779</v>
      </c>
      <c r="I207" s="16" t="s">
        <v>780</v>
      </c>
      <c r="J207" s="16" t="s">
        <v>290</v>
      </c>
      <c r="K207" s="22">
        <f>0.05*O207</f>
        <v>0</v>
      </c>
      <c r="L207" s="21">
        <v>93.957999999999998</v>
      </c>
      <c r="M207" s="16" t="s">
        <v>80</v>
      </c>
      <c r="N207" s="19"/>
      <c r="O207" s="22"/>
      <c r="P207" s="22"/>
    </row>
    <row r="208" spans="1:16" ht="32" x14ac:dyDescent="0.2">
      <c r="A208" s="16" t="s">
        <v>11</v>
      </c>
      <c r="B208" s="16">
        <v>2021</v>
      </c>
      <c r="C208" s="16">
        <v>2021</v>
      </c>
      <c r="D208" s="16" t="s">
        <v>560</v>
      </c>
      <c r="E208" s="16" t="s">
        <v>561</v>
      </c>
      <c r="F208" s="16" t="s">
        <v>562</v>
      </c>
      <c r="G208" s="16" t="s">
        <v>782</v>
      </c>
      <c r="H208" s="16" t="s">
        <v>779</v>
      </c>
      <c r="I208" s="16" t="s">
        <v>780</v>
      </c>
      <c r="J208" s="16" t="s">
        <v>290</v>
      </c>
      <c r="K208" s="22">
        <f>0.05*O208</f>
        <v>0</v>
      </c>
      <c r="L208" s="21">
        <v>93.957999999999998</v>
      </c>
      <c r="M208" s="16" t="s">
        <v>80</v>
      </c>
      <c r="N208" s="19"/>
      <c r="O208" s="22"/>
      <c r="P208" s="22"/>
    </row>
    <row r="209" spans="1:16" ht="32" x14ac:dyDescent="0.2">
      <c r="A209" s="16" t="s">
        <v>11</v>
      </c>
      <c r="B209" s="16">
        <v>2021</v>
      </c>
      <c r="C209" s="16">
        <v>2021</v>
      </c>
      <c r="D209" s="16" t="s">
        <v>560</v>
      </c>
      <c r="E209" s="16" t="s">
        <v>561</v>
      </c>
      <c r="F209" s="16" t="s">
        <v>562</v>
      </c>
      <c r="G209" s="16" t="s">
        <v>783</v>
      </c>
      <c r="H209" s="16" t="s">
        <v>779</v>
      </c>
      <c r="I209" s="16" t="s">
        <v>780</v>
      </c>
      <c r="J209" s="16" t="s">
        <v>290</v>
      </c>
      <c r="K209" s="22">
        <f>0.05*O209</f>
        <v>0</v>
      </c>
      <c r="L209" s="21">
        <v>93.957999999999998</v>
      </c>
      <c r="M209" s="16" t="s">
        <v>80</v>
      </c>
      <c r="N209" s="19"/>
      <c r="O209" s="22"/>
      <c r="P209" s="22"/>
    </row>
    <row r="210" spans="1:16" ht="32" x14ac:dyDescent="0.2">
      <c r="A210" s="16" t="s">
        <v>11</v>
      </c>
      <c r="B210" s="16">
        <v>2021</v>
      </c>
      <c r="C210" s="16">
        <v>2021</v>
      </c>
      <c r="D210" s="16" t="s">
        <v>560</v>
      </c>
      <c r="E210" s="16" t="s">
        <v>561</v>
      </c>
      <c r="F210" s="16" t="s">
        <v>562</v>
      </c>
      <c r="G210" s="16" t="s">
        <v>783</v>
      </c>
      <c r="H210" s="16" t="s">
        <v>779</v>
      </c>
      <c r="I210" s="16" t="s">
        <v>780</v>
      </c>
      <c r="J210" s="16" t="s">
        <v>290</v>
      </c>
      <c r="K210" s="22">
        <f>0.05*O210</f>
        <v>0</v>
      </c>
      <c r="L210" s="21">
        <v>93.957999999999998</v>
      </c>
      <c r="M210" s="16" t="s">
        <v>80</v>
      </c>
      <c r="N210" s="19"/>
      <c r="O210" s="22"/>
      <c r="P210" s="22"/>
    </row>
    <row r="211" spans="1:16" ht="32" x14ac:dyDescent="0.2">
      <c r="A211" s="16" t="s">
        <v>11</v>
      </c>
      <c r="B211" s="16">
        <v>2021</v>
      </c>
      <c r="C211" s="16">
        <v>2021</v>
      </c>
      <c r="D211" s="16" t="s">
        <v>560</v>
      </c>
      <c r="E211" s="16" t="s">
        <v>561</v>
      </c>
      <c r="F211" s="16" t="s">
        <v>562</v>
      </c>
      <c r="G211" s="16" t="s">
        <v>781</v>
      </c>
      <c r="H211" s="16" t="s">
        <v>779</v>
      </c>
      <c r="I211" s="16" t="s">
        <v>780</v>
      </c>
      <c r="J211" s="16" t="s">
        <v>290</v>
      </c>
      <c r="K211" s="22">
        <f>0.05*O211</f>
        <v>0</v>
      </c>
      <c r="L211" s="21">
        <v>93.957999999999998</v>
      </c>
      <c r="M211" s="16" t="s">
        <v>80</v>
      </c>
      <c r="N211" s="19"/>
      <c r="O211" s="22"/>
      <c r="P211" s="22"/>
    </row>
    <row r="212" spans="1:16" ht="32" x14ac:dyDescent="0.2">
      <c r="A212" s="16" t="s">
        <v>11</v>
      </c>
      <c r="B212" s="16">
        <v>2021</v>
      </c>
      <c r="C212" s="16">
        <v>2021</v>
      </c>
      <c r="D212" s="16" t="s">
        <v>560</v>
      </c>
      <c r="E212" s="16" t="s">
        <v>561</v>
      </c>
      <c r="F212" s="16" t="s">
        <v>562</v>
      </c>
      <c r="G212" s="16" t="s">
        <v>784</v>
      </c>
      <c r="H212" s="16" t="s">
        <v>779</v>
      </c>
      <c r="I212" s="16" t="s">
        <v>780</v>
      </c>
      <c r="J212" s="16" t="s">
        <v>290</v>
      </c>
      <c r="K212" s="22">
        <f>0.05*O212</f>
        <v>0</v>
      </c>
      <c r="L212" s="21">
        <v>93.957999999999998</v>
      </c>
      <c r="M212" s="16" t="s">
        <v>80</v>
      </c>
      <c r="N212" s="19"/>
      <c r="O212" s="22"/>
      <c r="P212" s="22"/>
    </row>
    <row r="213" spans="1:16" ht="32" x14ac:dyDescent="0.2">
      <c r="A213" s="16" t="s">
        <v>11</v>
      </c>
      <c r="B213" s="16">
        <v>2021</v>
      </c>
      <c r="C213" s="16">
        <v>2022</v>
      </c>
      <c r="D213" s="16" t="s">
        <v>560</v>
      </c>
      <c r="E213" s="16" t="s">
        <v>561</v>
      </c>
      <c r="F213" s="16" t="s">
        <v>562</v>
      </c>
      <c r="G213" s="16" t="s">
        <v>793</v>
      </c>
      <c r="H213" s="16" t="s">
        <v>791</v>
      </c>
      <c r="I213" s="16" t="s">
        <v>792</v>
      </c>
      <c r="J213" s="16" t="s">
        <v>790</v>
      </c>
      <c r="K213" s="22">
        <f>0.05*O213</f>
        <v>0</v>
      </c>
      <c r="L213" s="21">
        <v>93.957999999999998</v>
      </c>
      <c r="M213" s="16" t="s">
        <v>80</v>
      </c>
      <c r="N213" s="19"/>
      <c r="O213" s="22"/>
      <c r="P213" s="22"/>
    </row>
    <row r="214" spans="1:16" ht="32" x14ac:dyDescent="0.2">
      <c r="A214" s="16" t="s">
        <v>11</v>
      </c>
      <c r="B214" s="16">
        <v>2021</v>
      </c>
      <c r="C214" s="16">
        <v>2023</v>
      </c>
      <c r="D214" s="16" t="s">
        <v>560</v>
      </c>
      <c r="E214" s="16" t="s">
        <v>561</v>
      </c>
      <c r="F214" s="16" t="s">
        <v>562</v>
      </c>
      <c r="G214" s="16" t="s">
        <v>794</v>
      </c>
      <c r="H214" s="16" t="s">
        <v>791</v>
      </c>
      <c r="I214" s="16" t="s">
        <v>792</v>
      </c>
      <c r="J214" s="16" t="s">
        <v>790</v>
      </c>
      <c r="K214" s="22">
        <f>0.05*O214</f>
        <v>0</v>
      </c>
      <c r="L214" s="21">
        <v>93.957999999999998</v>
      </c>
      <c r="M214" s="16" t="s">
        <v>80</v>
      </c>
      <c r="N214" s="19"/>
      <c r="O214" s="22"/>
      <c r="P214" s="22"/>
    </row>
    <row r="215" spans="1:16" ht="32" x14ac:dyDescent="0.2">
      <c r="A215" s="16" t="s">
        <v>11</v>
      </c>
      <c r="B215" s="16">
        <v>2021</v>
      </c>
      <c r="C215" s="16">
        <v>2021</v>
      </c>
      <c r="D215" s="16" t="s">
        <v>560</v>
      </c>
      <c r="E215" s="16" t="s">
        <v>561</v>
      </c>
      <c r="F215" s="16" t="s">
        <v>562</v>
      </c>
      <c r="G215" s="16" t="s">
        <v>793</v>
      </c>
      <c r="H215" s="16" t="s">
        <v>791</v>
      </c>
      <c r="I215" s="16" t="s">
        <v>792</v>
      </c>
      <c r="J215" s="16" t="s">
        <v>790</v>
      </c>
      <c r="K215" s="22">
        <f>0.05*O215</f>
        <v>0</v>
      </c>
      <c r="L215" s="21">
        <v>93.957999999999998</v>
      </c>
      <c r="M215" s="16" t="s">
        <v>80</v>
      </c>
      <c r="N215" s="19"/>
      <c r="O215" s="22"/>
      <c r="P215" s="22"/>
    </row>
    <row r="216" spans="1:16" ht="32" x14ac:dyDescent="0.2">
      <c r="A216" s="16" t="s">
        <v>11</v>
      </c>
      <c r="B216" s="16">
        <v>2021</v>
      </c>
      <c r="C216" s="16">
        <v>2021</v>
      </c>
      <c r="D216" s="16" t="s">
        <v>560</v>
      </c>
      <c r="E216" s="16" t="s">
        <v>561</v>
      </c>
      <c r="F216" s="16" t="s">
        <v>562</v>
      </c>
      <c r="G216" s="16" t="s">
        <v>795</v>
      </c>
      <c r="H216" s="16" t="s">
        <v>791</v>
      </c>
      <c r="I216" s="16" t="s">
        <v>792</v>
      </c>
      <c r="J216" s="16" t="s">
        <v>790</v>
      </c>
      <c r="K216" s="22">
        <f>0.05*O216</f>
        <v>0</v>
      </c>
      <c r="L216" s="21">
        <v>93.957999999999998</v>
      </c>
      <c r="M216" s="16" t="s">
        <v>80</v>
      </c>
      <c r="N216" s="19"/>
      <c r="O216" s="22"/>
      <c r="P216" s="22"/>
    </row>
    <row r="217" spans="1:16" ht="32" x14ac:dyDescent="0.2">
      <c r="A217" s="16" t="s">
        <v>11</v>
      </c>
      <c r="B217" s="16">
        <v>2021</v>
      </c>
      <c r="C217" s="16">
        <v>2021</v>
      </c>
      <c r="D217" s="16" t="s">
        <v>560</v>
      </c>
      <c r="E217" s="16" t="s">
        <v>561</v>
      </c>
      <c r="F217" s="16" t="s">
        <v>562</v>
      </c>
      <c r="G217" s="16" t="s">
        <v>795</v>
      </c>
      <c r="H217" s="16" t="s">
        <v>791</v>
      </c>
      <c r="I217" s="16" t="s">
        <v>792</v>
      </c>
      <c r="J217" s="16" t="s">
        <v>790</v>
      </c>
      <c r="K217" s="22">
        <f>0.05*O217</f>
        <v>0</v>
      </c>
      <c r="L217" s="21">
        <v>93.957999999999998</v>
      </c>
      <c r="M217" s="16" t="s">
        <v>80</v>
      </c>
      <c r="N217" s="19"/>
      <c r="O217" s="22"/>
      <c r="P217" s="22"/>
    </row>
    <row r="218" spans="1:16" ht="32" x14ac:dyDescent="0.2">
      <c r="A218" s="16" t="s">
        <v>11</v>
      </c>
      <c r="B218" s="16">
        <v>2021</v>
      </c>
      <c r="C218" s="16">
        <v>2021</v>
      </c>
      <c r="D218" s="16" t="s">
        <v>560</v>
      </c>
      <c r="E218" s="16" t="s">
        <v>561</v>
      </c>
      <c r="F218" s="16" t="s">
        <v>562</v>
      </c>
      <c r="G218" s="16" t="s">
        <v>794</v>
      </c>
      <c r="H218" s="16" t="s">
        <v>791</v>
      </c>
      <c r="I218" s="16" t="s">
        <v>792</v>
      </c>
      <c r="J218" s="16" t="s">
        <v>790</v>
      </c>
      <c r="K218" s="22">
        <f>0.05*O218</f>
        <v>0</v>
      </c>
      <c r="L218" s="21">
        <v>93.957999999999998</v>
      </c>
      <c r="M218" s="16" t="s">
        <v>80</v>
      </c>
      <c r="N218" s="19"/>
      <c r="O218" s="22"/>
      <c r="P218" s="22"/>
    </row>
    <row r="219" spans="1:16" ht="32" x14ac:dyDescent="0.2">
      <c r="A219" s="16" t="s">
        <v>11</v>
      </c>
      <c r="B219" s="16">
        <v>2021</v>
      </c>
      <c r="C219" s="16">
        <v>2021</v>
      </c>
      <c r="D219" s="16" t="s">
        <v>560</v>
      </c>
      <c r="E219" s="16" t="s">
        <v>561</v>
      </c>
      <c r="F219" s="16" t="s">
        <v>562</v>
      </c>
      <c r="G219" s="16" t="s">
        <v>796</v>
      </c>
      <c r="H219" s="16" t="s">
        <v>791</v>
      </c>
      <c r="I219" s="16" t="s">
        <v>792</v>
      </c>
      <c r="J219" s="16" t="s">
        <v>790</v>
      </c>
      <c r="K219" s="22">
        <f>0.05*O219</f>
        <v>0</v>
      </c>
      <c r="L219" s="21">
        <v>93.957999999999998</v>
      </c>
      <c r="M219" s="16" t="s">
        <v>80</v>
      </c>
      <c r="N219" s="19"/>
      <c r="O219" s="22"/>
      <c r="P219" s="22"/>
    </row>
    <row r="220" spans="1:16" ht="32" x14ac:dyDescent="0.2">
      <c r="A220" s="16" t="s">
        <v>11</v>
      </c>
      <c r="B220" s="16">
        <v>2021</v>
      </c>
      <c r="C220" s="16">
        <v>2023</v>
      </c>
      <c r="D220" s="16" t="s">
        <v>560</v>
      </c>
      <c r="E220" s="16" t="s">
        <v>561</v>
      </c>
      <c r="F220" s="16" t="s">
        <v>562</v>
      </c>
      <c r="G220" s="16" t="s">
        <v>807</v>
      </c>
      <c r="H220" s="16" t="s">
        <v>804</v>
      </c>
      <c r="I220" s="16" t="s">
        <v>805</v>
      </c>
      <c r="J220" s="16" t="s">
        <v>292</v>
      </c>
      <c r="K220" s="22">
        <f>0.05*O220</f>
        <v>0</v>
      </c>
      <c r="L220" s="21">
        <v>93.957999999999998</v>
      </c>
      <c r="M220" s="16" t="s">
        <v>80</v>
      </c>
      <c r="N220" s="19"/>
      <c r="O220" s="22"/>
      <c r="P220" s="22"/>
    </row>
    <row r="221" spans="1:16" ht="32" x14ac:dyDescent="0.2">
      <c r="A221" s="16" t="s">
        <v>11</v>
      </c>
      <c r="B221" s="16">
        <v>2021</v>
      </c>
      <c r="C221" s="16">
        <v>2023</v>
      </c>
      <c r="D221" s="16" t="s">
        <v>560</v>
      </c>
      <c r="E221" s="16" t="s">
        <v>561</v>
      </c>
      <c r="F221" s="16" t="s">
        <v>562</v>
      </c>
      <c r="G221" s="16" t="s">
        <v>807</v>
      </c>
      <c r="H221" s="16" t="s">
        <v>804</v>
      </c>
      <c r="I221" s="16" t="s">
        <v>805</v>
      </c>
      <c r="J221" s="16" t="s">
        <v>292</v>
      </c>
      <c r="K221" s="22">
        <f>0.05*O221</f>
        <v>0</v>
      </c>
      <c r="L221" s="21">
        <v>93.957999999999998</v>
      </c>
      <c r="M221" s="16" t="s">
        <v>80</v>
      </c>
      <c r="N221" s="19"/>
      <c r="O221" s="22"/>
      <c r="P221" s="22"/>
    </row>
    <row r="222" spans="1:16" ht="32" x14ac:dyDescent="0.2">
      <c r="A222" s="16" t="s">
        <v>11</v>
      </c>
      <c r="B222" s="16">
        <v>2021</v>
      </c>
      <c r="C222" s="16">
        <v>2021</v>
      </c>
      <c r="D222" s="16" t="s">
        <v>560</v>
      </c>
      <c r="E222" s="16" t="s">
        <v>561</v>
      </c>
      <c r="F222" s="16" t="s">
        <v>562</v>
      </c>
      <c r="G222" s="16" t="s">
        <v>808</v>
      </c>
      <c r="H222" s="16" t="s">
        <v>806</v>
      </c>
      <c r="I222" s="16" t="s">
        <v>805</v>
      </c>
      <c r="J222" s="16" t="s">
        <v>292</v>
      </c>
      <c r="K222" s="22">
        <f>0.05*O222</f>
        <v>0</v>
      </c>
      <c r="L222" s="21">
        <v>93.957999999999998</v>
      </c>
      <c r="M222" s="16" t="s">
        <v>80</v>
      </c>
      <c r="N222" s="19"/>
      <c r="O222" s="22"/>
      <c r="P222" s="22"/>
    </row>
    <row r="223" spans="1:16" ht="32" x14ac:dyDescent="0.2">
      <c r="A223" s="16" t="s">
        <v>11</v>
      </c>
      <c r="B223" s="16">
        <v>2021</v>
      </c>
      <c r="C223" s="16">
        <v>2021</v>
      </c>
      <c r="D223" s="16" t="s">
        <v>560</v>
      </c>
      <c r="E223" s="16" t="s">
        <v>561</v>
      </c>
      <c r="F223" s="16" t="s">
        <v>562</v>
      </c>
      <c r="G223" s="16" t="s">
        <v>809</v>
      </c>
      <c r="H223" s="16" t="s">
        <v>806</v>
      </c>
      <c r="I223" s="16" t="s">
        <v>805</v>
      </c>
      <c r="J223" s="16" t="s">
        <v>292</v>
      </c>
      <c r="K223" s="22">
        <f>0.05*O223</f>
        <v>0</v>
      </c>
      <c r="L223" s="21">
        <v>93.957999999999998</v>
      </c>
      <c r="M223" s="16" t="s">
        <v>80</v>
      </c>
      <c r="N223" s="19"/>
      <c r="O223" s="22"/>
      <c r="P223" s="22"/>
    </row>
    <row r="224" spans="1:16" ht="32" x14ac:dyDescent="0.2">
      <c r="A224" s="16" t="s">
        <v>11</v>
      </c>
      <c r="B224" s="16">
        <v>2021</v>
      </c>
      <c r="C224" s="16">
        <v>2021</v>
      </c>
      <c r="D224" s="16" t="s">
        <v>560</v>
      </c>
      <c r="E224" s="16" t="s">
        <v>561</v>
      </c>
      <c r="F224" s="16" t="s">
        <v>562</v>
      </c>
      <c r="G224" s="16" t="s">
        <v>809</v>
      </c>
      <c r="H224" s="16" t="s">
        <v>806</v>
      </c>
      <c r="I224" s="16" t="s">
        <v>805</v>
      </c>
      <c r="J224" s="16" t="s">
        <v>292</v>
      </c>
      <c r="K224" s="22">
        <f>0.05*O224</f>
        <v>0</v>
      </c>
      <c r="L224" s="21">
        <v>93.957999999999998</v>
      </c>
      <c r="M224" s="16" t="s">
        <v>80</v>
      </c>
      <c r="N224" s="19"/>
      <c r="O224" s="22"/>
      <c r="P224" s="22"/>
    </row>
    <row r="225" spans="1:16" ht="32" x14ac:dyDescent="0.2">
      <c r="A225" s="16" t="s">
        <v>11</v>
      </c>
      <c r="B225" s="16">
        <v>2021</v>
      </c>
      <c r="C225" s="16">
        <v>2021</v>
      </c>
      <c r="D225" s="16" t="s">
        <v>560</v>
      </c>
      <c r="E225" s="16" t="s">
        <v>561</v>
      </c>
      <c r="F225" s="16" t="s">
        <v>562</v>
      </c>
      <c r="G225" s="16" t="s">
        <v>807</v>
      </c>
      <c r="H225" s="16" t="s">
        <v>806</v>
      </c>
      <c r="I225" s="16" t="s">
        <v>805</v>
      </c>
      <c r="J225" s="16" t="s">
        <v>292</v>
      </c>
      <c r="K225" s="22">
        <f>0.05*O225</f>
        <v>0</v>
      </c>
      <c r="L225" s="21">
        <v>93.957999999999998</v>
      </c>
      <c r="M225" s="16" t="s">
        <v>80</v>
      </c>
      <c r="N225" s="19"/>
      <c r="O225" s="22"/>
      <c r="P225" s="22"/>
    </row>
    <row r="226" spans="1:16" ht="32" x14ac:dyDescent="0.2">
      <c r="A226" s="16" t="s">
        <v>11</v>
      </c>
      <c r="B226" s="16">
        <v>2021</v>
      </c>
      <c r="C226" s="16">
        <v>2021</v>
      </c>
      <c r="D226" s="16" t="s">
        <v>560</v>
      </c>
      <c r="E226" s="16" t="s">
        <v>561</v>
      </c>
      <c r="F226" s="16" t="s">
        <v>562</v>
      </c>
      <c r="G226" s="16" t="s">
        <v>810</v>
      </c>
      <c r="H226" s="16" t="s">
        <v>806</v>
      </c>
      <c r="I226" s="16" t="s">
        <v>805</v>
      </c>
      <c r="J226" s="16" t="s">
        <v>292</v>
      </c>
      <c r="K226" s="22">
        <f>0.05*O226</f>
        <v>0</v>
      </c>
      <c r="L226" s="21">
        <v>93.957999999999998</v>
      </c>
      <c r="M226" s="16" t="s">
        <v>80</v>
      </c>
      <c r="N226" s="19"/>
      <c r="O226" s="22"/>
      <c r="P226" s="22"/>
    </row>
    <row r="227" spans="1:16" ht="32" x14ac:dyDescent="0.2">
      <c r="A227" s="16" t="s">
        <v>11</v>
      </c>
      <c r="B227" s="16">
        <v>2021</v>
      </c>
      <c r="C227" s="16">
        <v>2023</v>
      </c>
      <c r="D227" s="16" t="s">
        <v>560</v>
      </c>
      <c r="E227" s="16" t="s">
        <v>561</v>
      </c>
      <c r="F227" s="16" t="s">
        <v>562</v>
      </c>
      <c r="G227" s="16" t="s">
        <v>822</v>
      </c>
      <c r="H227" s="16" t="s">
        <v>820</v>
      </c>
      <c r="I227" s="16" t="s">
        <v>821</v>
      </c>
      <c r="J227" s="16" t="s">
        <v>309</v>
      </c>
      <c r="K227" s="22">
        <f>0.05*O227</f>
        <v>0</v>
      </c>
      <c r="L227" s="21">
        <v>93.957999999999998</v>
      </c>
      <c r="M227" s="16" t="s">
        <v>80</v>
      </c>
      <c r="N227" s="19"/>
      <c r="O227" s="22"/>
      <c r="P227" s="22"/>
    </row>
    <row r="228" spans="1:16" ht="32" x14ac:dyDescent="0.2">
      <c r="A228" s="16" t="s">
        <v>11</v>
      </c>
      <c r="B228" s="16">
        <v>2021</v>
      </c>
      <c r="C228" s="16">
        <v>2021</v>
      </c>
      <c r="D228" s="16" t="s">
        <v>560</v>
      </c>
      <c r="E228" s="16" t="s">
        <v>561</v>
      </c>
      <c r="F228" s="16" t="s">
        <v>562</v>
      </c>
      <c r="G228" s="16" t="s">
        <v>823</v>
      </c>
      <c r="H228" s="16" t="s">
        <v>820</v>
      </c>
      <c r="I228" s="16" t="s">
        <v>821</v>
      </c>
      <c r="J228" s="16" t="s">
        <v>309</v>
      </c>
      <c r="K228" s="22">
        <f>0.05*O228</f>
        <v>0</v>
      </c>
      <c r="L228" s="21">
        <v>93.957999999999998</v>
      </c>
      <c r="M228" s="16" t="s">
        <v>80</v>
      </c>
      <c r="N228" s="19"/>
      <c r="O228" s="22"/>
      <c r="P228" s="22"/>
    </row>
    <row r="229" spans="1:16" ht="32" x14ac:dyDescent="0.2">
      <c r="A229" s="16" t="s">
        <v>11</v>
      </c>
      <c r="B229" s="16">
        <v>2021</v>
      </c>
      <c r="C229" s="16">
        <v>2021</v>
      </c>
      <c r="D229" s="16" t="s">
        <v>560</v>
      </c>
      <c r="E229" s="16" t="s">
        <v>561</v>
      </c>
      <c r="F229" s="16" t="s">
        <v>562</v>
      </c>
      <c r="G229" s="16" t="s">
        <v>824</v>
      </c>
      <c r="H229" s="16" t="s">
        <v>820</v>
      </c>
      <c r="I229" s="16" t="s">
        <v>821</v>
      </c>
      <c r="J229" s="16" t="s">
        <v>309</v>
      </c>
      <c r="K229" s="22">
        <f>0.05*O229</f>
        <v>0</v>
      </c>
      <c r="L229" s="21">
        <v>93.957999999999998</v>
      </c>
      <c r="M229" s="16" t="s">
        <v>80</v>
      </c>
      <c r="N229" s="19"/>
      <c r="O229" s="22"/>
      <c r="P229" s="22"/>
    </row>
    <row r="230" spans="1:16" ht="32" x14ac:dyDescent="0.2">
      <c r="A230" s="16" t="s">
        <v>11</v>
      </c>
      <c r="B230" s="16">
        <v>2021</v>
      </c>
      <c r="C230" s="16">
        <v>2021</v>
      </c>
      <c r="D230" s="16" t="s">
        <v>560</v>
      </c>
      <c r="E230" s="16" t="s">
        <v>561</v>
      </c>
      <c r="F230" s="16" t="s">
        <v>562</v>
      </c>
      <c r="G230" s="16" t="s">
        <v>824</v>
      </c>
      <c r="H230" s="16" t="s">
        <v>820</v>
      </c>
      <c r="I230" s="16" t="s">
        <v>821</v>
      </c>
      <c r="J230" s="16" t="s">
        <v>309</v>
      </c>
      <c r="K230" s="22">
        <f>0.05*O230</f>
        <v>0</v>
      </c>
      <c r="L230" s="21">
        <v>93.957999999999998</v>
      </c>
      <c r="M230" s="16" t="s">
        <v>80</v>
      </c>
      <c r="N230" s="19"/>
      <c r="O230" s="22"/>
      <c r="P230" s="22"/>
    </row>
    <row r="231" spans="1:16" ht="32" x14ac:dyDescent="0.2">
      <c r="A231" s="16" t="s">
        <v>11</v>
      </c>
      <c r="B231" s="16">
        <v>2021</v>
      </c>
      <c r="C231" s="16">
        <v>2021</v>
      </c>
      <c r="D231" s="16" t="s">
        <v>560</v>
      </c>
      <c r="E231" s="16" t="s">
        <v>561</v>
      </c>
      <c r="F231" s="16" t="s">
        <v>562</v>
      </c>
      <c r="G231" s="16" t="s">
        <v>822</v>
      </c>
      <c r="H231" s="16" t="s">
        <v>820</v>
      </c>
      <c r="I231" s="16" t="s">
        <v>821</v>
      </c>
      <c r="J231" s="16" t="s">
        <v>309</v>
      </c>
      <c r="K231" s="22">
        <f>0.05*O231</f>
        <v>0</v>
      </c>
      <c r="L231" s="21">
        <v>93.957999999999998</v>
      </c>
      <c r="M231" s="16" t="s">
        <v>80</v>
      </c>
      <c r="N231" s="19"/>
      <c r="O231" s="22"/>
      <c r="P231" s="22"/>
    </row>
    <row r="232" spans="1:16" ht="32" x14ac:dyDescent="0.2">
      <c r="A232" s="16" t="s">
        <v>11</v>
      </c>
      <c r="B232" s="16">
        <v>2021</v>
      </c>
      <c r="C232" s="16">
        <v>2021</v>
      </c>
      <c r="D232" s="16" t="s">
        <v>560</v>
      </c>
      <c r="E232" s="16" t="s">
        <v>561</v>
      </c>
      <c r="F232" s="16" t="s">
        <v>562</v>
      </c>
      <c r="G232" s="16" t="s">
        <v>825</v>
      </c>
      <c r="H232" s="16" t="s">
        <v>820</v>
      </c>
      <c r="I232" s="16" t="s">
        <v>821</v>
      </c>
      <c r="J232" s="16" t="s">
        <v>309</v>
      </c>
      <c r="K232" s="22">
        <f>0.05*O232</f>
        <v>0</v>
      </c>
      <c r="L232" s="21">
        <v>93.957999999999998</v>
      </c>
      <c r="M232" s="16" t="s">
        <v>80</v>
      </c>
      <c r="N232" s="19"/>
      <c r="O232" s="22"/>
      <c r="P232" s="22"/>
    </row>
    <row r="233" spans="1:16" ht="32" x14ac:dyDescent="0.2">
      <c r="A233" s="16" t="s">
        <v>11</v>
      </c>
      <c r="B233" s="16">
        <v>2021</v>
      </c>
      <c r="C233" s="16">
        <v>2023</v>
      </c>
      <c r="D233" s="16" t="s">
        <v>560</v>
      </c>
      <c r="E233" s="16" t="s">
        <v>561</v>
      </c>
      <c r="F233" s="16" t="s">
        <v>562</v>
      </c>
      <c r="G233" s="16" t="s">
        <v>834</v>
      </c>
      <c r="H233" s="16" t="s">
        <v>832</v>
      </c>
      <c r="I233" s="16" t="s">
        <v>833</v>
      </c>
      <c r="J233" s="16" t="s">
        <v>311</v>
      </c>
      <c r="K233" s="22">
        <f>0.05*O233</f>
        <v>0</v>
      </c>
      <c r="L233" s="21">
        <v>93.957999999999998</v>
      </c>
      <c r="M233" s="16" t="s">
        <v>80</v>
      </c>
      <c r="N233" s="19"/>
      <c r="O233" s="22"/>
      <c r="P233" s="22"/>
    </row>
    <row r="234" spans="1:16" ht="32" x14ac:dyDescent="0.2">
      <c r="A234" s="16" t="s">
        <v>11</v>
      </c>
      <c r="B234" s="16">
        <v>2021</v>
      </c>
      <c r="C234" s="16">
        <v>2021</v>
      </c>
      <c r="D234" s="16" t="s">
        <v>560</v>
      </c>
      <c r="E234" s="16" t="s">
        <v>561</v>
      </c>
      <c r="F234" s="16" t="s">
        <v>562</v>
      </c>
      <c r="G234" s="16" t="s">
        <v>835</v>
      </c>
      <c r="H234" s="16" t="s">
        <v>832</v>
      </c>
      <c r="I234" s="16" t="s">
        <v>833</v>
      </c>
      <c r="J234" s="16" t="s">
        <v>311</v>
      </c>
      <c r="K234" s="22">
        <f>0.05*O234</f>
        <v>0</v>
      </c>
      <c r="L234" s="21">
        <v>93.957999999999998</v>
      </c>
      <c r="M234" s="16" t="s">
        <v>80</v>
      </c>
      <c r="N234" s="19"/>
      <c r="O234" s="22"/>
      <c r="P234" s="22"/>
    </row>
    <row r="235" spans="1:16" ht="32" x14ac:dyDescent="0.2">
      <c r="A235" s="16" t="s">
        <v>11</v>
      </c>
      <c r="B235" s="16">
        <v>2021</v>
      </c>
      <c r="C235" s="16">
        <v>2021</v>
      </c>
      <c r="D235" s="16" t="s">
        <v>560</v>
      </c>
      <c r="E235" s="16" t="s">
        <v>561</v>
      </c>
      <c r="F235" s="16" t="s">
        <v>562</v>
      </c>
      <c r="G235" s="16" t="s">
        <v>836</v>
      </c>
      <c r="H235" s="16" t="s">
        <v>832</v>
      </c>
      <c r="I235" s="16" t="s">
        <v>833</v>
      </c>
      <c r="J235" s="16" t="s">
        <v>311</v>
      </c>
      <c r="K235" s="22">
        <f>0.05*O235</f>
        <v>0</v>
      </c>
      <c r="L235" s="21">
        <v>93.957999999999998</v>
      </c>
      <c r="M235" s="16" t="s">
        <v>80</v>
      </c>
      <c r="N235" s="19"/>
      <c r="O235" s="22"/>
      <c r="P235" s="22"/>
    </row>
    <row r="236" spans="1:16" ht="32" x14ac:dyDescent="0.2">
      <c r="A236" s="16" t="s">
        <v>11</v>
      </c>
      <c r="B236" s="16">
        <v>2021</v>
      </c>
      <c r="C236" s="16">
        <v>2021</v>
      </c>
      <c r="D236" s="16" t="s">
        <v>560</v>
      </c>
      <c r="E236" s="16" t="s">
        <v>561</v>
      </c>
      <c r="F236" s="16" t="s">
        <v>562</v>
      </c>
      <c r="G236" s="16" t="s">
        <v>836</v>
      </c>
      <c r="H236" s="16" t="s">
        <v>832</v>
      </c>
      <c r="I236" s="16" t="s">
        <v>833</v>
      </c>
      <c r="J236" s="16" t="s">
        <v>311</v>
      </c>
      <c r="K236" s="22">
        <f>0.05*O236</f>
        <v>0</v>
      </c>
      <c r="L236" s="21">
        <v>93.957999999999998</v>
      </c>
      <c r="M236" s="16" t="s">
        <v>80</v>
      </c>
      <c r="N236" s="19"/>
      <c r="O236" s="22"/>
      <c r="P236" s="22"/>
    </row>
    <row r="237" spans="1:16" ht="32" x14ac:dyDescent="0.2">
      <c r="A237" s="16" t="s">
        <v>11</v>
      </c>
      <c r="B237" s="16">
        <v>2021</v>
      </c>
      <c r="C237" s="16">
        <v>2021</v>
      </c>
      <c r="D237" s="16" t="s">
        <v>560</v>
      </c>
      <c r="E237" s="16" t="s">
        <v>561</v>
      </c>
      <c r="F237" s="16" t="s">
        <v>562</v>
      </c>
      <c r="G237" s="16" t="s">
        <v>834</v>
      </c>
      <c r="H237" s="16" t="s">
        <v>832</v>
      </c>
      <c r="I237" s="16" t="s">
        <v>833</v>
      </c>
      <c r="J237" s="16" t="s">
        <v>311</v>
      </c>
      <c r="K237" s="22">
        <f>0.05*O237</f>
        <v>0</v>
      </c>
      <c r="L237" s="21">
        <v>93.957999999999998</v>
      </c>
      <c r="M237" s="16" t="s">
        <v>80</v>
      </c>
      <c r="N237" s="19"/>
      <c r="O237" s="22"/>
      <c r="P237" s="22"/>
    </row>
    <row r="238" spans="1:16" ht="32" x14ac:dyDescent="0.2">
      <c r="A238" s="16" t="s">
        <v>11</v>
      </c>
      <c r="B238" s="16">
        <v>2021</v>
      </c>
      <c r="C238" s="16">
        <v>2021</v>
      </c>
      <c r="D238" s="16" t="s">
        <v>560</v>
      </c>
      <c r="E238" s="16" t="s">
        <v>561</v>
      </c>
      <c r="F238" s="16" t="s">
        <v>562</v>
      </c>
      <c r="G238" s="16" t="s">
        <v>837</v>
      </c>
      <c r="H238" s="16" t="s">
        <v>832</v>
      </c>
      <c r="I238" s="16" t="s">
        <v>833</v>
      </c>
      <c r="J238" s="16" t="s">
        <v>311</v>
      </c>
      <c r="K238" s="22">
        <f>0.05*O238</f>
        <v>0</v>
      </c>
      <c r="L238" s="21">
        <v>93.957999999999998</v>
      </c>
      <c r="M238" s="16" t="s">
        <v>80</v>
      </c>
      <c r="N238" s="19"/>
      <c r="O238" s="22"/>
      <c r="P238" s="22"/>
    </row>
    <row r="239" spans="1:16" ht="32" x14ac:dyDescent="0.2">
      <c r="A239" s="16" t="s">
        <v>11</v>
      </c>
      <c r="B239" s="16">
        <v>2021</v>
      </c>
      <c r="C239" s="16">
        <v>2023</v>
      </c>
      <c r="D239" s="16" t="s">
        <v>560</v>
      </c>
      <c r="E239" s="16" t="s">
        <v>561</v>
      </c>
      <c r="F239" s="16" t="s">
        <v>562</v>
      </c>
      <c r="G239" s="16" t="s">
        <v>846</v>
      </c>
      <c r="H239" s="16" t="s">
        <v>844</v>
      </c>
      <c r="I239" s="16" t="s">
        <v>845</v>
      </c>
      <c r="J239" s="16" t="s">
        <v>96</v>
      </c>
      <c r="K239" s="22">
        <f>0.05*O239</f>
        <v>0</v>
      </c>
      <c r="L239" s="21">
        <v>93.957999999999998</v>
      </c>
      <c r="M239" s="16" t="s">
        <v>80</v>
      </c>
      <c r="N239" s="19"/>
      <c r="O239" s="22"/>
      <c r="P239" s="22"/>
    </row>
    <row r="240" spans="1:16" ht="32" x14ac:dyDescent="0.2">
      <c r="A240" s="16" t="s">
        <v>11</v>
      </c>
      <c r="B240" s="16">
        <v>2021</v>
      </c>
      <c r="C240" s="16">
        <v>2023</v>
      </c>
      <c r="D240" s="16" t="s">
        <v>560</v>
      </c>
      <c r="E240" s="16" t="s">
        <v>561</v>
      </c>
      <c r="F240" s="16" t="s">
        <v>562</v>
      </c>
      <c r="G240" s="16" t="s">
        <v>846</v>
      </c>
      <c r="H240" s="16" t="s">
        <v>844</v>
      </c>
      <c r="I240" s="16" t="s">
        <v>845</v>
      </c>
      <c r="J240" s="16" t="s">
        <v>96</v>
      </c>
      <c r="K240" s="22">
        <f>0.05*O240</f>
        <v>0</v>
      </c>
      <c r="L240" s="21">
        <v>93.957999999999998</v>
      </c>
      <c r="M240" s="16" t="s">
        <v>80</v>
      </c>
      <c r="N240" s="19"/>
      <c r="O240" s="22"/>
      <c r="P240" s="22"/>
    </row>
    <row r="241" spans="1:16" ht="32" x14ac:dyDescent="0.2">
      <c r="A241" s="16" t="s">
        <v>11</v>
      </c>
      <c r="B241" s="16">
        <v>2021</v>
      </c>
      <c r="C241" s="16">
        <v>2021</v>
      </c>
      <c r="D241" s="16" t="s">
        <v>560</v>
      </c>
      <c r="E241" s="16" t="s">
        <v>561</v>
      </c>
      <c r="F241" s="16" t="s">
        <v>562</v>
      </c>
      <c r="G241" s="16" t="s">
        <v>847</v>
      </c>
      <c r="H241" s="16" t="s">
        <v>844</v>
      </c>
      <c r="I241" s="16" t="s">
        <v>845</v>
      </c>
      <c r="J241" s="16" t="s">
        <v>96</v>
      </c>
      <c r="K241" s="22">
        <f>0.05*O241</f>
        <v>0</v>
      </c>
      <c r="L241" s="21">
        <v>93.957999999999998</v>
      </c>
      <c r="M241" s="16" t="s">
        <v>80</v>
      </c>
      <c r="N241" s="19"/>
      <c r="O241" s="22"/>
      <c r="P241" s="22"/>
    </row>
    <row r="242" spans="1:16" ht="32" x14ac:dyDescent="0.2">
      <c r="A242" s="16" t="s">
        <v>11</v>
      </c>
      <c r="B242" s="16">
        <v>2021</v>
      </c>
      <c r="C242" s="16">
        <v>2021</v>
      </c>
      <c r="D242" s="16" t="s">
        <v>560</v>
      </c>
      <c r="E242" s="16" t="s">
        <v>561</v>
      </c>
      <c r="F242" s="16" t="s">
        <v>562</v>
      </c>
      <c r="G242" s="16" t="s">
        <v>848</v>
      </c>
      <c r="H242" s="16" t="s">
        <v>844</v>
      </c>
      <c r="I242" s="16" t="s">
        <v>845</v>
      </c>
      <c r="J242" s="16" t="s">
        <v>96</v>
      </c>
      <c r="K242" s="22">
        <f>0.05*O242</f>
        <v>0</v>
      </c>
      <c r="L242" s="21">
        <v>93.957999999999998</v>
      </c>
      <c r="M242" s="16" t="s">
        <v>80</v>
      </c>
      <c r="N242" s="19"/>
      <c r="O242" s="22"/>
      <c r="P242" s="22"/>
    </row>
    <row r="243" spans="1:16" ht="32" x14ac:dyDescent="0.2">
      <c r="A243" s="16" t="s">
        <v>11</v>
      </c>
      <c r="B243" s="16">
        <v>2021</v>
      </c>
      <c r="C243" s="16">
        <v>2021</v>
      </c>
      <c r="D243" s="16" t="s">
        <v>560</v>
      </c>
      <c r="E243" s="16" t="s">
        <v>561</v>
      </c>
      <c r="F243" s="16" t="s">
        <v>562</v>
      </c>
      <c r="G243" s="16" t="s">
        <v>848</v>
      </c>
      <c r="H243" s="16" t="s">
        <v>844</v>
      </c>
      <c r="I243" s="16" t="s">
        <v>845</v>
      </c>
      <c r="J243" s="16" t="s">
        <v>96</v>
      </c>
      <c r="K243" s="22">
        <f>0.05*O243</f>
        <v>0</v>
      </c>
      <c r="L243" s="21">
        <v>93.957999999999998</v>
      </c>
      <c r="M243" s="16" t="s">
        <v>80</v>
      </c>
      <c r="N243" s="19"/>
      <c r="O243" s="22"/>
      <c r="P243" s="22"/>
    </row>
    <row r="244" spans="1:16" ht="32" x14ac:dyDescent="0.2">
      <c r="A244" s="16" t="s">
        <v>11</v>
      </c>
      <c r="B244" s="16">
        <v>2021</v>
      </c>
      <c r="C244" s="16">
        <v>2021</v>
      </c>
      <c r="D244" s="16" t="s">
        <v>560</v>
      </c>
      <c r="E244" s="16" t="s">
        <v>561</v>
      </c>
      <c r="F244" s="16" t="s">
        <v>562</v>
      </c>
      <c r="G244" s="16" t="s">
        <v>846</v>
      </c>
      <c r="H244" s="16" t="s">
        <v>844</v>
      </c>
      <c r="I244" s="16" t="s">
        <v>845</v>
      </c>
      <c r="J244" s="16" t="s">
        <v>96</v>
      </c>
      <c r="K244" s="22">
        <f>0.05*O244</f>
        <v>0</v>
      </c>
      <c r="L244" s="21">
        <v>93.957999999999998</v>
      </c>
      <c r="M244" s="16" t="s">
        <v>80</v>
      </c>
      <c r="N244" s="19"/>
      <c r="O244" s="22"/>
      <c r="P244" s="22"/>
    </row>
    <row r="245" spans="1:16" ht="32" x14ac:dyDescent="0.2">
      <c r="A245" s="16" t="s">
        <v>11</v>
      </c>
      <c r="B245" s="16">
        <v>2021</v>
      </c>
      <c r="C245" s="16">
        <v>2021</v>
      </c>
      <c r="D245" s="16" t="s">
        <v>560</v>
      </c>
      <c r="E245" s="16" t="s">
        <v>561</v>
      </c>
      <c r="F245" s="16" t="s">
        <v>562</v>
      </c>
      <c r="G245" s="16" t="s">
        <v>849</v>
      </c>
      <c r="H245" s="16" t="s">
        <v>844</v>
      </c>
      <c r="I245" s="16" t="s">
        <v>845</v>
      </c>
      <c r="J245" s="16" t="s">
        <v>96</v>
      </c>
      <c r="K245" s="22">
        <f>0.05*O245</f>
        <v>0</v>
      </c>
      <c r="L245" s="21">
        <v>93.957999999999998</v>
      </c>
      <c r="M245" s="16" t="s">
        <v>80</v>
      </c>
      <c r="N245" s="19"/>
      <c r="O245" s="22"/>
      <c r="P245" s="22"/>
    </row>
    <row r="246" spans="1:16" ht="32" x14ac:dyDescent="0.2">
      <c r="A246" s="16" t="s">
        <v>11</v>
      </c>
      <c r="B246" s="16">
        <v>2021</v>
      </c>
      <c r="C246" s="16">
        <v>2023</v>
      </c>
      <c r="D246" s="16" t="s">
        <v>560</v>
      </c>
      <c r="E246" s="16" t="s">
        <v>561</v>
      </c>
      <c r="F246" s="16" t="s">
        <v>562</v>
      </c>
      <c r="G246" s="16" t="s">
        <v>858</v>
      </c>
      <c r="H246" s="16" t="s">
        <v>856</v>
      </c>
      <c r="I246" s="16" t="s">
        <v>857</v>
      </c>
      <c r="J246" s="16" t="s">
        <v>318</v>
      </c>
      <c r="K246" s="22">
        <f>0.05*O246</f>
        <v>0</v>
      </c>
      <c r="L246" s="21">
        <v>93.957999999999998</v>
      </c>
      <c r="M246" s="16" t="s">
        <v>80</v>
      </c>
      <c r="N246" s="19"/>
      <c r="O246" s="22"/>
      <c r="P246" s="22"/>
    </row>
    <row r="247" spans="1:16" ht="32" x14ac:dyDescent="0.2">
      <c r="A247" s="16" t="s">
        <v>11</v>
      </c>
      <c r="B247" s="16">
        <v>2021</v>
      </c>
      <c r="C247" s="16">
        <v>2021</v>
      </c>
      <c r="D247" s="16" t="s">
        <v>560</v>
      </c>
      <c r="E247" s="16" t="s">
        <v>561</v>
      </c>
      <c r="F247" s="16" t="s">
        <v>562</v>
      </c>
      <c r="G247" s="16" t="s">
        <v>859</v>
      </c>
      <c r="H247" s="16" t="s">
        <v>856</v>
      </c>
      <c r="I247" s="16" t="s">
        <v>857</v>
      </c>
      <c r="J247" s="16" t="s">
        <v>318</v>
      </c>
      <c r="K247" s="22">
        <f>0.05*O247</f>
        <v>0</v>
      </c>
      <c r="L247" s="21">
        <v>93.957999999999998</v>
      </c>
      <c r="M247" s="16" t="s">
        <v>80</v>
      </c>
      <c r="N247" s="19"/>
      <c r="O247" s="22"/>
      <c r="P247" s="22"/>
    </row>
    <row r="248" spans="1:16" ht="32" x14ac:dyDescent="0.2">
      <c r="A248" s="16" t="s">
        <v>11</v>
      </c>
      <c r="B248" s="16">
        <v>2021</v>
      </c>
      <c r="C248" s="16">
        <v>2021</v>
      </c>
      <c r="D248" s="16" t="s">
        <v>560</v>
      </c>
      <c r="E248" s="16" t="s">
        <v>561</v>
      </c>
      <c r="F248" s="16" t="s">
        <v>562</v>
      </c>
      <c r="G248" s="16" t="s">
        <v>860</v>
      </c>
      <c r="H248" s="16" t="s">
        <v>856</v>
      </c>
      <c r="I248" s="16" t="s">
        <v>857</v>
      </c>
      <c r="J248" s="16" t="s">
        <v>318</v>
      </c>
      <c r="K248" s="22">
        <f>0.05*O248</f>
        <v>0</v>
      </c>
      <c r="L248" s="21">
        <v>93.957999999999998</v>
      </c>
      <c r="M248" s="16" t="s">
        <v>80</v>
      </c>
      <c r="N248" s="19"/>
      <c r="O248" s="22"/>
      <c r="P248" s="22"/>
    </row>
    <row r="249" spans="1:16" ht="32" x14ac:dyDescent="0.2">
      <c r="A249" s="16" t="s">
        <v>11</v>
      </c>
      <c r="B249" s="16">
        <v>2021</v>
      </c>
      <c r="C249" s="16">
        <v>2021</v>
      </c>
      <c r="D249" s="16" t="s">
        <v>560</v>
      </c>
      <c r="E249" s="16" t="s">
        <v>561</v>
      </c>
      <c r="F249" s="16" t="s">
        <v>562</v>
      </c>
      <c r="G249" s="16" t="s">
        <v>860</v>
      </c>
      <c r="H249" s="16" t="s">
        <v>856</v>
      </c>
      <c r="I249" s="16" t="s">
        <v>857</v>
      </c>
      <c r="J249" s="16" t="s">
        <v>318</v>
      </c>
      <c r="K249" s="22">
        <f>0.05*O249</f>
        <v>0</v>
      </c>
      <c r="L249" s="21">
        <v>93.957999999999998</v>
      </c>
      <c r="M249" s="16" t="s">
        <v>80</v>
      </c>
      <c r="N249" s="19"/>
      <c r="O249" s="22"/>
      <c r="P249" s="22"/>
    </row>
    <row r="250" spans="1:16" ht="32" x14ac:dyDescent="0.2">
      <c r="A250" s="16" t="s">
        <v>11</v>
      </c>
      <c r="B250" s="16">
        <v>2021</v>
      </c>
      <c r="C250" s="16">
        <v>2021</v>
      </c>
      <c r="D250" s="16" t="s">
        <v>560</v>
      </c>
      <c r="E250" s="16" t="s">
        <v>561</v>
      </c>
      <c r="F250" s="16" t="s">
        <v>562</v>
      </c>
      <c r="G250" s="16" t="s">
        <v>858</v>
      </c>
      <c r="H250" s="16" t="s">
        <v>856</v>
      </c>
      <c r="I250" s="16" t="s">
        <v>857</v>
      </c>
      <c r="J250" s="16" t="s">
        <v>318</v>
      </c>
      <c r="K250" s="22">
        <f>0.05*O250</f>
        <v>0</v>
      </c>
      <c r="L250" s="21">
        <v>93.957999999999998</v>
      </c>
      <c r="M250" s="16" t="s">
        <v>80</v>
      </c>
      <c r="N250" s="19"/>
      <c r="O250" s="22"/>
      <c r="P250" s="22"/>
    </row>
    <row r="251" spans="1:16" ht="32" x14ac:dyDescent="0.2">
      <c r="A251" s="16" t="s">
        <v>11</v>
      </c>
      <c r="B251" s="16">
        <v>2021</v>
      </c>
      <c r="C251" s="16">
        <v>2021</v>
      </c>
      <c r="D251" s="16" t="s">
        <v>560</v>
      </c>
      <c r="E251" s="16" t="s">
        <v>561</v>
      </c>
      <c r="F251" s="16" t="s">
        <v>562</v>
      </c>
      <c r="G251" s="16" t="s">
        <v>861</v>
      </c>
      <c r="H251" s="16" t="s">
        <v>856</v>
      </c>
      <c r="I251" s="16" t="s">
        <v>857</v>
      </c>
      <c r="J251" s="16" t="s">
        <v>318</v>
      </c>
      <c r="K251" s="22">
        <f>0.05*O251</f>
        <v>0</v>
      </c>
      <c r="L251" s="21">
        <v>93.957999999999998</v>
      </c>
      <c r="M251" s="16" t="s">
        <v>80</v>
      </c>
      <c r="N251" s="19"/>
      <c r="O251" s="22"/>
      <c r="P251" s="22"/>
    </row>
    <row r="252" spans="1:16" ht="32" x14ac:dyDescent="0.2">
      <c r="A252" s="16" t="s">
        <v>11</v>
      </c>
      <c r="B252" s="16">
        <v>2021</v>
      </c>
      <c r="C252" s="16">
        <v>2023</v>
      </c>
      <c r="D252" s="16" t="s">
        <v>560</v>
      </c>
      <c r="E252" s="16" t="s">
        <v>561</v>
      </c>
      <c r="F252" s="16" t="s">
        <v>562</v>
      </c>
      <c r="G252" s="16" t="s">
        <v>872</v>
      </c>
      <c r="H252" s="16" t="s">
        <v>869</v>
      </c>
      <c r="I252" s="16" t="s">
        <v>870</v>
      </c>
      <c r="J252" s="16" t="s">
        <v>100</v>
      </c>
      <c r="K252" s="22">
        <f>0.05*O252</f>
        <v>0</v>
      </c>
      <c r="L252" s="21">
        <v>93.957999999999998</v>
      </c>
      <c r="M252" s="16" t="s">
        <v>80</v>
      </c>
      <c r="N252" s="19"/>
      <c r="O252" s="22"/>
      <c r="P252" s="22"/>
    </row>
    <row r="253" spans="1:16" ht="32" x14ac:dyDescent="0.2">
      <c r="A253" s="16" t="s">
        <v>11</v>
      </c>
      <c r="B253" s="16">
        <v>2021</v>
      </c>
      <c r="C253" s="16">
        <v>2023</v>
      </c>
      <c r="D253" s="16" t="s">
        <v>560</v>
      </c>
      <c r="E253" s="16" t="s">
        <v>561</v>
      </c>
      <c r="F253" s="16" t="s">
        <v>562</v>
      </c>
      <c r="G253" s="16" t="s">
        <v>872</v>
      </c>
      <c r="H253" s="16" t="s">
        <v>869</v>
      </c>
      <c r="I253" s="16" t="s">
        <v>870</v>
      </c>
      <c r="J253" s="16" t="s">
        <v>100</v>
      </c>
      <c r="K253" s="22">
        <f>0.05*O253</f>
        <v>0</v>
      </c>
      <c r="L253" s="21">
        <v>93.957999999999998</v>
      </c>
      <c r="M253" s="16" t="s">
        <v>80</v>
      </c>
      <c r="N253" s="19"/>
      <c r="O253" s="22"/>
      <c r="P253" s="22"/>
    </row>
    <row r="254" spans="1:16" ht="32" x14ac:dyDescent="0.2">
      <c r="A254" s="16" t="s">
        <v>11</v>
      </c>
      <c r="B254" s="16">
        <v>2021</v>
      </c>
      <c r="C254" s="16">
        <v>2021</v>
      </c>
      <c r="D254" s="16" t="s">
        <v>560</v>
      </c>
      <c r="E254" s="16" t="s">
        <v>561</v>
      </c>
      <c r="F254" s="16" t="s">
        <v>562</v>
      </c>
      <c r="G254" s="16" t="s">
        <v>873</v>
      </c>
      <c r="H254" s="16" t="s">
        <v>871</v>
      </c>
      <c r="I254" s="16" t="s">
        <v>870</v>
      </c>
      <c r="J254" s="16" t="s">
        <v>100</v>
      </c>
      <c r="K254" s="22">
        <f>0.05*O254</f>
        <v>0</v>
      </c>
      <c r="L254" s="21">
        <v>93.957999999999998</v>
      </c>
      <c r="M254" s="16" t="s">
        <v>80</v>
      </c>
      <c r="N254" s="19"/>
      <c r="O254" s="22"/>
      <c r="P254" s="22"/>
    </row>
    <row r="255" spans="1:16" ht="32" x14ac:dyDescent="0.2">
      <c r="A255" s="16" t="s">
        <v>11</v>
      </c>
      <c r="B255" s="16">
        <v>2021</v>
      </c>
      <c r="C255" s="16">
        <v>2021</v>
      </c>
      <c r="D255" s="16" t="s">
        <v>560</v>
      </c>
      <c r="E255" s="16" t="s">
        <v>561</v>
      </c>
      <c r="F255" s="16" t="s">
        <v>562</v>
      </c>
      <c r="G255" s="16" t="s">
        <v>874</v>
      </c>
      <c r="H255" s="16" t="s">
        <v>871</v>
      </c>
      <c r="I255" s="16" t="s">
        <v>870</v>
      </c>
      <c r="J255" s="16" t="s">
        <v>100</v>
      </c>
      <c r="K255" s="22">
        <f>0.05*O255</f>
        <v>0</v>
      </c>
      <c r="L255" s="21">
        <v>93.957999999999998</v>
      </c>
      <c r="M255" s="16" t="s">
        <v>80</v>
      </c>
      <c r="N255" s="19"/>
      <c r="O255" s="22"/>
      <c r="P255" s="22"/>
    </row>
    <row r="256" spans="1:16" ht="32" x14ac:dyDescent="0.2">
      <c r="A256" s="16" t="s">
        <v>11</v>
      </c>
      <c r="B256" s="16">
        <v>2021</v>
      </c>
      <c r="C256" s="16">
        <v>2021</v>
      </c>
      <c r="D256" s="16" t="s">
        <v>560</v>
      </c>
      <c r="E256" s="16" t="s">
        <v>561</v>
      </c>
      <c r="F256" s="16" t="s">
        <v>562</v>
      </c>
      <c r="G256" s="16" t="s">
        <v>874</v>
      </c>
      <c r="H256" s="16" t="s">
        <v>871</v>
      </c>
      <c r="I256" s="16" t="s">
        <v>870</v>
      </c>
      <c r="J256" s="16" t="s">
        <v>100</v>
      </c>
      <c r="K256" s="22">
        <f>0.05*O256</f>
        <v>0</v>
      </c>
      <c r="L256" s="21">
        <v>93.957999999999998</v>
      </c>
      <c r="M256" s="16" t="s">
        <v>80</v>
      </c>
      <c r="N256" s="19"/>
      <c r="O256" s="22"/>
      <c r="P256" s="22"/>
    </row>
    <row r="257" spans="1:16" ht="32" x14ac:dyDescent="0.2">
      <c r="A257" s="16" t="s">
        <v>11</v>
      </c>
      <c r="B257" s="16">
        <v>2021</v>
      </c>
      <c r="C257" s="16">
        <v>2021</v>
      </c>
      <c r="D257" s="16" t="s">
        <v>560</v>
      </c>
      <c r="E257" s="16" t="s">
        <v>561</v>
      </c>
      <c r="F257" s="16" t="s">
        <v>562</v>
      </c>
      <c r="G257" s="16" t="s">
        <v>872</v>
      </c>
      <c r="H257" s="16" t="s">
        <v>871</v>
      </c>
      <c r="I257" s="16" t="s">
        <v>870</v>
      </c>
      <c r="J257" s="16" t="s">
        <v>100</v>
      </c>
      <c r="K257" s="22">
        <f>0.05*O257</f>
        <v>0</v>
      </c>
      <c r="L257" s="21">
        <v>93.957999999999998</v>
      </c>
      <c r="M257" s="16" t="s">
        <v>80</v>
      </c>
      <c r="N257" s="19"/>
      <c r="O257" s="22"/>
      <c r="P257" s="22"/>
    </row>
    <row r="258" spans="1:16" ht="32" x14ac:dyDescent="0.2">
      <c r="A258" s="16" t="s">
        <v>11</v>
      </c>
      <c r="B258" s="16">
        <v>2021</v>
      </c>
      <c r="C258" s="16">
        <v>2021</v>
      </c>
      <c r="D258" s="16" t="s">
        <v>560</v>
      </c>
      <c r="E258" s="16" t="s">
        <v>561</v>
      </c>
      <c r="F258" s="16" t="s">
        <v>562</v>
      </c>
      <c r="G258" s="16" t="s">
        <v>875</v>
      </c>
      <c r="H258" s="16" t="s">
        <v>876</v>
      </c>
      <c r="I258" s="16" t="s">
        <v>877</v>
      </c>
      <c r="J258" s="16" t="s">
        <v>100</v>
      </c>
      <c r="K258" s="22">
        <f>0.05*O258</f>
        <v>0</v>
      </c>
      <c r="L258" s="21">
        <v>93.957999999999998</v>
      </c>
      <c r="M258" s="16" t="s">
        <v>80</v>
      </c>
      <c r="N258" s="19"/>
      <c r="O258" s="22"/>
      <c r="P258" s="22"/>
    </row>
    <row r="259" spans="1:16" ht="32" x14ac:dyDescent="0.2">
      <c r="A259" s="16" t="s">
        <v>11</v>
      </c>
      <c r="B259" s="16">
        <v>2021</v>
      </c>
      <c r="C259" s="16">
        <v>2023</v>
      </c>
      <c r="D259" s="16" t="s">
        <v>560</v>
      </c>
      <c r="E259" s="16" t="s">
        <v>561</v>
      </c>
      <c r="F259" s="16" t="s">
        <v>562</v>
      </c>
      <c r="G259" s="16" t="s">
        <v>885</v>
      </c>
      <c r="H259" s="16" t="s">
        <v>103</v>
      </c>
      <c r="I259" s="16" t="s">
        <v>884</v>
      </c>
      <c r="J259" s="16" t="s">
        <v>104</v>
      </c>
      <c r="K259" s="22">
        <f>0.05*O259</f>
        <v>0</v>
      </c>
      <c r="L259" s="21">
        <v>93.957999999999998</v>
      </c>
      <c r="M259" s="16" t="s">
        <v>80</v>
      </c>
      <c r="N259" s="19"/>
      <c r="O259" s="22"/>
      <c r="P259" s="22"/>
    </row>
    <row r="260" spans="1:16" ht="32" x14ac:dyDescent="0.2">
      <c r="A260" s="16" t="s">
        <v>11</v>
      </c>
      <c r="B260" s="16">
        <v>2021</v>
      </c>
      <c r="C260" s="16">
        <v>2021</v>
      </c>
      <c r="D260" s="16" t="s">
        <v>560</v>
      </c>
      <c r="E260" s="16" t="s">
        <v>561</v>
      </c>
      <c r="F260" s="16" t="s">
        <v>562</v>
      </c>
      <c r="G260" s="16" t="s">
        <v>886</v>
      </c>
      <c r="H260" s="16" t="s">
        <v>103</v>
      </c>
      <c r="I260" s="16" t="s">
        <v>884</v>
      </c>
      <c r="J260" s="16" t="s">
        <v>104</v>
      </c>
      <c r="K260" s="22">
        <f>0.05*O260</f>
        <v>0</v>
      </c>
      <c r="L260" s="21">
        <v>93.957999999999998</v>
      </c>
      <c r="M260" s="16" t="s">
        <v>80</v>
      </c>
      <c r="N260" s="19"/>
      <c r="O260" s="22"/>
      <c r="P260" s="22"/>
    </row>
    <row r="261" spans="1:16" ht="32" x14ac:dyDescent="0.2">
      <c r="A261" s="16" t="s">
        <v>11</v>
      </c>
      <c r="B261" s="16">
        <v>2021</v>
      </c>
      <c r="C261" s="16">
        <v>2021</v>
      </c>
      <c r="D261" s="16" t="s">
        <v>560</v>
      </c>
      <c r="E261" s="16" t="s">
        <v>561</v>
      </c>
      <c r="F261" s="16" t="s">
        <v>562</v>
      </c>
      <c r="G261" s="16" t="s">
        <v>887</v>
      </c>
      <c r="H261" s="16" t="s">
        <v>103</v>
      </c>
      <c r="I261" s="16" t="s">
        <v>884</v>
      </c>
      <c r="J261" s="16" t="s">
        <v>104</v>
      </c>
      <c r="K261" s="22">
        <f>0.05*O261</f>
        <v>0</v>
      </c>
      <c r="L261" s="21">
        <v>93.957999999999998</v>
      </c>
      <c r="M261" s="16" t="s">
        <v>80</v>
      </c>
      <c r="N261" s="19"/>
      <c r="O261" s="22"/>
      <c r="P261" s="22"/>
    </row>
    <row r="262" spans="1:16" ht="32" x14ac:dyDescent="0.2">
      <c r="A262" s="16" t="s">
        <v>11</v>
      </c>
      <c r="B262" s="16">
        <v>2021</v>
      </c>
      <c r="C262" s="16">
        <v>2021</v>
      </c>
      <c r="D262" s="16" t="s">
        <v>560</v>
      </c>
      <c r="E262" s="16" t="s">
        <v>561</v>
      </c>
      <c r="F262" s="16" t="s">
        <v>562</v>
      </c>
      <c r="G262" s="16" t="s">
        <v>887</v>
      </c>
      <c r="H262" s="16" t="s">
        <v>103</v>
      </c>
      <c r="I262" s="16" t="s">
        <v>884</v>
      </c>
      <c r="J262" s="16" t="s">
        <v>104</v>
      </c>
      <c r="K262" s="22">
        <f>0.05*O262</f>
        <v>0</v>
      </c>
      <c r="L262" s="21">
        <v>93.957999999999998</v>
      </c>
      <c r="M262" s="16" t="s">
        <v>80</v>
      </c>
      <c r="N262" s="19"/>
      <c r="O262" s="22"/>
      <c r="P262" s="22"/>
    </row>
    <row r="263" spans="1:16" ht="32" x14ac:dyDescent="0.2">
      <c r="A263" s="16" t="s">
        <v>11</v>
      </c>
      <c r="B263" s="16">
        <v>2021</v>
      </c>
      <c r="C263" s="16">
        <v>2021</v>
      </c>
      <c r="D263" s="16" t="s">
        <v>560</v>
      </c>
      <c r="E263" s="16" t="s">
        <v>561</v>
      </c>
      <c r="F263" s="16" t="s">
        <v>562</v>
      </c>
      <c r="G263" s="16" t="s">
        <v>885</v>
      </c>
      <c r="H263" s="16" t="s">
        <v>103</v>
      </c>
      <c r="I263" s="16" t="s">
        <v>884</v>
      </c>
      <c r="J263" s="16" t="s">
        <v>104</v>
      </c>
      <c r="K263" s="22">
        <f>0.05*O263</f>
        <v>0</v>
      </c>
      <c r="L263" s="21">
        <v>93.957999999999998</v>
      </c>
      <c r="M263" s="16" t="s">
        <v>80</v>
      </c>
      <c r="N263" s="19"/>
      <c r="O263" s="22"/>
      <c r="P263" s="22"/>
    </row>
    <row r="264" spans="1:16" ht="32" x14ac:dyDescent="0.2">
      <c r="A264" s="16" t="s">
        <v>11</v>
      </c>
      <c r="B264" s="16">
        <v>2021</v>
      </c>
      <c r="C264" s="16">
        <v>2021</v>
      </c>
      <c r="D264" s="16" t="s">
        <v>560</v>
      </c>
      <c r="E264" s="16" t="s">
        <v>561</v>
      </c>
      <c r="F264" s="16" t="s">
        <v>562</v>
      </c>
      <c r="G264" s="16" t="s">
        <v>888</v>
      </c>
      <c r="H264" s="16" t="s">
        <v>103</v>
      </c>
      <c r="I264" s="16" t="s">
        <v>884</v>
      </c>
      <c r="J264" s="16" t="s">
        <v>104</v>
      </c>
      <c r="K264" s="22">
        <f>0.05*O264</f>
        <v>0</v>
      </c>
      <c r="L264" s="21">
        <v>93.957999999999998</v>
      </c>
      <c r="M264" s="16" t="s">
        <v>80</v>
      </c>
      <c r="N264" s="19"/>
      <c r="O264" s="22"/>
      <c r="P264" s="22"/>
    </row>
    <row r="265" spans="1:16" ht="32" x14ac:dyDescent="0.2">
      <c r="A265" s="16" t="s">
        <v>11</v>
      </c>
      <c r="B265" s="16">
        <v>2021</v>
      </c>
      <c r="C265" s="16">
        <v>2023</v>
      </c>
      <c r="D265" s="16" t="s">
        <v>560</v>
      </c>
      <c r="E265" s="16" t="s">
        <v>561</v>
      </c>
      <c r="F265" s="16" t="s">
        <v>562</v>
      </c>
      <c r="G265" s="16" t="s">
        <v>907</v>
      </c>
      <c r="H265" s="16" t="s">
        <v>905</v>
      </c>
      <c r="I265" s="16" t="s">
        <v>906</v>
      </c>
      <c r="J265" s="16" t="s">
        <v>108</v>
      </c>
      <c r="K265" s="22">
        <f>0.05*O265</f>
        <v>0</v>
      </c>
      <c r="L265" s="21">
        <v>93.957999999999998</v>
      </c>
      <c r="M265" s="16" t="s">
        <v>80</v>
      </c>
      <c r="N265" s="19"/>
      <c r="O265" s="22"/>
      <c r="P265" s="22"/>
    </row>
    <row r="266" spans="1:16" ht="32" x14ac:dyDescent="0.2">
      <c r="A266" s="16" t="s">
        <v>11</v>
      </c>
      <c r="B266" s="16">
        <v>2021</v>
      </c>
      <c r="C266" s="16">
        <v>2021</v>
      </c>
      <c r="D266" s="16" t="s">
        <v>560</v>
      </c>
      <c r="E266" s="16" t="s">
        <v>561</v>
      </c>
      <c r="F266" s="16" t="s">
        <v>562</v>
      </c>
      <c r="G266" s="16" t="s">
        <v>908</v>
      </c>
      <c r="H266" s="16" t="s">
        <v>905</v>
      </c>
      <c r="I266" s="16" t="s">
        <v>906</v>
      </c>
      <c r="J266" s="16" t="s">
        <v>108</v>
      </c>
      <c r="K266" s="22">
        <f>0.05*O266</f>
        <v>0</v>
      </c>
      <c r="L266" s="21">
        <v>93.957999999999998</v>
      </c>
      <c r="M266" s="16" t="s">
        <v>80</v>
      </c>
      <c r="N266" s="19"/>
      <c r="O266" s="22"/>
      <c r="P266" s="22"/>
    </row>
    <row r="267" spans="1:16" ht="32" x14ac:dyDescent="0.2">
      <c r="A267" s="16" t="s">
        <v>11</v>
      </c>
      <c r="B267" s="16">
        <v>2021</v>
      </c>
      <c r="C267" s="16">
        <v>2021</v>
      </c>
      <c r="D267" s="16" t="s">
        <v>560</v>
      </c>
      <c r="E267" s="16" t="s">
        <v>561</v>
      </c>
      <c r="F267" s="16" t="s">
        <v>562</v>
      </c>
      <c r="G267" s="16" t="s">
        <v>909</v>
      </c>
      <c r="H267" s="16" t="s">
        <v>905</v>
      </c>
      <c r="I267" s="16" t="s">
        <v>906</v>
      </c>
      <c r="J267" s="16" t="s">
        <v>108</v>
      </c>
      <c r="K267" s="22">
        <f>0.05*O267</f>
        <v>0</v>
      </c>
      <c r="L267" s="21">
        <v>93.957999999999998</v>
      </c>
      <c r="M267" s="16" t="s">
        <v>80</v>
      </c>
      <c r="N267" s="19"/>
      <c r="O267" s="22"/>
      <c r="P267" s="22"/>
    </row>
    <row r="268" spans="1:16" ht="32" x14ac:dyDescent="0.2">
      <c r="A268" s="16" t="s">
        <v>11</v>
      </c>
      <c r="B268" s="16">
        <v>2021</v>
      </c>
      <c r="C268" s="16">
        <v>2021</v>
      </c>
      <c r="D268" s="16" t="s">
        <v>560</v>
      </c>
      <c r="E268" s="16" t="s">
        <v>561</v>
      </c>
      <c r="F268" s="16" t="s">
        <v>562</v>
      </c>
      <c r="G268" s="16" t="s">
        <v>909</v>
      </c>
      <c r="H268" s="16" t="s">
        <v>905</v>
      </c>
      <c r="I268" s="16" t="s">
        <v>906</v>
      </c>
      <c r="J268" s="16" t="s">
        <v>108</v>
      </c>
      <c r="K268" s="22">
        <f>0.05*O268</f>
        <v>0</v>
      </c>
      <c r="L268" s="21">
        <v>93.957999999999998</v>
      </c>
      <c r="M268" s="16" t="s">
        <v>80</v>
      </c>
      <c r="N268" s="19"/>
      <c r="O268" s="22"/>
      <c r="P268" s="22"/>
    </row>
    <row r="269" spans="1:16" ht="32" x14ac:dyDescent="0.2">
      <c r="A269" s="16" t="s">
        <v>11</v>
      </c>
      <c r="B269" s="16">
        <v>2021</v>
      </c>
      <c r="C269" s="16">
        <v>2021</v>
      </c>
      <c r="D269" s="16" t="s">
        <v>560</v>
      </c>
      <c r="E269" s="16" t="s">
        <v>561</v>
      </c>
      <c r="F269" s="16" t="s">
        <v>562</v>
      </c>
      <c r="G269" s="16" t="s">
        <v>907</v>
      </c>
      <c r="H269" s="16" t="s">
        <v>905</v>
      </c>
      <c r="I269" s="16" t="s">
        <v>906</v>
      </c>
      <c r="J269" s="16" t="s">
        <v>108</v>
      </c>
      <c r="K269" s="22">
        <f>0.05*O269</f>
        <v>0</v>
      </c>
      <c r="L269" s="21">
        <v>93.957999999999998</v>
      </c>
      <c r="M269" s="16" t="s">
        <v>80</v>
      </c>
      <c r="N269" s="19"/>
      <c r="O269" s="22"/>
      <c r="P269" s="22"/>
    </row>
    <row r="270" spans="1:16" ht="32" x14ac:dyDescent="0.2">
      <c r="A270" s="16" t="s">
        <v>11</v>
      </c>
      <c r="B270" s="16">
        <v>2021</v>
      </c>
      <c r="C270" s="16">
        <v>2021</v>
      </c>
      <c r="D270" s="16" t="s">
        <v>560</v>
      </c>
      <c r="E270" s="16" t="s">
        <v>561</v>
      </c>
      <c r="F270" s="16" t="s">
        <v>562</v>
      </c>
      <c r="G270" s="16" t="s">
        <v>910</v>
      </c>
      <c r="H270" s="16" t="s">
        <v>905</v>
      </c>
      <c r="I270" s="16" t="s">
        <v>906</v>
      </c>
      <c r="J270" s="16" t="s">
        <v>108</v>
      </c>
      <c r="K270" s="22">
        <f>0.05*O270</f>
        <v>0</v>
      </c>
      <c r="L270" s="21">
        <v>93.957999999999998</v>
      </c>
      <c r="M270" s="16" t="s">
        <v>80</v>
      </c>
      <c r="N270" s="19"/>
      <c r="O270" s="22"/>
      <c r="P270" s="22"/>
    </row>
    <row r="271" spans="1:16" ht="32" x14ac:dyDescent="0.2">
      <c r="A271" s="16" t="s">
        <v>11</v>
      </c>
      <c r="B271" s="16">
        <v>2021</v>
      </c>
      <c r="C271" s="16">
        <v>2021</v>
      </c>
      <c r="D271" s="16" t="s">
        <v>560</v>
      </c>
      <c r="E271" s="16" t="s">
        <v>561</v>
      </c>
      <c r="F271" s="16" t="s">
        <v>562</v>
      </c>
      <c r="G271" s="16" t="s">
        <v>917</v>
      </c>
      <c r="H271" s="16" t="s">
        <v>913</v>
      </c>
      <c r="I271" s="16" t="s">
        <v>916</v>
      </c>
      <c r="J271" s="16" t="s">
        <v>915</v>
      </c>
      <c r="K271" s="22">
        <f>0.05*O271</f>
        <v>0</v>
      </c>
      <c r="L271" s="21">
        <v>93.957999999999998</v>
      </c>
      <c r="M271" s="16" t="s">
        <v>80</v>
      </c>
      <c r="N271" s="19"/>
      <c r="O271" s="22"/>
      <c r="P271" s="22"/>
    </row>
    <row r="272" spans="1:16" ht="32" x14ac:dyDescent="0.2">
      <c r="A272" s="16" t="s">
        <v>11</v>
      </c>
      <c r="B272" s="16">
        <v>2021</v>
      </c>
      <c r="C272" s="16">
        <v>2021</v>
      </c>
      <c r="D272" s="16" t="s">
        <v>560</v>
      </c>
      <c r="E272" s="16" t="s">
        <v>561</v>
      </c>
      <c r="F272" s="16" t="s">
        <v>562</v>
      </c>
      <c r="G272" s="16" t="s">
        <v>918</v>
      </c>
      <c r="H272" s="16" t="s">
        <v>913</v>
      </c>
      <c r="I272" s="16" t="s">
        <v>916</v>
      </c>
      <c r="J272" s="16" t="s">
        <v>915</v>
      </c>
      <c r="K272" s="22">
        <f>0.05*O272</f>
        <v>0</v>
      </c>
      <c r="L272" s="21">
        <v>93.957999999999998</v>
      </c>
      <c r="M272" s="16" t="s">
        <v>80</v>
      </c>
      <c r="N272" s="19"/>
      <c r="O272" s="22"/>
      <c r="P272" s="22"/>
    </row>
    <row r="273" spans="1:16" ht="32" x14ac:dyDescent="0.2">
      <c r="A273" s="16" t="s">
        <v>11</v>
      </c>
      <c r="B273" s="16">
        <v>2021</v>
      </c>
      <c r="C273" s="16">
        <v>2021</v>
      </c>
      <c r="D273" s="16" t="s">
        <v>560</v>
      </c>
      <c r="E273" s="16" t="s">
        <v>561</v>
      </c>
      <c r="F273" s="16" t="s">
        <v>562</v>
      </c>
      <c r="G273" s="16" t="s">
        <v>919</v>
      </c>
      <c r="H273" s="16" t="s">
        <v>913</v>
      </c>
      <c r="I273" s="16" t="s">
        <v>916</v>
      </c>
      <c r="J273" s="16" t="s">
        <v>915</v>
      </c>
      <c r="K273" s="22">
        <f>0.05*O273</f>
        <v>0</v>
      </c>
      <c r="L273" s="21">
        <v>93.957999999999998</v>
      </c>
      <c r="M273" s="16" t="s">
        <v>80</v>
      </c>
      <c r="N273" s="19"/>
      <c r="O273" s="22"/>
      <c r="P273" s="22"/>
    </row>
    <row r="274" spans="1:16" ht="32" x14ac:dyDescent="0.2">
      <c r="A274" s="16" t="s">
        <v>11</v>
      </c>
      <c r="B274" s="16">
        <v>2021</v>
      </c>
      <c r="C274" s="16">
        <v>2023</v>
      </c>
      <c r="D274" s="16" t="s">
        <v>560</v>
      </c>
      <c r="E274" s="16" t="s">
        <v>561</v>
      </c>
      <c r="F274" s="16" t="s">
        <v>562</v>
      </c>
      <c r="G274" s="16" t="s">
        <v>918</v>
      </c>
      <c r="H274" s="16" t="s">
        <v>913</v>
      </c>
      <c r="I274" s="16" t="s">
        <v>914</v>
      </c>
      <c r="J274" s="16" t="s">
        <v>915</v>
      </c>
      <c r="K274" s="22">
        <f>0.05*O274</f>
        <v>0</v>
      </c>
      <c r="L274" s="21">
        <v>93.957999999999998</v>
      </c>
      <c r="M274" s="16" t="s">
        <v>80</v>
      </c>
      <c r="N274" s="19"/>
      <c r="O274" s="22"/>
      <c r="P274" s="22"/>
    </row>
    <row r="275" spans="1:16" ht="32" x14ac:dyDescent="0.2">
      <c r="A275" s="16" t="s">
        <v>11</v>
      </c>
      <c r="B275" s="16">
        <v>2021</v>
      </c>
      <c r="C275" s="16">
        <v>2021</v>
      </c>
      <c r="D275" s="16" t="s">
        <v>560</v>
      </c>
      <c r="E275" s="16" t="s">
        <v>561</v>
      </c>
      <c r="F275" s="16" t="s">
        <v>562</v>
      </c>
      <c r="G275" s="16" t="s">
        <v>917</v>
      </c>
      <c r="H275" s="16" t="s">
        <v>913</v>
      </c>
      <c r="I275" s="16" t="s">
        <v>916</v>
      </c>
      <c r="J275" s="16" t="s">
        <v>915</v>
      </c>
      <c r="K275" s="22">
        <f>0.05*O275</f>
        <v>0</v>
      </c>
      <c r="L275" s="21">
        <v>93.957999999999998</v>
      </c>
      <c r="M275" s="16" t="s">
        <v>80</v>
      </c>
      <c r="N275" s="19"/>
      <c r="O275" s="22"/>
      <c r="P275" s="22"/>
    </row>
    <row r="276" spans="1:16" ht="32" x14ac:dyDescent="0.2">
      <c r="A276" s="16" t="s">
        <v>11</v>
      </c>
      <c r="B276" s="16">
        <v>2021</v>
      </c>
      <c r="C276" s="16">
        <v>2021</v>
      </c>
      <c r="D276" s="16" t="s">
        <v>560</v>
      </c>
      <c r="E276" s="16" t="s">
        <v>561</v>
      </c>
      <c r="F276" s="16" t="s">
        <v>562</v>
      </c>
      <c r="G276" s="16" t="s">
        <v>920</v>
      </c>
      <c r="H276" s="16" t="s">
        <v>913</v>
      </c>
      <c r="I276" s="16" t="s">
        <v>916</v>
      </c>
      <c r="J276" s="16" t="s">
        <v>915</v>
      </c>
      <c r="K276" s="22">
        <f>0.05*O276</f>
        <v>0</v>
      </c>
      <c r="L276" s="21">
        <v>93.957999999999998</v>
      </c>
      <c r="M276" s="16" t="s">
        <v>80</v>
      </c>
      <c r="N276" s="19"/>
      <c r="O276" s="22"/>
      <c r="P276" s="22"/>
    </row>
    <row r="277" spans="1:16" ht="32" x14ac:dyDescent="0.2">
      <c r="A277" s="16" t="s">
        <v>11</v>
      </c>
      <c r="B277" s="16">
        <v>2021</v>
      </c>
      <c r="C277" s="16">
        <v>2021</v>
      </c>
      <c r="D277" s="16" t="s">
        <v>560</v>
      </c>
      <c r="E277" s="16" t="s">
        <v>561</v>
      </c>
      <c r="F277" s="16" t="s">
        <v>562</v>
      </c>
      <c r="G277" s="16" t="s">
        <v>917</v>
      </c>
      <c r="H277" s="16" t="s">
        <v>913</v>
      </c>
      <c r="I277" s="16" t="s">
        <v>916</v>
      </c>
      <c r="J277" s="16" t="s">
        <v>915</v>
      </c>
      <c r="K277" s="22">
        <f>0.05*O277</f>
        <v>0</v>
      </c>
      <c r="L277" s="21">
        <v>93.957999999999998</v>
      </c>
      <c r="M277" s="16" t="s">
        <v>80</v>
      </c>
      <c r="N277" s="19"/>
      <c r="O277" s="22"/>
      <c r="P277" s="22"/>
    </row>
    <row r="278" spans="1:16" ht="32" x14ac:dyDescent="0.2">
      <c r="A278" s="16" t="s">
        <v>11</v>
      </c>
      <c r="B278" s="16">
        <v>2021</v>
      </c>
      <c r="C278" s="16">
        <v>2021</v>
      </c>
      <c r="D278" s="16" t="s">
        <v>560</v>
      </c>
      <c r="E278" s="16" t="s">
        <v>561</v>
      </c>
      <c r="F278" s="16" t="s">
        <v>562</v>
      </c>
      <c r="G278" s="16" t="s">
        <v>918</v>
      </c>
      <c r="H278" s="16" t="s">
        <v>913</v>
      </c>
      <c r="I278" s="16" t="s">
        <v>916</v>
      </c>
      <c r="J278" s="16" t="s">
        <v>915</v>
      </c>
      <c r="K278" s="22">
        <f>0.05*O278</f>
        <v>0</v>
      </c>
      <c r="L278" s="21">
        <v>93.957999999999998</v>
      </c>
      <c r="M278" s="16" t="s">
        <v>80</v>
      </c>
      <c r="N278" s="19"/>
      <c r="O278" s="22"/>
      <c r="P278" s="22"/>
    </row>
    <row r="279" spans="1:16" ht="32" x14ac:dyDescent="0.2">
      <c r="A279" s="16" t="s">
        <v>11</v>
      </c>
      <c r="B279" s="16">
        <v>2021</v>
      </c>
      <c r="C279" s="16">
        <v>2021</v>
      </c>
      <c r="D279" s="16" t="s">
        <v>560</v>
      </c>
      <c r="E279" s="16" t="s">
        <v>561</v>
      </c>
      <c r="F279" s="16" t="s">
        <v>562</v>
      </c>
      <c r="G279" s="16" t="s">
        <v>919</v>
      </c>
      <c r="H279" s="16" t="s">
        <v>913</v>
      </c>
      <c r="I279" s="16" t="s">
        <v>916</v>
      </c>
      <c r="J279" s="16" t="s">
        <v>915</v>
      </c>
      <c r="K279" s="22">
        <f>0.05*O279</f>
        <v>0</v>
      </c>
      <c r="L279" s="21">
        <v>93.957999999999998</v>
      </c>
      <c r="M279" s="16" t="s">
        <v>80</v>
      </c>
      <c r="N279" s="19"/>
      <c r="O279" s="22"/>
      <c r="P279" s="22"/>
    </row>
    <row r="280" spans="1:16" ht="32" x14ac:dyDescent="0.2">
      <c r="A280" s="16" t="s">
        <v>11</v>
      </c>
      <c r="B280" s="16">
        <v>2021</v>
      </c>
      <c r="C280" s="16">
        <v>2023</v>
      </c>
      <c r="D280" s="16" t="s">
        <v>560</v>
      </c>
      <c r="E280" s="16" t="s">
        <v>561</v>
      </c>
      <c r="F280" s="16" t="s">
        <v>562</v>
      </c>
      <c r="G280" s="16" t="s">
        <v>928</v>
      </c>
      <c r="H280" s="16" t="s">
        <v>926</v>
      </c>
      <c r="I280" s="16" t="s">
        <v>927</v>
      </c>
      <c r="J280" s="16" t="s">
        <v>353</v>
      </c>
      <c r="K280" s="22">
        <f>0.05*O280</f>
        <v>0</v>
      </c>
      <c r="L280" s="21">
        <v>93.957999999999998</v>
      </c>
      <c r="M280" s="16" t="s">
        <v>80</v>
      </c>
      <c r="N280" s="19"/>
      <c r="O280" s="22"/>
      <c r="P280" s="22"/>
    </row>
    <row r="281" spans="1:16" ht="32" x14ac:dyDescent="0.2">
      <c r="A281" s="16" t="s">
        <v>11</v>
      </c>
      <c r="B281" s="16">
        <v>2021</v>
      </c>
      <c r="C281" s="16">
        <v>2021</v>
      </c>
      <c r="D281" s="16" t="s">
        <v>560</v>
      </c>
      <c r="E281" s="16" t="s">
        <v>561</v>
      </c>
      <c r="F281" s="16" t="s">
        <v>562</v>
      </c>
      <c r="G281" s="16" t="s">
        <v>929</v>
      </c>
      <c r="H281" s="16" t="s">
        <v>926</v>
      </c>
      <c r="I281" s="16" t="s">
        <v>927</v>
      </c>
      <c r="J281" s="16" t="s">
        <v>353</v>
      </c>
      <c r="K281" s="22">
        <f>0.05*O281</f>
        <v>0</v>
      </c>
      <c r="L281" s="21">
        <v>93.957999999999998</v>
      </c>
      <c r="M281" s="16" t="s">
        <v>80</v>
      </c>
      <c r="N281" s="19"/>
      <c r="O281" s="22"/>
      <c r="P281" s="22"/>
    </row>
    <row r="282" spans="1:16" ht="32" x14ac:dyDescent="0.2">
      <c r="A282" s="16" t="s">
        <v>11</v>
      </c>
      <c r="B282" s="16">
        <v>2021</v>
      </c>
      <c r="C282" s="16">
        <v>2021</v>
      </c>
      <c r="D282" s="16" t="s">
        <v>560</v>
      </c>
      <c r="E282" s="16" t="s">
        <v>561</v>
      </c>
      <c r="F282" s="16" t="s">
        <v>562</v>
      </c>
      <c r="G282" s="16" t="s">
        <v>930</v>
      </c>
      <c r="H282" s="16" t="s">
        <v>926</v>
      </c>
      <c r="I282" s="16" t="s">
        <v>927</v>
      </c>
      <c r="J282" s="16" t="s">
        <v>353</v>
      </c>
      <c r="K282" s="22">
        <f>0.05*O282</f>
        <v>0</v>
      </c>
      <c r="L282" s="21">
        <v>93.957999999999998</v>
      </c>
      <c r="M282" s="16" t="s">
        <v>80</v>
      </c>
      <c r="N282" s="19"/>
      <c r="O282" s="22"/>
      <c r="P282" s="22"/>
    </row>
    <row r="283" spans="1:16" ht="32" x14ac:dyDescent="0.2">
      <c r="A283" s="16" t="s">
        <v>11</v>
      </c>
      <c r="B283" s="16">
        <v>2021</v>
      </c>
      <c r="C283" s="16">
        <v>2021</v>
      </c>
      <c r="D283" s="16" t="s">
        <v>560</v>
      </c>
      <c r="E283" s="16" t="s">
        <v>561</v>
      </c>
      <c r="F283" s="16" t="s">
        <v>562</v>
      </c>
      <c r="G283" s="16" t="s">
        <v>930</v>
      </c>
      <c r="H283" s="16" t="s">
        <v>926</v>
      </c>
      <c r="I283" s="16" t="s">
        <v>927</v>
      </c>
      <c r="J283" s="16" t="s">
        <v>353</v>
      </c>
      <c r="K283" s="22">
        <f>0.05*O283</f>
        <v>0</v>
      </c>
      <c r="L283" s="21">
        <v>93.957999999999998</v>
      </c>
      <c r="M283" s="16" t="s">
        <v>80</v>
      </c>
      <c r="N283" s="22"/>
      <c r="O283" s="22"/>
      <c r="P283" s="22"/>
    </row>
    <row r="284" spans="1:16" ht="32" x14ac:dyDescent="0.2">
      <c r="A284" s="16" t="s">
        <v>11</v>
      </c>
      <c r="B284" s="16">
        <v>2021</v>
      </c>
      <c r="C284" s="16">
        <v>2021</v>
      </c>
      <c r="D284" s="16" t="s">
        <v>560</v>
      </c>
      <c r="E284" s="16" t="s">
        <v>561</v>
      </c>
      <c r="F284" s="16" t="s">
        <v>562</v>
      </c>
      <c r="G284" s="16" t="s">
        <v>928</v>
      </c>
      <c r="H284" s="16" t="s">
        <v>926</v>
      </c>
      <c r="I284" s="16" t="s">
        <v>927</v>
      </c>
      <c r="J284" s="16" t="s">
        <v>353</v>
      </c>
      <c r="K284" s="22">
        <f>0.05*O284</f>
        <v>0</v>
      </c>
      <c r="L284" s="21">
        <v>93.957999999999998</v>
      </c>
      <c r="M284" s="16" t="s">
        <v>80</v>
      </c>
      <c r="N284" s="19"/>
      <c r="O284" s="22"/>
      <c r="P284" s="22"/>
    </row>
    <row r="285" spans="1:16" ht="32" x14ac:dyDescent="0.2">
      <c r="A285" s="16" t="s">
        <v>11</v>
      </c>
      <c r="B285" s="16">
        <v>2021</v>
      </c>
      <c r="C285" s="16">
        <v>2021</v>
      </c>
      <c r="D285" s="16" t="s">
        <v>560</v>
      </c>
      <c r="E285" s="16" t="s">
        <v>561</v>
      </c>
      <c r="F285" s="16" t="s">
        <v>562</v>
      </c>
      <c r="G285" s="16" t="s">
        <v>931</v>
      </c>
      <c r="H285" s="16" t="s">
        <v>926</v>
      </c>
      <c r="I285" s="16" t="s">
        <v>927</v>
      </c>
      <c r="J285" s="16" t="s">
        <v>353</v>
      </c>
      <c r="K285" s="22">
        <f>0.05*O285</f>
        <v>0</v>
      </c>
      <c r="L285" s="21">
        <v>93.957999999999998</v>
      </c>
      <c r="M285" s="16" t="s">
        <v>80</v>
      </c>
      <c r="N285" s="19"/>
      <c r="O285" s="22"/>
      <c r="P285" s="22"/>
    </row>
    <row r="286" spans="1:16" ht="32" x14ac:dyDescent="0.2">
      <c r="A286" s="16" t="s">
        <v>11</v>
      </c>
      <c r="B286" s="16">
        <v>2021</v>
      </c>
      <c r="C286" s="16">
        <v>2023</v>
      </c>
      <c r="D286" s="16" t="s">
        <v>560</v>
      </c>
      <c r="E286" s="16" t="s">
        <v>561</v>
      </c>
      <c r="F286" s="16" t="s">
        <v>562</v>
      </c>
      <c r="G286" s="16" t="s">
        <v>955</v>
      </c>
      <c r="H286" s="16" t="s">
        <v>953</v>
      </c>
      <c r="I286" s="16" t="s">
        <v>954</v>
      </c>
      <c r="J286" s="16" t="s">
        <v>368</v>
      </c>
      <c r="K286" s="22">
        <f>0.05*O286</f>
        <v>0</v>
      </c>
      <c r="L286" s="21">
        <v>93.957999999999998</v>
      </c>
      <c r="M286" s="16" t="s">
        <v>80</v>
      </c>
      <c r="N286" s="19"/>
      <c r="O286" s="22"/>
      <c r="P286" s="22"/>
    </row>
    <row r="287" spans="1:16" ht="32" x14ac:dyDescent="0.2">
      <c r="A287" s="16" t="s">
        <v>11</v>
      </c>
      <c r="B287" s="16">
        <v>2021</v>
      </c>
      <c r="C287" s="16">
        <v>2021</v>
      </c>
      <c r="D287" s="16" t="s">
        <v>560</v>
      </c>
      <c r="E287" s="16" t="s">
        <v>561</v>
      </c>
      <c r="F287" s="16" t="s">
        <v>562</v>
      </c>
      <c r="G287" s="16" t="s">
        <v>956</v>
      </c>
      <c r="H287" s="16" t="s">
        <v>953</v>
      </c>
      <c r="I287" s="16" t="s">
        <v>954</v>
      </c>
      <c r="J287" s="16" t="s">
        <v>368</v>
      </c>
      <c r="K287" s="22">
        <f>0.05*O287</f>
        <v>0</v>
      </c>
      <c r="L287" s="21">
        <v>93.957999999999998</v>
      </c>
      <c r="M287" s="16" t="s">
        <v>80</v>
      </c>
      <c r="N287" s="19"/>
      <c r="O287" s="22"/>
      <c r="P287" s="22"/>
    </row>
    <row r="288" spans="1:16" ht="32" x14ac:dyDescent="0.2">
      <c r="A288" s="16" t="s">
        <v>11</v>
      </c>
      <c r="B288" s="16">
        <v>2021</v>
      </c>
      <c r="C288" s="16">
        <v>2021</v>
      </c>
      <c r="D288" s="16" t="s">
        <v>560</v>
      </c>
      <c r="E288" s="16" t="s">
        <v>561</v>
      </c>
      <c r="F288" s="16" t="s">
        <v>562</v>
      </c>
      <c r="G288" s="16" t="s">
        <v>957</v>
      </c>
      <c r="H288" s="16" t="s">
        <v>953</v>
      </c>
      <c r="I288" s="16" t="s">
        <v>954</v>
      </c>
      <c r="J288" s="16" t="s">
        <v>368</v>
      </c>
      <c r="K288" s="22">
        <f>0.05*O288</f>
        <v>0</v>
      </c>
      <c r="L288" s="21">
        <v>93.957999999999998</v>
      </c>
      <c r="M288" s="16" t="s">
        <v>80</v>
      </c>
      <c r="N288" s="19"/>
      <c r="O288" s="22"/>
      <c r="P288" s="22"/>
    </row>
    <row r="289" spans="1:16" ht="32" x14ac:dyDescent="0.2">
      <c r="A289" s="16" t="s">
        <v>11</v>
      </c>
      <c r="B289" s="16">
        <v>2021</v>
      </c>
      <c r="C289" s="16">
        <v>2021</v>
      </c>
      <c r="D289" s="16" t="s">
        <v>560</v>
      </c>
      <c r="E289" s="16" t="s">
        <v>561</v>
      </c>
      <c r="F289" s="16" t="s">
        <v>562</v>
      </c>
      <c r="G289" s="16" t="s">
        <v>957</v>
      </c>
      <c r="H289" s="16" t="s">
        <v>953</v>
      </c>
      <c r="I289" s="16" t="s">
        <v>954</v>
      </c>
      <c r="J289" s="16" t="s">
        <v>368</v>
      </c>
      <c r="K289" s="22">
        <f>0.05*O289</f>
        <v>0</v>
      </c>
      <c r="L289" s="21">
        <v>93.957999999999998</v>
      </c>
      <c r="M289" s="16" t="s">
        <v>80</v>
      </c>
      <c r="N289" s="19"/>
      <c r="O289" s="22"/>
      <c r="P289" s="22"/>
    </row>
    <row r="290" spans="1:16" ht="32" x14ac:dyDescent="0.2">
      <c r="A290" s="16" t="s">
        <v>11</v>
      </c>
      <c r="B290" s="16">
        <v>2021</v>
      </c>
      <c r="C290" s="16">
        <v>2021</v>
      </c>
      <c r="D290" s="16" t="s">
        <v>560</v>
      </c>
      <c r="E290" s="16" t="s">
        <v>561</v>
      </c>
      <c r="F290" s="16" t="s">
        <v>562</v>
      </c>
      <c r="G290" s="16" t="s">
        <v>955</v>
      </c>
      <c r="H290" s="16" t="s">
        <v>953</v>
      </c>
      <c r="I290" s="16" t="s">
        <v>954</v>
      </c>
      <c r="J290" s="16" t="s">
        <v>368</v>
      </c>
      <c r="K290" s="22">
        <f>0.05*O290</f>
        <v>0</v>
      </c>
      <c r="L290" s="21">
        <v>93.957999999999998</v>
      </c>
      <c r="M290" s="16" t="s">
        <v>80</v>
      </c>
      <c r="N290" s="19"/>
      <c r="O290" s="22"/>
      <c r="P290" s="22"/>
    </row>
    <row r="291" spans="1:16" ht="32" x14ac:dyDescent="0.2">
      <c r="A291" s="16" t="s">
        <v>11</v>
      </c>
      <c r="B291" s="16">
        <v>2021</v>
      </c>
      <c r="C291" s="16">
        <v>2021</v>
      </c>
      <c r="D291" s="16" t="s">
        <v>560</v>
      </c>
      <c r="E291" s="16" t="s">
        <v>561</v>
      </c>
      <c r="F291" s="16" t="s">
        <v>562</v>
      </c>
      <c r="G291" s="16" t="s">
        <v>958</v>
      </c>
      <c r="H291" s="16" t="s">
        <v>953</v>
      </c>
      <c r="I291" s="16" t="s">
        <v>954</v>
      </c>
      <c r="J291" s="16" t="s">
        <v>368</v>
      </c>
      <c r="K291" s="22">
        <f>0.05*O291</f>
        <v>0</v>
      </c>
      <c r="L291" s="21">
        <v>93.957999999999998</v>
      </c>
      <c r="M291" s="16" t="s">
        <v>80</v>
      </c>
      <c r="N291" s="19"/>
      <c r="O291" s="22"/>
      <c r="P291" s="22"/>
    </row>
    <row r="292" spans="1:16" ht="32" x14ac:dyDescent="0.2">
      <c r="A292" s="16" t="s">
        <v>11</v>
      </c>
      <c r="B292" s="16">
        <v>2021</v>
      </c>
      <c r="C292" s="16">
        <v>2023</v>
      </c>
      <c r="D292" s="16" t="s">
        <v>560</v>
      </c>
      <c r="E292" s="16" t="s">
        <v>561</v>
      </c>
      <c r="F292" s="16" t="s">
        <v>562</v>
      </c>
      <c r="G292" s="16" t="s">
        <v>970</v>
      </c>
      <c r="H292" s="16" t="s">
        <v>968</v>
      </c>
      <c r="I292" s="16" t="s">
        <v>969</v>
      </c>
      <c r="J292" s="16" t="s">
        <v>112</v>
      </c>
      <c r="K292" s="22">
        <f>0.05*O292</f>
        <v>0</v>
      </c>
      <c r="L292" s="21">
        <v>93.957999999999998</v>
      </c>
      <c r="M292" s="16" t="s">
        <v>80</v>
      </c>
      <c r="N292" s="19"/>
      <c r="O292" s="22"/>
      <c r="P292" s="22"/>
    </row>
    <row r="293" spans="1:16" ht="32" x14ac:dyDescent="0.2">
      <c r="A293" s="16" t="s">
        <v>11</v>
      </c>
      <c r="B293" s="16">
        <v>2021</v>
      </c>
      <c r="C293" s="16">
        <v>2021</v>
      </c>
      <c r="D293" s="16" t="s">
        <v>560</v>
      </c>
      <c r="E293" s="16" t="s">
        <v>561</v>
      </c>
      <c r="F293" s="16" t="s">
        <v>562</v>
      </c>
      <c r="G293" s="16" t="s">
        <v>971</v>
      </c>
      <c r="H293" s="16" t="s">
        <v>968</v>
      </c>
      <c r="I293" s="16" t="s">
        <v>969</v>
      </c>
      <c r="J293" s="16" t="s">
        <v>112</v>
      </c>
      <c r="K293" s="22">
        <f>0.05*O293</f>
        <v>0</v>
      </c>
      <c r="L293" s="21">
        <v>93.957999999999998</v>
      </c>
      <c r="M293" s="16" t="s">
        <v>80</v>
      </c>
      <c r="N293" s="19"/>
      <c r="O293" s="22"/>
      <c r="P293" s="22"/>
    </row>
    <row r="294" spans="1:16" ht="32" x14ac:dyDescent="0.2">
      <c r="A294" s="16" t="s">
        <v>11</v>
      </c>
      <c r="B294" s="16">
        <v>2021</v>
      </c>
      <c r="C294" s="16">
        <v>2021</v>
      </c>
      <c r="D294" s="16" t="s">
        <v>560</v>
      </c>
      <c r="E294" s="16" t="s">
        <v>561</v>
      </c>
      <c r="F294" s="16" t="s">
        <v>562</v>
      </c>
      <c r="G294" s="16" t="s">
        <v>972</v>
      </c>
      <c r="H294" s="16" t="s">
        <v>968</v>
      </c>
      <c r="I294" s="16" t="s">
        <v>969</v>
      </c>
      <c r="J294" s="16" t="s">
        <v>112</v>
      </c>
      <c r="K294" s="22">
        <f>0.05*O294</f>
        <v>0</v>
      </c>
      <c r="L294" s="21">
        <v>93.957999999999998</v>
      </c>
      <c r="M294" s="16" t="s">
        <v>80</v>
      </c>
      <c r="N294" s="19"/>
      <c r="O294" s="22"/>
      <c r="P294" s="22"/>
    </row>
    <row r="295" spans="1:16" ht="32" x14ac:dyDescent="0.2">
      <c r="A295" s="16" t="s">
        <v>11</v>
      </c>
      <c r="B295" s="16">
        <v>2021</v>
      </c>
      <c r="C295" s="16">
        <v>2021</v>
      </c>
      <c r="D295" s="16" t="s">
        <v>560</v>
      </c>
      <c r="E295" s="16" t="s">
        <v>561</v>
      </c>
      <c r="F295" s="16" t="s">
        <v>562</v>
      </c>
      <c r="G295" s="16" t="s">
        <v>972</v>
      </c>
      <c r="H295" s="16" t="s">
        <v>968</v>
      </c>
      <c r="I295" s="16" t="s">
        <v>969</v>
      </c>
      <c r="J295" s="16" t="s">
        <v>112</v>
      </c>
      <c r="K295" s="22">
        <f>0.05*O295</f>
        <v>0</v>
      </c>
      <c r="L295" s="21">
        <v>93.957999999999998</v>
      </c>
      <c r="M295" s="16" t="s">
        <v>80</v>
      </c>
      <c r="N295" s="19"/>
      <c r="O295" s="22"/>
      <c r="P295" s="22"/>
    </row>
    <row r="296" spans="1:16" ht="32" x14ac:dyDescent="0.2">
      <c r="A296" s="16" t="s">
        <v>11</v>
      </c>
      <c r="B296" s="16">
        <v>2021</v>
      </c>
      <c r="C296" s="16">
        <v>2021</v>
      </c>
      <c r="D296" s="16" t="s">
        <v>560</v>
      </c>
      <c r="E296" s="16" t="s">
        <v>561</v>
      </c>
      <c r="F296" s="16" t="s">
        <v>562</v>
      </c>
      <c r="G296" s="16" t="s">
        <v>970</v>
      </c>
      <c r="H296" s="16" t="s">
        <v>968</v>
      </c>
      <c r="I296" s="16" t="s">
        <v>969</v>
      </c>
      <c r="J296" s="16" t="s">
        <v>112</v>
      </c>
      <c r="K296" s="22">
        <f>0.05*O296</f>
        <v>0</v>
      </c>
      <c r="L296" s="21">
        <v>93.957999999999998</v>
      </c>
      <c r="M296" s="16" t="s">
        <v>80</v>
      </c>
      <c r="N296" s="19"/>
      <c r="O296" s="22"/>
      <c r="P296" s="22"/>
    </row>
    <row r="297" spans="1:16" ht="32" x14ac:dyDescent="0.2">
      <c r="A297" s="16" t="s">
        <v>11</v>
      </c>
      <c r="B297" s="16">
        <v>2021</v>
      </c>
      <c r="C297" s="16">
        <v>2021</v>
      </c>
      <c r="D297" s="16" t="s">
        <v>560</v>
      </c>
      <c r="E297" s="16" t="s">
        <v>561</v>
      </c>
      <c r="F297" s="16" t="s">
        <v>562</v>
      </c>
      <c r="G297" s="16" t="s">
        <v>973</v>
      </c>
      <c r="H297" s="16" t="s">
        <v>968</v>
      </c>
      <c r="I297" s="16" t="s">
        <v>969</v>
      </c>
      <c r="J297" s="16" t="s">
        <v>112</v>
      </c>
      <c r="K297" s="22">
        <f>0.05*O297</f>
        <v>0</v>
      </c>
      <c r="L297" s="21">
        <v>93.957999999999998</v>
      </c>
      <c r="M297" s="16" t="s">
        <v>80</v>
      </c>
      <c r="N297" s="19"/>
      <c r="O297" s="22"/>
      <c r="P297" s="22"/>
    </row>
    <row r="298" spans="1:16" ht="32" x14ac:dyDescent="0.2">
      <c r="A298" s="16" t="s">
        <v>11</v>
      </c>
      <c r="B298" s="16">
        <v>2021</v>
      </c>
      <c r="C298" s="16">
        <v>2021</v>
      </c>
      <c r="D298" s="16" t="s">
        <v>560</v>
      </c>
      <c r="E298" s="16" t="s">
        <v>561</v>
      </c>
      <c r="F298" s="16" t="s">
        <v>562</v>
      </c>
      <c r="G298" s="16" t="s">
        <v>983</v>
      </c>
      <c r="H298" s="16" t="s">
        <v>982</v>
      </c>
      <c r="I298" s="16" t="s">
        <v>981</v>
      </c>
      <c r="J298" s="16" t="s">
        <v>979</v>
      </c>
      <c r="K298" s="22">
        <f>0.05*O298</f>
        <v>0</v>
      </c>
      <c r="L298" s="21">
        <v>93.957999999999998</v>
      </c>
      <c r="M298" s="16" t="s">
        <v>80</v>
      </c>
      <c r="N298" s="19"/>
      <c r="O298" s="22"/>
      <c r="P298" s="22"/>
    </row>
    <row r="299" spans="1:16" ht="32" x14ac:dyDescent="0.2">
      <c r="A299" s="16" t="s">
        <v>11</v>
      </c>
      <c r="B299" s="16">
        <v>2021</v>
      </c>
      <c r="C299" s="16">
        <v>2021</v>
      </c>
      <c r="D299" s="16" t="s">
        <v>560</v>
      </c>
      <c r="E299" s="16" t="s">
        <v>561</v>
      </c>
      <c r="F299" s="16" t="s">
        <v>562</v>
      </c>
      <c r="G299" s="16" t="s">
        <v>984</v>
      </c>
      <c r="H299" s="16" t="s">
        <v>982</v>
      </c>
      <c r="I299" s="16" t="s">
        <v>981</v>
      </c>
      <c r="J299" s="16" t="s">
        <v>979</v>
      </c>
      <c r="K299" s="22">
        <f>0.05*O299</f>
        <v>0</v>
      </c>
      <c r="L299" s="21">
        <v>93.957999999999998</v>
      </c>
      <c r="M299" s="16" t="s">
        <v>80</v>
      </c>
      <c r="N299" s="19"/>
      <c r="O299" s="22"/>
      <c r="P299" s="22"/>
    </row>
    <row r="300" spans="1:16" ht="32" x14ac:dyDescent="0.2">
      <c r="A300" s="16" t="s">
        <v>11</v>
      </c>
      <c r="B300" s="16">
        <v>2021</v>
      </c>
      <c r="C300" s="16">
        <v>2021</v>
      </c>
      <c r="D300" s="16" t="s">
        <v>560</v>
      </c>
      <c r="E300" s="16" t="s">
        <v>561</v>
      </c>
      <c r="F300" s="16" t="s">
        <v>562</v>
      </c>
      <c r="G300" s="16" t="s">
        <v>984</v>
      </c>
      <c r="H300" s="16" t="s">
        <v>982</v>
      </c>
      <c r="I300" s="16" t="s">
        <v>981</v>
      </c>
      <c r="J300" s="16" t="s">
        <v>979</v>
      </c>
      <c r="K300" s="22">
        <f>0.05*O300</f>
        <v>0</v>
      </c>
      <c r="L300" s="21">
        <v>93.957999999999998</v>
      </c>
      <c r="M300" s="16" t="s">
        <v>80</v>
      </c>
      <c r="N300" s="19"/>
      <c r="O300" s="22"/>
      <c r="P300" s="22"/>
    </row>
    <row r="301" spans="1:16" ht="32" x14ac:dyDescent="0.2">
      <c r="A301" s="16" t="s">
        <v>11</v>
      </c>
      <c r="B301" s="16">
        <v>2021</v>
      </c>
      <c r="C301" s="16">
        <v>2021</v>
      </c>
      <c r="D301" s="16" t="s">
        <v>560</v>
      </c>
      <c r="E301" s="16" t="s">
        <v>561</v>
      </c>
      <c r="F301" s="16" t="s">
        <v>562</v>
      </c>
      <c r="G301" s="16" t="s">
        <v>984</v>
      </c>
      <c r="H301" s="16" t="s">
        <v>982</v>
      </c>
      <c r="I301" s="16" t="s">
        <v>981</v>
      </c>
      <c r="J301" s="16" t="s">
        <v>979</v>
      </c>
      <c r="K301" s="22">
        <f>0.05*O301</f>
        <v>0</v>
      </c>
      <c r="L301" s="21">
        <v>93.957999999999998</v>
      </c>
      <c r="M301" s="16" t="s">
        <v>80</v>
      </c>
      <c r="N301" s="19"/>
      <c r="O301" s="22"/>
      <c r="P301" s="22"/>
    </row>
    <row r="302" spans="1:16" ht="32" x14ac:dyDescent="0.2">
      <c r="A302" s="16" t="s">
        <v>11</v>
      </c>
      <c r="B302" s="16">
        <v>2021</v>
      </c>
      <c r="C302" s="16">
        <v>2021</v>
      </c>
      <c r="D302" s="16" t="s">
        <v>560</v>
      </c>
      <c r="E302" s="16" t="s">
        <v>561</v>
      </c>
      <c r="F302" s="16" t="s">
        <v>562</v>
      </c>
      <c r="G302" s="16" t="s">
        <v>985</v>
      </c>
      <c r="H302" s="16" t="s">
        <v>982</v>
      </c>
      <c r="I302" s="16" t="s">
        <v>981</v>
      </c>
      <c r="J302" s="16" t="s">
        <v>979</v>
      </c>
      <c r="K302" s="22">
        <f>0.05*O302</f>
        <v>0</v>
      </c>
      <c r="L302" s="21">
        <v>93.957999999999998</v>
      </c>
      <c r="M302" s="16" t="s">
        <v>80</v>
      </c>
      <c r="N302" s="19"/>
      <c r="O302" s="22"/>
      <c r="P302" s="22"/>
    </row>
    <row r="303" spans="1:16" ht="32" x14ac:dyDescent="0.2">
      <c r="A303" s="16" t="s">
        <v>11</v>
      </c>
      <c r="B303" s="16">
        <v>2021</v>
      </c>
      <c r="C303" s="16">
        <v>2021</v>
      </c>
      <c r="D303" s="16" t="s">
        <v>560</v>
      </c>
      <c r="E303" s="16" t="s">
        <v>561</v>
      </c>
      <c r="F303" s="16" t="s">
        <v>562</v>
      </c>
      <c r="G303" s="16" t="s">
        <v>984</v>
      </c>
      <c r="H303" s="16" t="s">
        <v>982</v>
      </c>
      <c r="I303" s="16" t="s">
        <v>981</v>
      </c>
      <c r="J303" s="16" t="s">
        <v>979</v>
      </c>
      <c r="K303" s="22">
        <f>0.05*O303</f>
        <v>0</v>
      </c>
      <c r="L303" s="21">
        <v>93.957999999999998</v>
      </c>
      <c r="M303" s="16" t="s">
        <v>80</v>
      </c>
      <c r="N303" s="19"/>
      <c r="O303" s="22"/>
      <c r="P303" s="22"/>
    </row>
    <row r="304" spans="1:16" ht="32" x14ac:dyDescent="0.2">
      <c r="A304" s="16" t="s">
        <v>11</v>
      </c>
      <c r="B304" s="16">
        <v>2021</v>
      </c>
      <c r="C304" s="16">
        <v>2021</v>
      </c>
      <c r="D304" s="16" t="s">
        <v>560</v>
      </c>
      <c r="E304" s="16" t="s">
        <v>561</v>
      </c>
      <c r="F304" s="16" t="s">
        <v>562</v>
      </c>
      <c r="G304" s="16" t="s">
        <v>983</v>
      </c>
      <c r="H304" s="16" t="s">
        <v>982</v>
      </c>
      <c r="I304" s="16" t="s">
        <v>981</v>
      </c>
      <c r="J304" s="16" t="s">
        <v>979</v>
      </c>
      <c r="K304" s="22">
        <f>0.05*O304</f>
        <v>0</v>
      </c>
      <c r="L304" s="21">
        <v>93.957999999999998</v>
      </c>
      <c r="M304" s="16" t="s">
        <v>80</v>
      </c>
      <c r="N304" s="19"/>
      <c r="O304" s="22"/>
      <c r="P304" s="22"/>
    </row>
    <row r="305" spans="1:16" ht="32" x14ac:dyDescent="0.2">
      <c r="A305" s="16" t="s">
        <v>11</v>
      </c>
      <c r="B305" s="16">
        <v>2021</v>
      </c>
      <c r="C305" s="16">
        <v>2021</v>
      </c>
      <c r="D305" s="16" t="s">
        <v>560</v>
      </c>
      <c r="E305" s="16" t="s">
        <v>561</v>
      </c>
      <c r="F305" s="16" t="s">
        <v>562</v>
      </c>
      <c r="G305" s="16" t="s">
        <v>983</v>
      </c>
      <c r="H305" s="16" t="s">
        <v>982</v>
      </c>
      <c r="I305" s="16" t="s">
        <v>981</v>
      </c>
      <c r="J305" s="16" t="s">
        <v>979</v>
      </c>
      <c r="K305" s="22">
        <f>0.05*O305</f>
        <v>0</v>
      </c>
      <c r="L305" s="21">
        <v>93.957999999999998</v>
      </c>
      <c r="M305" s="16" t="s">
        <v>80</v>
      </c>
      <c r="N305" s="19"/>
      <c r="O305" s="22"/>
      <c r="P305" s="22"/>
    </row>
    <row r="306" spans="1:16" ht="32" x14ac:dyDescent="0.2">
      <c r="A306" s="16" t="s">
        <v>11</v>
      </c>
      <c r="B306" s="16">
        <v>2021</v>
      </c>
      <c r="C306" s="16">
        <v>2021</v>
      </c>
      <c r="D306" s="16" t="s">
        <v>560</v>
      </c>
      <c r="E306" s="16" t="s">
        <v>561</v>
      </c>
      <c r="F306" s="16" t="s">
        <v>562</v>
      </c>
      <c r="G306" s="16" t="s">
        <v>986</v>
      </c>
      <c r="H306" s="16" t="s">
        <v>982</v>
      </c>
      <c r="I306" s="16" t="s">
        <v>981</v>
      </c>
      <c r="J306" s="16" t="s">
        <v>979</v>
      </c>
      <c r="K306" s="22">
        <f>0.05*O306</f>
        <v>0</v>
      </c>
      <c r="L306" s="21">
        <v>93.957999999999998</v>
      </c>
      <c r="M306" s="16" t="s">
        <v>80</v>
      </c>
      <c r="N306" s="19"/>
      <c r="O306" s="22"/>
      <c r="P306" s="22"/>
    </row>
    <row r="307" spans="1:16" ht="32" x14ac:dyDescent="0.2">
      <c r="A307" s="16" t="s">
        <v>11</v>
      </c>
      <c r="B307" s="16">
        <v>2021</v>
      </c>
      <c r="C307" s="16">
        <v>2023</v>
      </c>
      <c r="D307" s="16" t="s">
        <v>560</v>
      </c>
      <c r="E307" s="16" t="s">
        <v>561</v>
      </c>
      <c r="F307" s="16" t="s">
        <v>562</v>
      </c>
      <c r="G307" s="16" t="s">
        <v>994</v>
      </c>
      <c r="H307" s="16" t="s">
        <v>992</v>
      </c>
      <c r="I307" s="16" t="s">
        <v>993</v>
      </c>
      <c r="J307" s="16" t="s">
        <v>383</v>
      </c>
      <c r="K307" s="22">
        <f>0.05*O307</f>
        <v>0</v>
      </c>
      <c r="L307" s="21">
        <v>93.957999999999998</v>
      </c>
      <c r="M307" s="16" t="s">
        <v>80</v>
      </c>
      <c r="N307" s="19"/>
      <c r="O307" s="22"/>
      <c r="P307" s="22"/>
    </row>
    <row r="308" spans="1:16" ht="32" x14ac:dyDescent="0.2">
      <c r="A308" s="16" t="s">
        <v>11</v>
      </c>
      <c r="B308" s="16">
        <v>2021</v>
      </c>
      <c r="C308" s="16">
        <v>2023</v>
      </c>
      <c r="D308" s="16" t="s">
        <v>560</v>
      </c>
      <c r="E308" s="16" t="s">
        <v>561</v>
      </c>
      <c r="F308" s="16" t="s">
        <v>562</v>
      </c>
      <c r="G308" s="16" t="s">
        <v>995</v>
      </c>
      <c r="H308" s="16" t="s">
        <v>992</v>
      </c>
      <c r="I308" s="16" t="s">
        <v>993</v>
      </c>
      <c r="J308" s="16" t="s">
        <v>383</v>
      </c>
      <c r="K308" s="22">
        <f>0.05*O308</f>
        <v>0</v>
      </c>
      <c r="L308" s="21">
        <v>93.957999999999998</v>
      </c>
      <c r="M308" s="16" t="s">
        <v>80</v>
      </c>
      <c r="N308" s="19"/>
      <c r="O308" s="22"/>
      <c r="P308" s="22"/>
    </row>
    <row r="309" spans="1:16" ht="32" x14ac:dyDescent="0.2">
      <c r="A309" s="16" t="s">
        <v>11</v>
      </c>
      <c r="B309" s="16">
        <v>2021</v>
      </c>
      <c r="C309" s="16">
        <v>2023</v>
      </c>
      <c r="D309" s="16" t="s">
        <v>560</v>
      </c>
      <c r="E309" s="16" t="s">
        <v>561</v>
      </c>
      <c r="F309" s="16" t="s">
        <v>562</v>
      </c>
      <c r="G309" s="16" t="s">
        <v>995</v>
      </c>
      <c r="H309" s="16" t="s">
        <v>992</v>
      </c>
      <c r="I309" s="16" t="s">
        <v>993</v>
      </c>
      <c r="J309" s="16" t="s">
        <v>383</v>
      </c>
      <c r="K309" s="22">
        <f>0.05*O309</f>
        <v>0</v>
      </c>
      <c r="L309" s="21">
        <v>93.957999999999998</v>
      </c>
      <c r="M309" s="16" t="s">
        <v>80</v>
      </c>
      <c r="N309" s="19"/>
      <c r="O309" s="22"/>
      <c r="P309" s="22"/>
    </row>
    <row r="310" spans="1:16" ht="32" x14ac:dyDescent="0.2">
      <c r="A310" s="16" t="s">
        <v>11</v>
      </c>
      <c r="B310" s="16">
        <v>2021</v>
      </c>
      <c r="C310" s="16">
        <v>2023</v>
      </c>
      <c r="D310" s="16" t="s">
        <v>560</v>
      </c>
      <c r="E310" s="16" t="s">
        <v>561</v>
      </c>
      <c r="F310" s="16" t="s">
        <v>562</v>
      </c>
      <c r="G310" s="16" t="s">
        <v>996</v>
      </c>
      <c r="H310" s="16" t="s">
        <v>992</v>
      </c>
      <c r="I310" s="16" t="s">
        <v>993</v>
      </c>
      <c r="J310" s="16" t="s">
        <v>383</v>
      </c>
      <c r="K310" s="22">
        <f>0.05*O310</f>
        <v>0</v>
      </c>
      <c r="L310" s="21">
        <v>93.957999999999998</v>
      </c>
      <c r="M310" s="16" t="s">
        <v>80</v>
      </c>
      <c r="N310" s="19"/>
      <c r="O310" s="22"/>
      <c r="P310" s="22"/>
    </row>
    <row r="311" spans="1:16" ht="32" x14ac:dyDescent="0.2">
      <c r="A311" s="16" t="s">
        <v>11</v>
      </c>
      <c r="B311" s="16">
        <v>2021</v>
      </c>
      <c r="C311" s="16">
        <v>2023</v>
      </c>
      <c r="D311" s="16" t="s">
        <v>560</v>
      </c>
      <c r="E311" s="16" t="s">
        <v>561</v>
      </c>
      <c r="F311" s="16" t="s">
        <v>562</v>
      </c>
      <c r="G311" s="16" t="s">
        <v>997</v>
      </c>
      <c r="H311" s="16" t="s">
        <v>992</v>
      </c>
      <c r="I311" s="16" t="s">
        <v>993</v>
      </c>
      <c r="J311" s="16" t="s">
        <v>383</v>
      </c>
      <c r="K311" s="22">
        <f>0.05*O311</f>
        <v>0</v>
      </c>
      <c r="L311" s="21">
        <v>93.957999999999998</v>
      </c>
      <c r="M311" s="16" t="s">
        <v>80</v>
      </c>
      <c r="N311" s="19"/>
      <c r="O311" s="22"/>
      <c r="P311" s="22"/>
    </row>
    <row r="312" spans="1:16" ht="32" x14ac:dyDescent="0.2">
      <c r="A312" s="16" t="s">
        <v>11</v>
      </c>
      <c r="B312" s="16">
        <v>2021</v>
      </c>
      <c r="C312" s="16">
        <v>2021</v>
      </c>
      <c r="D312" s="16" t="s">
        <v>560</v>
      </c>
      <c r="E312" s="16" t="s">
        <v>561</v>
      </c>
      <c r="F312" s="16" t="s">
        <v>562</v>
      </c>
      <c r="G312" s="16" t="s">
        <v>997</v>
      </c>
      <c r="H312" s="16" t="s">
        <v>992</v>
      </c>
      <c r="I312" s="16" t="s">
        <v>993</v>
      </c>
      <c r="J312" s="16" t="s">
        <v>383</v>
      </c>
      <c r="K312" s="22">
        <f>0.05*O312</f>
        <v>0</v>
      </c>
      <c r="L312" s="21">
        <v>93.957999999999998</v>
      </c>
      <c r="M312" s="16" t="s">
        <v>80</v>
      </c>
      <c r="N312" s="19"/>
      <c r="O312" s="22"/>
      <c r="P312" s="22"/>
    </row>
    <row r="313" spans="1:16" ht="32" x14ac:dyDescent="0.2">
      <c r="A313" s="16" t="s">
        <v>11</v>
      </c>
      <c r="B313" s="16">
        <v>2021</v>
      </c>
      <c r="C313" s="16">
        <v>2021</v>
      </c>
      <c r="D313" s="16" t="s">
        <v>560</v>
      </c>
      <c r="E313" s="16" t="s">
        <v>561</v>
      </c>
      <c r="F313" s="16" t="s">
        <v>562</v>
      </c>
      <c r="G313" s="16" t="s">
        <v>994</v>
      </c>
      <c r="H313" s="16" t="s">
        <v>992</v>
      </c>
      <c r="I313" s="16" t="s">
        <v>993</v>
      </c>
      <c r="J313" s="16" t="s">
        <v>383</v>
      </c>
      <c r="K313" s="22">
        <f>0.05*O313</f>
        <v>0</v>
      </c>
      <c r="L313" s="21">
        <v>93.957999999999998</v>
      </c>
      <c r="M313" s="16" t="s">
        <v>80</v>
      </c>
      <c r="N313" s="19"/>
      <c r="O313" s="22"/>
      <c r="P313" s="22"/>
    </row>
    <row r="314" spans="1:16" ht="32" x14ac:dyDescent="0.2">
      <c r="A314" s="16" t="s">
        <v>11</v>
      </c>
      <c r="B314" s="16">
        <v>2021</v>
      </c>
      <c r="C314" s="16">
        <v>2021</v>
      </c>
      <c r="D314" s="16" t="s">
        <v>560</v>
      </c>
      <c r="E314" s="16" t="s">
        <v>561</v>
      </c>
      <c r="F314" s="16" t="s">
        <v>562</v>
      </c>
      <c r="G314" s="16" t="s">
        <v>994</v>
      </c>
      <c r="H314" s="16" t="s">
        <v>992</v>
      </c>
      <c r="I314" s="16" t="s">
        <v>993</v>
      </c>
      <c r="J314" s="16" t="s">
        <v>383</v>
      </c>
      <c r="K314" s="22">
        <f>0.05*O314</f>
        <v>0</v>
      </c>
      <c r="L314" s="21">
        <v>93.957999999999998</v>
      </c>
      <c r="M314" s="16" t="s">
        <v>80</v>
      </c>
      <c r="N314" s="19"/>
      <c r="O314" s="22"/>
      <c r="P314" s="22"/>
    </row>
    <row r="315" spans="1:16" ht="32" x14ac:dyDescent="0.2">
      <c r="A315" s="16" t="s">
        <v>11</v>
      </c>
      <c r="B315" s="16">
        <v>2021</v>
      </c>
      <c r="C315" s="16">
        <v>2021</v>
      </c>
      <c r="D315" s="16" t="s">
        <v>560</v>
      </c>
      <c r="E315" s="16" t="s">
        <v>561</v>
      </c>
      <c r="F315" s="16" t="s">
        <v>562</v>
      </c>
      <c r="G315" s="16" t="s">
        <v>995</v>
      </c>
      <c r="H315" s="16" t="s">
        <v>992</v>
      </c>
      <c r="I315" s="16" t="s">
        <v>993</v>
      </c>
      <c r="J315" s="16" t="s">
        <v>383</v>
      </c>
      <c r="K315" s="22">
        <f>0.05*O315</f>
        <v>0</v>
      </c>
      <c r="L315" s="21">
        <v>93.957999999999998</v>
      </c>
      <c r="M315" s="16" t="s">
        <v>80</v>
      </c>
      <c r="N315" s="19"/>
      <c r="O315" s="22"/>
      <c r="P315" s="22"/>
    </row>
    <row r="316" spans="1:16" ht="32" x14ac:dyDescent="0.2">
      <c r="A316" s="16" t="s">
        <v>11</v>
      </c>
      <c r="B316" s="16">
        <v>2021</v>
      </c>
      <c r="C316" s="16">
        <v>2021</v>
      </c>
      <c r="D316" s="16" t="s">
        <v>560</v>
      </c>
      <c r="E316" s="16" t="s">
        <v>561</v>
      </c>
      <c r="F316" s="16" t="s">
        <v>562</v>
      </c>
      <c r="G316" s="16" t="s">
        <v>996</v>
      </c>
      <c r="H316" s="16" t="s">
        <v>992</v>
      </c>
      <c r="I316" s="16" t="s">
        <v>993</v>
      </c>
      <c r="J316" s="16" t="s">
        <v>383</v>
      </c>
      <c r="K316" s="22">
        <f>0.05*O316</f>
        <v>0</v>
      </c>
      <c r="L316" s="21">
        <v>93.957999999999998</v>
      </c>
      <c r="M316" s="16" t="s">
        <v>80</v>
      </c>
      <c r="N316" s="19"/>
      <c r="O316" s="22"/>
      <c r="P316" s="22"/>
    </row>
    <row r="317" spans="1:16" ht="32" x14ac:dyDescent="0.2">
      <c r="A317" s="16" t="s">
        <v>11</v>
      </c>
      <c r="B317" s="16">
        <v>2021</v>
      </c>
      <c r="C317" s="16">
        <v>2023</v>
      </c>
      <c r="D317" s="16" t="s">
        <v>560</v>
      </c>
      <c r="E317" s="16" t="s">
        <v>561</v>
      </c>
      <c r="F317" s="16" t="s">
        <v>562</v>
      </c>
      <c r="G317" s="16" t="s">
        <v>1017</v>
      </c>
      <c r="H317" s="16" t="s">
        <v>115</v>
      </c>
      <c r="I317" s="16" t="s">
        <v>1016</v>
      </c>
      <c r="J317" s="16" t="s">
        <v>116</v>
      </c>
      <c r="K317" s="22">
        <f>0.05*O317</f>
        <v>0</v>
      </c>
      <c r="L317" s="21">
        <v>93.957999999999998</v>
      </c>
      <c r="M317" s="16" t="s">
        <v>80</v>
      </c>
      <c r="N317" s="19"/>
      <c r="O317" s="22"/>
      <c r="P317" s="22"/>
    </row>
    <row r="318" spans="1:16" ht="32" x14ac:dyDescent="0.2">
      <c r="A318" s="16" t="s">
        <v>11</v>
      </c>
      <c r="B318" s="16">
        <v>2021</v>
      </c>
      <c r="C318" s="16">
        <v>2021</v>
      </c>
      <c r="D318" s="16" t="s">
        <v>560</v>
      </c>
      <c r="E318" s="16" t="s">
        <v>561</v>
      </c>
      <c r="F318" s="16" t="s">
        <v>562</v>
      </c>
      <c r="G318" s="16" t="s">
        <v>1018</v>
      </c>
      <c r="H318" s="16" t="s">
        <v>115</v>
      </c>
      <c r="I318" s="16" t="s">
        <v>1016</v>
      </c>
      <c r="J318" s="16" t="s">
        <v>116</v>
      </c>
      <c r="K318" s="22">
        <f>0.05*O318</f>
        <v>0</v>
      </c>
      <c r="L318" s="21">
        <v>93.957999999999998</v>
      </c>
      <c r="M318" s="16" t="s">
        <v>80</v>
      </c>
      <c r="N318" s="19"/>
      <c r="O318" s="22"/>
      <c r="P318" s="22"/>
    </row>
    <row r="319" spans="1:16" ht="32" x14ac:dyDescent="0.2">
      <c r="A319" s="16" t="s">
        <v>11</v>
      </c>
      <c r="B319" s="16">
        <v>2021</v>
      </c>
      <c r="C319" s="16">
        <v>2021</v>
      </c>
      <c r="D319" s="16" t="s">
        <v>560</v>
      </c>
      <c r="E319" s="16" t="s">
        <v>561</v>
      </c>
      <c r="F319" s="16" t="s">
        <v>562</v>
      </c>
      <c r="G319" s="16" t="s">
        <v>1019</v>
      </c>
      <c r="H319" s="16" t="s">
        <v>115</v>
      </c>
      <c r="I319" s="16" t="s">
        <v>1016</v>
      </c>
      <c r="J319" s="16" t="s">
        <v>116</v>
      </c>
      <c r="K319" s="22">
        <f>0.05*O319</f>
        <v>0</v>
      </c>
      <c r="L319" s="21">
        <v>93.957999999999998</v>
      </c>
      <c r="M319" s="16" t="s">
        <v>80</v>
      </c>
      <c r="N319" s="19"/>
      <c r="O319" s="22"/>
      <c r="P319" s="22"/>
    </row>
    <row r="320" spans="1:16" ht="32" x14ac:dyDescent="0.2">
      <c r="A320" s="16" t="s">
        <v>11</v>
      </c>
      <c r="B320" s="16">
        <v>2021</v>
      </c>
      <c r="C320" s="16">
        <v>2021</v>
      </c>
      <c r="D320" s="16" t="s">
        <v>560</v>
      </c>
      <c r="E320" s="16" t="s">
        <v>561</v>
      </c>
      <c r="F320" s="16" t="s">
        <v>562</v>
      </c>
      <c r="G320" s="16" t="s">
        <v>1019</v>
      </c>
      <c r="H320" s="16" t="s">
        <v>115</v>
      </c>
      <c r="I320" s="16" t="s">
        <v>1016</v>
      </c>
      <c r="J320" s="16" t="s">
        <v>116</v>
      </c>
      <c r="K320" s="22">
        <f>0.05*O320</f>
        <v>0</v>
      </c>
      <c r="L320" s="21">
        <v>93.957999999999998</v>
      </c>
      <c r="M320" s="16" t="s">
        <v>80</v>
      </c>
      <c r="N320" s="19"/>
      <c r="O320" s="22"/>
      <c r="P320" s="22"/>
    </row>
    <row r="321" spans="1:16" ht="32" x14ac:dyDescent="0.2">
      <c r="A321" s="16" t="s">
        <v>11</v>
      </c>
      <c r="B321" s="16">
        <v>2021</v>
      </c>
      <c r="C321" s="16">
        <v>2021</v>
      </c>
      <c r="D321" s="16" t="s">
        <v>560</v>
      </c>
      <c r="E321" s="16" t="s">
        <v>561</v>
      </c>
      <c r="F321" s="16" t="s">
        <v>562</v>
      </c>
      <c r="G321" s="16" t="s">
        <v>1017</v>
      </c>
      <c r="H321" s="16" t="s">
        <v>115</v>
      </c>
      <c r="I321" s="16" t="s">
        <v>1016</v>
      </c>
      <c r="J321" s="16" t="s">
        <v>116</v>
      </c>
      <c r="K321" s="22">
        <f>0.05*O321</f>
        <v>0</v>
      </c>
      <c r="L321" s="21">
        <v>93.957999999999998</v>
      </c>
      <c r="M321" s="16" t="s">
        <v>80</v>
      </c>
      <c r="N321" s="19"/>
      <c r="O321" s="22"/>
      <c r="P321" s="22"/>
    </row>
    <row r="322" spans="1:16" ht="32" x14ac:dyDescent="0.2">
      <c r="A322" s="16" t="s">
        <v>11</v>
      </c>
      <c r="B322" s="16">
        <v>2021</v>
      </c>
      <c r="C322" s="16">
        <v>2021</v>
      </c>
      <c r="D322" s="16" t="s">
        <v>560</v>
      </c>
      <c r="E322" s="16" t="s">
        <v>561</v>
      </c>
      <c r="F322" s="16" t="s">
        <v>562</v>
      </c>
      <c r="G322" s="16" t="s">
        <v>1020</v>
      </c>
      <c r="H322" s="16" t="s">
        <v>115</v>
      </c>
      <c r="I322" s="16" t="s">
        <v>1016</v>
      </c>
      <c r="J322" s="16" t="s">
        <v>116</v>
      </c>
      <c r="K322" s="22">
        <f>0.05*O322</f>
        <v>0</v>
      </c>
      <c r="L322" s="21">
        <v>93.957999999999998</v>
      </c>
      <c r="M322" s="16" t="s">
        <v>80</v>
      </c>
      <c r="N322" s="19"/>
      <c r="O322" s="22"/>
      <c r="P322" s="22"/>
    </row>
    <row r="323" spans="1:16" ht="32" x14ac:dyDescent="0.2">
      <c r="A323" s="16" t="s">
        <v>11</v>
      </c>
      <c r="B323" s="16">
        <v>2021</v>
      </c>
      <c r="C323" s="16">
        <v>2023</v>
      </c>
      <c r="D323" s="16" t="s">
        <v>560</v>
      </c>
      <c r="E323" s="16" t="s">
        <v>561</v>
      </c>
      <c r="F323" s="16" t="s">
        <v>562</v>
      </c>
      <c r="G323" s="16" t="s">
        <v>1029</v>
      </c>
      <c r="H323" s="16" t="s">
        <v>1027</v>
      </c>
      <c r="I323" s="16" t="s">
        <v>1028</v>
      </c>
      <c r="J323" s="16" t="s">
        <v>120</v>
      </c>
      <c r="K323" s="22">
        <f>0.05*O323</f>
        <v>0</v>
      </c>
      <c r="L323" s="21">
        <v>93.957999999999998</v>
      </c>
      <c r="M323" s="16" t="s">
        <v>80</v>
      </c>
      <c r="N323" s="19"/>
      <c r="O323" s="22"/>
      <c r="P323" s="22"/>
    </row>
    <row r="324" spans="1:16" ht="32" x14ac:dyDescent="0.2">
      <c r="A324" s="16" t="s">
        <v>11</v>
      </c>
      <c r="B324" s="16">
        <v>2021</v>
      </c>
      <c r="C324" s="16">
        <v>2021</v>
      </c>
      <c r="D324" s="16" t="s">
        <v>560</v>
      </c>
      <c r="E324" s="16" t="s">
        <v>561</v>
      </c>
      <c r="F324" s="16" t="s">
        <v>562</v>
      </c>
      <c r="G324" s="16" t="s">
        <v>1030</v>
      </c>
      <c r="H324" s="16" t="s">
        <v>1027</v>
      </c>
      <c r="I324" s="16" t="s">
        <v>1028</v>
      </c>
      <c r="J324" s="16" t="s">
        <v>120</v>
      </c>
      <c r="K324" s="22">
        <f>0.05*O324</f>
        <v>0</v>
      </c>
      <c r="L324" s="21">
        <v>93.957999999999998</v>
      </c>
      <c r="M324" s="16" t="s">
        <v>80</v>
      </c>
      <c r="N324" s="19"/>
      <c r="O324" s="22"/>
      <c r="P324" s="22"/>
    </row>
    <row r="325" spans="1:16" ht="32" x14ac:dyDescent="0.2">
      <c r="A325" s="16" t="s">
        <v>11</v>
      </c>
      <c r="B325" s="16">
        <v>2021</v>
      </c>
      <c r="C325" s="16">
        <v>2021</v>
      </c>
      <c r="D325" s="16" t="s">
        <v>560</v>
      </c>
      <c r="E325" s="16" t="s">
        <v>561</v>
      </c>
      <c r="F325" s="16" t="s">
        <v>562</v>
      </c>
      <c r="G325" s="16" t="s">
        <v>1031</v>
      </c>
      <c r="H325" s="16" t="s">
        <v>1027</v>
      </c>
      <c r="I325" s="16" t="s">
        <v>1028</v>
      </c>
      <c r="J325" s="16" t="s">
        <v>120</v>
      </c>
      <c r="K325" s="22">
        <f>0.05*O325</f>
        <v>0</v>
      </c>
      <c r="L325" s="21">
        <v>93.957999999999998</v>
      </c>
      <c r="M325" s="16" t="s">
        <v>80</v>
      </c>
      <c r="N325" s="19"/>
      <c r="O325" s="22"/>
      <c r="P325" s="22"/>
    </row>
    <row r="326" spans="1:16" ht="32" x14ac:dyDescent="0.2">
      <c r="A326" s="16" t="s">
        <v>11</v>
      </c>
      <c r="B326" s="16">
        <v>2021</v>
      </c>
      <c r="C326" s="16">
        <v>2021</v>
      </c>
      <c r="D326" s="16" t="s">
        <v>560</v>
      </c>
      <c r="E326" s="16" t="s">
        <v>561</v>
      </c>
      <c r="F326" s="16" t="s">
        <v>562</v>
      </c>
      <c r="G326" s="16" t="s">
        <v>1031</v>
      </c>
      <c r="H326" s="16" t="s">
        <v>1027</v>
      </c>
      <c r="I326" s="16" t="s">
        <v>1028</v>
      </c>
      <c r="J326" s="16" t="s">
        <v>120</v>
      </c>
      <c r="K326" s="22">
        <f>0.05*O326</f>
        <v>0</v>
      </c>
      <c r="L326" s="21">
        <v>93.957999999999998</v>
      </c>
      <c r="M326" s="16" t="s">
        <v>80</v>
      </c>
      <c r="N326" s="19"/>
      <c r="O326" s="22"/>
      <c r="P326" s="22"/>
    </row>
    <row r="327" spans="1:16" ht="32" x14ac:dyDescent="0.2">
      <c r="A327" s="16" t="s">
        <v>11</v>
      </c>
      <c r="B327" s="16">
        <v>2021</v>
      </c>
      <c r="C327" s="16">
        <v>2021</v>
      </c>
      <c r="D327" s="16" t="s">
        <v>560</v>
      </c>
      <c r="E327" s="16" t="s">
        <v>561</v>
      </c>
      <c r="F327" s="16" t="s">
        <v>562</v>
      </c>
      <c r="G327" s="16" t="s">
        <v>1029</v>
      </c>
      <c r="H327" s="16" t="s">
        <v>1027</v>
      </c>
      <c r="I327" s="16" t="s">
        <v>1028</v>
      </c>
      <c r="J327" s="16" t="s">
        <v>120</v>
      </c>
      <c r="K327" s="22">
        <f>0.05*O327</f>
        <v>0</v>
      </c>
      <c r="L327" s="21">
        <v>93.957999999999998</v>
      </c>
      <c r="M327" s="16" t="s">
        <v>80</v>
      </c>
      <c r="N327" s="19"/>
      <c r="O327" s="22"/>
      <c r="P327" s="22"/>
    </row>
    <row r="328" spans="1:16" ht="32" x14ac:dyDescent="0.2">
      <c r="A328" s="16" t="s">
        <v>11</v>
      </c>
      <c r="B328" s="16">
        <v>2021</v>
      </c>
      <c r="C328" s="16">
        <v>2021</v>
      </c>
      <c r="D328" s="16" t="s">
        <v>560</v>
      </c>
      <c r="E328" s="16" t="s">
        <v>561</v>
      </c>
      <c r="F328" s="16" t="s">
        <v>562</v>
      </c>
      <c r="G328" s="16" t="s">
        <v>1032</v>
      </c>
      <c r="H328" s="16" t="s">
        <v>1027</v>
      </c>
      <c r="I328" s="16" t="s">
        <v>1028</v>
      </c>
      <c r="J328" s="16" t="s">
        <v>120</v>
      </c>
      <c r="K328" s="22">
        <f>0.05*O328</f>
        <v>0</v>
      </c>
      <c r="L328" s="21">
        <v>93.957999999999998</v>
      </c>
      <c r="M328" s="16" t="s">
        <v>80</v>
      </c>
      <c r="N328" s="19"/>
      <c r="O328" s="22"/>
      <c r="P328" s="22"/>
    </row>
    <row r="329" spans="1:16" ht="32" x14ac:dyDescent="0.2">
      <c r="A329" s="16" t="s">
        <v>11</v>
      </c>
      <c r="B329" s="16">
        <v>2021</v>
      </c>
      <c r="C329" s="16">
        <v>2023</v>
      </c>
      <c r="D329" s="16" t="s">
        <v>560</v>
      </c>
      <c r="E329" s="16" t="s">
        <v>561</v>
      </c>
      <c r="F329" s="16" t="s">
        <v>562</v>
      </c>
      <c r="G329" s="16" t="s">
        <v>1042</v>
      </c>
      <c r="H329" s="16" t="s">
        <v>1040</v>
      </c>
      <c r="I329" s="16" t="s">
        <v>1041</v>
      </c>
      <c r="J329" s="16" t="s">
        <v>1038</v>
      </c>
      <c r="K329" s="22">
        <f>0.05*O329</f>
        <v>0</v>
      </c>
      <c r="L329" s="21">
        <v>93.957999999999998</v>
      </c>
      <c r="M329" s="16" t="s">
        <v>80</v>
      </c>
      <c r="N329" s="19"/>
      <c r="O329" s="22"/>
      <c r="P329" s="22"/>
    </row>
    <row r="330" spans="1:16" ht="32" x14ac:dyDescent="0.2">
      <c r="A330" s="16" t="s">
        <v>11</v>
      </c>
      <c r="B330" s="16">
        <v>2021</v>
      </c>
      <c r="C330" s="16">
        <v>2021</v>
      </c>
      <c r="D330" s="16" t="s">
        <v>560</v>
      </c>
      <c r="E330" s="16" t="s">
        <v>561</v>
      </c>
      <c r="F330" s="16" t="s">
        <v>562</v>
      </c>
      <c r="G330" s="16" t="s">
        <v>1043</v>
      </c>
      <c r="H330" s="16" t="s">
        <v>1040</v>
      </c>
      <c r="I330" s="16" t="s">
        <v>1041</v>
      </c>
      <c r="J330" s="16" t="s">
        <v>1038</v>
      </c>
      <c r="K330" s="22">
        <f>0.05*O330</f>
        <v>0</v>
      </c>
      <c r="L330" s="21">
        <v>93.957999999999998</v>
      </c>
      <c r="M330" s="16" t="s">
        <v>80</v>
      </c>
      <c r="N330" s="19"/>
      <c r="O330" s="22">
        <v>0</v>
      </c>
      <c r="P330" s="22">
        <f>O330-K330</f>
        <v>0</v>
      </c>
    </row>
    <row r="331" spans="1:16" ht="32" x14ac:dyDescent="0.2">
      <c r="A331" s="16" t="s">
        <v>11</v>
      </c>
      <c r="B331" s="16">
        <v>2021</v>
      </c>
      <c r="C331" s="16">
        <v>2021</v>
      </c>
      <c r="D331" s="16" t="s">
        <v>560</v>
      </c>
      <c r="E331" s="16" t="s">
        <v>561</v>
      </c>
      <c r="F331" s="16" t="s">
        <v>562</v>
      </c>
      <c r="G331" s="16" t="s">
        <v>1044</v>
      </c>
      <c r="H331" s="16" t="s">
        <v>1040</v>
      </c>
      <c r="I331" s="16" t="s">
        <v>1041</v>
      </c>
      <c r="J331" s="16" t="s">
        <v>1038</v>
      </c>
      <c r="K331" s="22">
        <f>0.05*O331</f>
        <v>0</v>
      </c>
      <c r="L331" s="21">
        <v>93.957999999999998</v>
      </c>
      <c r="M331" s="16" t="s">
        <v>80</v>
      </c>
      <c r="N331" s="19"/>
      <c r="O331" s="22">
        <v>0</v>
      </c>
      <c r="P331" s="22">
        <f>O331-K331</f>
        <v>0</v>
      </c>
    </row>
    <row r="332" spans="1:16" ht="32" x14ac:dyDescent="0.2">
      <c r="A332" s="16" t="s">
        <v>11</v>
      </c>
      <c r="B332" s="16">
        <v>2021</v>
      </c>
      <c r="C332" s="16">
        <v>2021</v>
      </c>
      <c r="D332" s="16" t="s">
        <v>560</v>
      </c>
      <c r="E332" s="16" t="s">
        <v>561</v>
      </c>
      <c r="F332" s="16" t="s">
        <v>562</v>
      </c>
      <c r="G332" s="16" t="s">
        <v>1044</v>
      </c>
      <c r="H332" s="16" t="s">
        <v>1040</v>
      </c>
      <c r="I332" s="16" t="s">
        <v>1041</v>
      </c>
      <c r="J332" s="16" t="s">
        <v>1038</v>
      </c>
      <c r="K332" s="22">
        <f>0.05*O332</f>
        <v>6250</v>
      </c>
      <c r="L332" s="21">
        <v>93.957999999999998</v>
      </c>
      <c r="M332" s="16" t="s">
        <v>80</v>
      </c>
      <c r="N332" s="19"/>
      <c r="O332" s="22">
        <v>125000</v>
      </c>
      <c r="P332" s="22">
        <f>O332-K332</f>
        <v>118750</v>
      </c>
    </row>
    <row r="333" spans="1:16" ht="32" x14ac:dyDescent="0.2">
      <c r="A333" s="16" t="s">
        <v>11</v>
      </c>
      <c r="B333" s="16">
        <v>2021</v>
      </c>
      <c r="C333" s="16">
        <v>2021</v>
      </c>
      <c r="D333" s="16" t="s">
        <v>560</v>
      </c>
      <c r="E333" s="16" t="s">
        <v>561</v>
      </c>
      <c r="F333" s="16" t="s">
        <v>562</v>
      </c>
      <c r="G333" s="16" t="s">
        <v>1042</v>
      </c>
      <c r="H333" s="16" t="s">
        <v>1040</v>
      </c>
      <c r="I333" s="16" t="s">
        <v>1041</v>
      </c>
      <c r="J333" s="16" t="s">
        <v>1038</v>
      </c>
      <c r="K333" s="22">
        <f>0.05*O333</f>
        <v>14608.95</v>
      </c>
      <c r="L333" s="21">
        <v>93.957999999999998</v>
      </c>
      <c r="M333" s="16" t="s">
        <v>80</v>
      </c>
      <c r="N333" s="19"/>
      <c r="O333" s="22">
        <v>292179</v>
      </c>
      <c r="P333" s="22">
        <f>O333-K333</f>
        <v>277570.05</v>
      </c>
    </row>
    <row r="334" spans="1:16" ht="32" x14ac:dyDescent="0.2">
      <c r="A334" s="16" t="s">
        <v>11</v>
      </c>
      <c r="B334" s="16">
        <v>2021</v>
      </c>
      <c r="C334" s="16">
        <v>2021</v>
      </c>
      <c r="D334" s="16" t="s">
        <v>560</v>
      </c>
      <c r="E334" s="16" t="s">
        <v>561</v>
      </c>
      <c r="F334" s="16" t="s">
        <v>562</v>
      </c>
      <c r="G334" s="16" t="s">
        <v>1045</v>
      </c>
      <c r="H334" s="16" t="s">
        <v>1040</v>
      </c>
      <c r="I334" s="16" t="s">
        <v>1041</v>
      </c>
      <c r="J334" s="16" t="s">
        <v>1038</v>
      </c>
      <c r="K334" s="22">
        <f>0.05*O334</f>
        <v>66718.05</v>
      </c>
      <c r="L334" s="21">
        <v>93.957999999999998</v>
      </c>
      <c r="M334" s="16" t="s">
        <v>80</v>
      </c>
      <c r="N334" s="19"/>
      <c r="O334" s="22">
        <v>1334361</v>
      </c>
      <c r="P334" s="22">
        <f>O334-K334</f>
        <v>1267642.95</v>
      </c>
    </row>
    <row r="335" spans="1:16" ht="32" x14ac:dyDescent="0.2">
      <c r="A335" s="16" t="s">
        <v>11</v>
      </c>
      <c r="B335" s="16">
        <v>2021</v>
      </c>
      <c r="C335" s="16">
        <v>2023</v>
      </c>
      <c r="D335" s="16" t="s">
        <v>560</v>
      </c>
      <c r="E335" s="16" t="s">
        <v>561</v>
      </c>
      <c r="F335" s="16" t="s">
        <v>562</v>
      </c>
      <c r="G335" s="16" t="s">
        <v>1058</v>
      </c>
      <c r="H335" s="16" t="s">
        <v>1056</v>
      </c>
      <c r="I335" s="16" t="s">
        <v>1057</v>
      </c>
      <c r="J335" s="16" t="s">
        <v>395</v>
      </c>
      <c r="K335" s="22">
        <f>0.05*O335</f>
        <v>93464.450000000012</v>
      </c>
      <c r="L335" s="21">
        <v>93.957999999999998</v>
      </c>
      <c r="M335" s="16" t="s">
        <v>80</v>
      </c>
      <c r="N335" s="19"/>
      <c r="O335" s="22">
        <v>1869289</v>
      </c>
      <c r="P335" s="22">
        <f>O335-K335</f>
        <v>1775824.55</v>
      </c>
    </row>
    <row r="336" spans="1:16" ht="32" x14ac:dyDescent="0.2">
      <c r="A336" s="16" t="s">
        <v>11</v>
      </c>
      <c r="B336" s="16">
        <v>2021</v>
      </c>
      <c r="C336" s="16">
        <v>2023</v>
      </c>
      <c r="D336" s="16" t="s">
        <v>560</v>
      </c>
      <c r="E336" s="16" t="s">
        <v>561</v>
      </c>
      <c r="F336" s="16" t="s">
        <v>562</v>
      </c>
      <c r="G336" s="16" t="s">
        <v>1058</v>
      </c>
      <c r="H336" s="16" t="s">
        <v>1059</v>
      </c>
      <c r="I336" s="16" t="s">
        <v>1057</v>
      </c>
      <c r="J336" s="16" t="s">
        <v>395</v>
      </c>
      <c r="K336" s="22">
        <f>0.05*O336</f>
        <v>161438.6</v>
      </c>
      <c r="L336" s="21">
        <v>93.957999999999998</v>
      </c>
      <c r="M336" s="16" t="s">
        <v>80</v>
      </c>
      <c r="N336" s="19"/>
      <c r="O336" s="22">
        <v>3228772</v>
      </c>
      <c r="P336" s="22">
        <f>O336-K336</f>
        <v>3067333.4</v>
      </c>
    </row>
    <row r="337" spans="1:16" ht="32" x14ac:dyDescent="0.2">
      <c r="A337" s="16" t="s">
        <v>11</v>
      </c>
      <c r="B337" s="16">
        <v>2021</v>
      </c>
      <c r="C337" s="16">
        <v>2023</v>
      </c>
      <c r="D337" s="16" t="s">
        <v>560</v>
      </c>
      <c r="E337" s="16" t="s">
        <v>561</v>
      </c>
      <c r="F337" s="16" t="s">
        <v>562</v>
      </c>
      <c r="G337" s="16" t="s">
        <v>1060</v>
      </c>
      <c r="H337" s="16" t="s">
        <v>1059</v>
      </c>
      <c r="I337" s="16" t="s">
        <v>1057</v>
      </c>
      <c r="J337" s="16" t="s">
        <v>395</v>
      </c>
      <c r="K337" s="22">
        <f>0.05*O337</f>
        <v>0</v>
      </c>
      <c r="L337" s="21">
        <v>93.957999999999998</v>
      </c>
      <c r="M337" s="16" t="s">
        <v>80</v>
      </c>
      <c r="N337" s="19"/>
      <c r="O337" s="22">
        <v>0</v>
      </c>
      <c r="P337" s="22">
        <f>O337-K337</f>
        <v>0</v>
      </c>
    </row>
    <row r="338" spans="1:16" ht="32" x14ac:dyDescent="0.2">
      <c r="A338" s="16" t="s">
        <v>11</v>
      </c>
      <c r="B338" s="16">
        <v>2021</v>
      </c>
      <c r="C338" s="16">
        <v>2023</v>
      </c>
      <c r="D338" s="16" t="s">
        <v>560</v>
      </c>
      <c r="E338" s="16" t="s">
        <v>561</v>
      </c>
      <c r="F338" s="16" t="s">
        <v>562</v>
      </c>
      <c r="G338" s="16" t="s">
        <v>1061</v>
      </c>
      <c r="H338" s="16" t="s">
        <v>1059</v>
      </c>
      <c r="I338" s="16" t="s">
        <v>1057</v>
      </c>
      <c r="J338" s="16" t="s">
        <v>395</v>
      </c>
      <c r="K338" s="22">
        <f>0.05*O338</f>
        <v>35501.599999999999</v>
      </c>
      <c r="L338" s="21">
        <v>93.957999999999998</v>
      </c>
      <c r="M338" s="16" t="s">
        <v>80</v>
      </c>
      <c r="N338" s="19"/>
      <c r="O338" s="22">
        <v>710032</v>
      </c>
      <c r="P338" s="22">
        <f>O338-K338</f>
        <v>674530.4</v>
      </c>
    </row>
    <row r="339" spans="1:16" ht="32" x14ac:dyDescent="0.2">
      <c r="A339" s="16" t="s">
        <v>11</v>
      </c>
      <c r="B339" s="16">
        <v>2021</v>
      </c>
      <c r="C339" s="16">
        <v>2021</v>
      </c>
      <c r="D339" s="16" t="s">
        <v>560</v>
      </c>
      <c r="E339" s="16" t="s">
        <v>561</v>
      </c>
      <c r="F339" s="16" t="s">
        <v>562</v>
      </c>
      <c r="G339" s="16" t="s">
        <v>1061</v>
      </c>
      <c r="H339" s="16" t="s">
        <v>1056</v>
      </c>
      <c r="I339" s="16" t="s">
        <v>1057</v>
      </c>
      <c r="J339" s="16" t="s">
        <v>395</v>
      </c>
      <c r="K339" s="22">
        <f>0.05*O339</f>
        <v>97654.450000000012</v>
      </c>
      <c r="L339" s="21">
        <v>93.957999999999998</v>
      </c>
      <c r="M339" s="16" t="s">
        <v>80</v>
      </c>
      <c r="N339" s="19"/>
      <c r="O339" s="22">
        <v>1953089</v>
      </c>
      <c r="P339" s="22">
        <f>O339-K339</f>
        <v>1855434.55</v>
      </c>
    </row>
    <row r="340" spans="1:16" ht="32" x14ac:dyDescent="0.2">
      <c r="A340" s="16" t="s">
        <v>11</v>
      </c>
      <c r="B340" s="16">
        <v>2021</v>
      </c>
      <c r="C340" s="16">
        <v>2021</v>
      </c>
      <c r="D340" s="16" t="s">
        <v>560</v>
      </c>
      <c r="E340" s="16" t="s">
        <v>561</v>
      </c>
      <c r="F340" s="16" t="s">
        <v>562</v>
      </c>
      <c r="G340" s="16" t="s">
        <v>1062</v>
      </c>
      <c r="H340" s="16" t="s">
        <v>1056</v>
      </c>
      <c r="I340" s="16" t="s">
        <v>1057</v>
      </c>
      <c r="J340" s="16" t="s">
        <v>395</v>
      </c>
      <c r="K340" s="22">
        <f>0.05*O340</f>
        <v>422035.25</v>
      </c>
      <c r="L340" s="21">
        <v>93.957999999999998</v>
      </c>
      <c r="M340" s="16" t="s">
        <v>80</v>
      </c>
      <c r="N340" s="19"/>
      <c r="O340" s="22">
        <v>8440705</v>
      </c>
      <c r="P340" s="22">
        <f>O340-K340</f>
        <v>8018669.75</v>
      </c>
    </row>
    <row r="341" spans="1:16" ht="32" x14ac:dyDescent="0.2">
      <c r="A341" s="16" t="s">
        <v>11</v>
      </c>
      <c r="B341" s="16">
        <v>2021</v>
      </c>
      <c r="C341" s="16">
        <v>2021</v>
      </c>
      <c r="D341" s="16" t="s">
        <v>560</v>
      </c>
      <c r="E341" s="16" t="s">
        <v>561</v>
      </c>
      <c r="F341" s="16" t="s">
        <v>562</v>
      </c>
      <c r="G341" s="16" t="s">
        <v>1062</v>
      </c>
      <c r="H341" s="16" t="s">
        <v>1056</v>
      </c>
      <c r="I341" s="16" t="s">
        <v>1057</v>
      </c>
      <c r="J341" s="16" t="s">
        <v>395</v>
      </c>
      <c r="K341" s="22">
        <f>0.05*O341</f>
        <v>597249.30000000005</v>
      </c>
      <c r="L341" s="21">
        <v>93.957999999999998</v>
      </c>
      <c r="M341" s="16" t="s">
        <v>80</v>
      </c>
      <c r="N341" s="19"/>
      <c r="O341" s="22">
        <v>11944986</v>
      </c>
      <c r="P341" s="22">
        <f>O341-K341</f>
        <v>11347736.699999999</v>
      </c>
    </row>
    <row r="342" spans="1:16" ht="32" x14ac:dyDescent="0.2">
      <c r="A342" s="16" t="s">
        <v>11</v>
      </c>
      <c r="B342" s="16">
        <v>2021</v>
      </c>
      <c r="C342" s="16">
        <v>2021</v>
      </c>
      <c r="D342" s="16" t="s">
        <v>560</v>
      </c>
      <c r="E342" s="16" t="s">
        <v>561</v>
      </c>
      <c r="F342" s="16" t="s">
        <v>562</v>
      </c>
      <c r="G342" s="16" t="s">
        <v>1058</v>
      </c>
      <c r="H342" s="16" t="s">
        <v>1056</v>
      </c>
      <c r="I342" s="16" t="s">
        <v>1057</v>
      </c>
      <c r="J342" s="16" t="s">
        <v>395</v>
      </c>
      <c r="K342" s="22">
        <f>0.05*O342</f>
        <v>1031612.4500000001</v>
      </c>
      <c r="L342" s="21">
        <v>93.957999999999998</v>
      </c>
      <c r="M342" s="16" t="s">
        <v>80</v>
      </c>
      <c r="N342" s="19"/>
      <c r="O342" s="22">
        <v>20632249</v>
      </c>
      <c r="P342" s="22">
        <f>O342-K342</f>
        <v>19600636.550000001</v>
      </c>
    </row>
    <row r="343" spans="1:16" ht="32" x14ac:dyDescent="0.2">
      <c r="A343" s="16" t="s">
        <v>11</v>
      </c>
      <c r="B343" s="16">
        <v>2021</v>
      </c>
      <c r="C343" s="16">
        <v>2021</v>
      </c>
      <c r="D343" s="16" t="s">
        <v>560</v>
      </c>
      <c r="E343" s="16" t="s">
        <v>561</v>
      </c>
      <c r="F343" s="16" t="s">
        <v>562</v>
      </c>
      <c r="G343" s="16" t="s">
        <v>1060</v>
      </c>
      <c r="H343" s="16" t="s">
        <v>1056</v>
      </c>
      <c r="I343" s="16" t="s">
        <v>1057</v>
      </c>
      <c r="J343" s="16" t="s">
        <v>395</v>
      </c>
      <c r="K343" s="22">
        <f>0.05*O343</f>
        <v>0</v>
      </c>
      <c r="L343" s="21">
        <v>93.957999999999998</v>
      </c>
      <c r="M343" s="16" t="s">
        <v>80</v>
      </c>
      <c r="N343" s="19"/>
      <c r="O343" s="22">
        <v>0</v>
      </c>
      <c r="P343" s="22">
        <f>O343-K343</f>
        <v>0</v>
      </c>
    </row>
    <row r="344" spans="1:16" ht="32" x14ac:dyDescent="0.2">
      <c r="A344" s="16" t="s">
        <v>11</v>
      </c>
      <c r="B344" s="16">
        <v>2021</v>
      </c>
      <c r="C344" s="16">
        <v>2023</v>
      </c>
      <c r="D344" s="16" t="s">
        <v>560</v>
      </c>
      <c r="E344" s="16" t="s">
        <v>561</v>
      </c>
      <c r="F344" s="16" t="s">
        <v>562</v>
      </c>
      <c r="G344" s="16" t="s">
        <v>1072</v>
      </c>
      <c r="H344" s="16" t="s">
        <v>1070</v>
      </c>
      <c r="I344" s="16" t="s">
        <v>1071</v>
      </c>
      <c r="J344" s="16" t="s">
        <v>1068</v>
      </c>
      <c r="K344" s="22">
        <f>0.05*O344</f>
        <v>21486.25</v>
      </c>
      <c r="L344" s="21">
        <v>93.957999999999998</v>
      </c>
      <c r="M344" s="16" t="s">
        <v>80</v>
      </c>
      <c r="N344" s="19"/>
      <c r="O344" s="22">
        <v>429725</v>
      </c>
      <c r="P344" s="22">
        <f>O344-K344</f>
        <v>408238.75</v>
      </c>
    </row>
    <row r="345" spans="1:16" ht="32" x14ac:dyDescent="0.2">
      <c r="A345" s="16" t="s">
        <v>11</v>
      </c>
      <c r="B345" s="16">
        <v>2021</v>
      </c>
      <c r="C345" s="16">
        <v>2021</v>
      </c>
      <c r="D345" s="16" t="s">
        <v>560</v>
      </c>
      <c r="E345" s="16" t="s">
        <v>561</v>
      </c>
      <c r="F345" s="16" t="s">
        <v>562</v>
      </c>
      <c r="G345" s="16" t="s">
        <v>1073</v>
      </c>
      <c r="H345" s="16" t="s">
        <v>1070</v>
      </c>
      <c r="I345" s="16" t="s">
        <v>1071</v>
      </c>
      <c r="J345" s="16" t="s">
        <v>1068</v>
      </c>
      <c r="K345" s="22">
        <f>0.05*O345</f>
        <v>59059.55</v>
      </c>
      <c r="L345" s="21">
        <v>93.957999999999998</v>
      </c>
      <c r="M345" s="16" t="s">
        <v>80</v>
      </c>
      <c r="N345" s="19"/>
      <c r="O345" s="22">
        <v>1181191</v>
      </c>
      <c r="P345" s="22">
        <f>O345-K345</f>
        <v>1122131.45</v>
      </c>
    </row>
    <row r="346" spans="1:16" ht="32" x14ac:dyDescent="0.2">
      <c r="A346" s="16" t="s">
        <v>11</v>
      </c>
      <c r="B346" s="16">
        <v>2021</v>
      </c>
      <c r="C346" s="16">
        <v>2021</v>
      </c>
      <c r="D346" s="16" t="s">
        <v>560</v>
      </c>
      <c r="E346" s="16" t="s">
        <v>561</v>
      </c>
      <c r="F346" s="16" t="s">
        <v>562</v>
      </c>
      <c r="G346" s="16" t="s">
        <v>1074</v>
      </c>
      <c r="H346" s="16" t="s">
        <v>1070</v>
      </c>
      <c r="I346" s="16" t="s">
        <v>1071</v>
      </c>
      <c r="J346" s="16" t="s">
        <v>1068</v>
      </c>
      <c r="K346" s="22">
        <f>0.05*O346</f>
        <v>255466.55000000002</v>
      </c>
      <c r="L346" s="21">
        <v>93.957999999999998</v>
      </c>
      <c r="M346" s="16" t="s">
        <v>80</v>
      </c>
      <c r="N346" s="19"/>
      <c r="O346" s="22">
        <v>5109331</v>
      </c>
      <c r="P346" s="22">
        <f>O346-K346</f>
        <v>4853864.45</v>
      </c>
    </row>
    <row r="347" spans="1:16" ht="32" x14ac:dyDescent="0.2">
      <c r="A347" s="16" t="s">
        <v>11</v>
      </c>
      <c r="B347" s="16">
        <v>2021</v>
      </c>
      <c r="C347" s="16">
        <v>2021</v>
      </c>
      <c r="D347" s="16" t="s">
        <v>560</v>
      </c>
      <c r="E347" s="16" t="s">
        <v>561</v>
      </c>
      <c r="F347" s="16" t="s">
        <v>562</v>
      </c>
      <c r="G347" s="16" t="s">
        <v>1074</v>
      </c>
      <c r="H347" s="16" t="s">
        <v>1070</v>
      </c>
      <c r="I347" s="16" t="s">
        <v>1071</v>
      </c>
      <c r="J347" s="16" t="s">
        <v>1068</v>
      </c>
      <c r="K347" s="22">
        <f>0.05*O347</f>
        <v>361466.65</v>
      </c>
      <c r="L347" s="21">
        <v>93.957999999999998</v>
      </c>
      <c r="M347" s="16" t="s">
        <v>80</v>
      </c>
      <c r="N347" s="19"/>
      <c r="O347" s="22">
        <v>7229333</v>
      </c>
      <c r="P347" s="22">
        <f>O347-K347</f>
        <v>6867866.3499999996</v>
      </c>
    </row>
    <row r="348" spans="1:16" ht="32" x14ac:dyDescent="0.2">
      <c r="A348" s="16" t="s">
        <v>11</v>
      </c>
      <c r="B348" s="16">
        <v>2021</v>
      </c>
      <c r="C348" s="16">
        <v>2021</v>
      </c>
      <c r="D348" s="16" t="s">
        <v>560</v>
      </c>
      <c r="E348" s="16" t="s">
        <v>561</v>
      </c>
      <c r="F348" s="16" t="s">
        <v>562</v>
      </c>
      <c r="G348" s="16" t="s">
        <v>1072</v>
      </c>
      <c r="H348" s="16" t="s">
        <v>1070</v>
      </c>
      <c r="I348" s="16" t="s">
        <v>1071</v>
      </c>
      <c r="J348" s="16" t="s">
        <v>1068</v>
      </c>
      <c r="K348" s="22">
        <f>0.05*O348</f>
        <v>624351.5</v>
      </c>
      <c r="L348" s="21">
        <v>93.957999999999998</v>
      </c>
      <c r="M348" s="16" t="s">
        <v>80</v>
      </c>
      <c r="N348" s="19"/>
      <c r="O348" s="22">
        <v>12487030</v>
      </c>
      <c r="P348" s="22">
        <f>O348-K348</f>
        <v>11862678.5</v>
      </c>
    </row>
    <row r="349" spans="1:16" ht="32" x14ac:dyDescent="0.2">
      <c r="A349" s="16" t="s">
        <v>11</v>
      </c>
      <c r="B349" s="16">
        <v>2021</v>
      </c>
      <c r="C349" s="16">
        <v>2021</v>
      </c>
      <c r="D349" s="16" t="s">
        <v>560</v>
      </c>
      <c r="E349" s="16" t="s">
        <v>561</v>
      </c>
      <c r="F349" s="16" t="s">
        <v>562</v>
      </c>
      <c r="G349" s="16" t="s">
        <v>1075</v>
      </c>
      <c r="H349" s="16" t="s">
        <v>1070</v>
      </c>
      <c r="I349" s="16" t="s">
        <v>1071</v>
      </c>
      <c r="J349" s="16" t="s">
        <v>1068</v>
      </c>
      <c r="K349" s="22">
        <f>0.05*O349</f>
        <v>0</v>
      </c>
      <c r="L349" s="21">
        <v>93.957999999999998</v>
      </c>
      <c r="M349" s="16" t="s">
        <v>80</v>
      </c>
      <c r="N349" s="19"/>
      <c r="O349" s="22">
        <v>0</v>
      </c>
      <c r="P349" s="22">
        <f>O349-K349</f>
        <v>0</v>
      </c>
    </row>
    <row r="350" spans="1:16" ht="32" x14ac:dyDescent="0.2">
      <c r="A350" s="16" t="s">
        <v>11</v>
      </c>
      <c r="B350" s="16">
        <v>2021</v>
      </c>
      <c r="C350" s="16">
        <v>2023</v>
      </c>
      <c r="D350" s="16" t="s">
        <v>560</v>
      </c>
      <c r="E350" s="16" t="s">
        <v>561</v>
      </c>
      <c r="F350" s="16" t="s">
        <v>562</v>
      </c>
      <c r="G350" s="16" t="s">
        <v>1083</v>
      </c>
      <c r="H350" s="16" t="s">
        <v>1081</v>
      </c>
      <c r="I350" s="16" t="s">
        <v>1082</v>
      </c>
      <c r="J350" s="16" t="s">
        <v>400</v>
      </c>
      <c r="K350" s="22">
        <f>0.05*O350</f>
        <v>6250</v>
      </c>
      <c r="L350" s="21">
        <v>93.957999999999998</v>
      </c>
      <c r="M350" s="16" t="s">
        <v>80</v>
      </c>
      <c r="N350" s="19"/>
      <c r="O350" s="22">
        <v>125000</v>
      </c>
      <c r="P350" s="22">
        <f>O350-K350</f>
        <v>118750</v>
      </c>
    </row>
    <row r="351" spans="1:16" ht="32" x14ac:dyDescent="0.2">
      <c r="A351" s="16" t="s">
        <v>11</v>
      </c>
      <c r="B351" s="16">
        <v>2021</v>
      </c>
      <c r="C351" s="16">
        <v>2021</v>
      </c>
      <c r="D351" s="16" t="s">
        <v>560</v>
      </c>
      <c r="E351" s="16" t="s">
        <v>561</v>
      </c>
      <c r="F351" s="16" t="s">
        <v>562</v>
      </c>
      <c r="G351" s="16" t="s">
        <v>1084</v>
      </c>
      <c r="H351" s="16" t="s">
        <v>1081</v>
      </c>
      <c r="I351" s="16" t="s">
        <v>1082</v>
      </c>
      <c r="J351" s="16" t="s">
        <v>400</v>
      </c>
      <c r="K351" s="22">
        <f>0.05*O351</f>
        <v>8119.9000000000005</v>
      </c>
      <c r="L351" s="21">
        <v>93.957999999999998</v>
      </c>
      <c r="M351" s="16" t="s">
        <v>80</v>
      </c>
      <c r="N351" s="19"/>
      <c r="O351" s="22">
        <v>162398</v>
      </c>
      <c r="P351" s="22">
        <f>O351-K351</f>
        <v>154278.1</v>
      </c>
    </row>
    <row r="352" spans="1:16" ht="32" x14ac:dyDescent="0.2">
      <c r="A352" s="16" t="s">
        <v>11</v>
      </c>
      <c r="B352" s="16">
        <v>2021</v>
      </c>
      <c r="C352" s="16">
        <v>2021</v>
      </c>
      <c r="D352" s="16" t="s">
        <v>560</v>
      </c>
      <c r="E352" s="16" t="s">
        <v>561</v>
      </c>
      <c r="F352" s="16" t="s">
        <v>562</v>
      </c>
      <c r="G352" s="16" t="s">
        <v>1085</v>
      </c>
      <c r="H352" s="16" t="s">
        <v>1081</v>
      </c>
      <c r="I352" s="16" t="s">
        <v>1082</v>
      </c>
      <c r="J352" s="16" t="s">
        <v>400</v>
      </c>
      <c r="K352" s="22">
        <f>0.05*O352</f>
        <v>14025.25</v>
      </c>
      <c r="L352" s="21">
        <v>93.957999999999998</v>
      </c>
      <c r="M352" s="16" t="s">
        <v>80</v>
      </c>
      <c r="N352" s="19"/>
      <c r="O352" s="22">
        <v>280505</v>
      </c>
      <c r="P352" s="22">
        <f>O352-K352</f>
        <v>266479.75</v>
      </c>
    </row>
    <row r="353" spans="1:16" ht="32" x14ac:dyDescent="0.2">
      <c r="A353" s="16" t="s">
        <v>11</v>
      </c>
      <c r="B353" s="16">
        <v>2021</v>
      </c>
      <c r="C353" s="16">
        <v>2021</v>
      </c>
      <c r="D353" s="16" t="s">
        <v>560</v>
      </c>
      <c r="E353" s="16" t="s">
        <v>561</v>
      </c>
      <c r="F353" s="16" t="s">
        <v>562</v>
      </c>
      <c r="G353" s="16" t="s">
        <v>1085</v>
      </c>
      <c r="H353" s="16" t="s">
        <v>1081</v>
      </c>
      <c r="I353" s="16" t="s">
        <v>1082</v>
      </c>
      <c r="J353" s="16" t="s">
        <v>400</v>
      </c>
      <c r="K353" s="22">
        <f>0.05*O353</f>
        <v>0</v>
      </c>
      <c r="L353" s="21">
        <v>93.957999999999998</v>
      </c>
      <c r="M353" s="16" t="s">
        <v>80</v>
      </c>
      <c r="N353" s="19"/>
      <c r="O353" s="22">
        <v>0</v>
      </c>
      <c r="P353" s="22">
        <f>O353-K353</f>
        <v>0</v>
      </c>
    </row>
    <row r="354" spans="1:16" ht="32" x14ac:dyDescent="0.2">
      <c r="A354" s="16" t="s">
        <v>11</v>
      </c>
      <c r="B354" s="16">
        <v>2021</v>
      </c>
      <c r="C354" s="16">
        <v>2021</v>
      </c>
      <c r="D354" s="16" t="s">
        <v>560</v>
      </c>
      <c r="E354" s="16" t="s">
        <v>561</v>
      </c>
      <c r="F354" s="16" t="s">
        <v>562</v>
      </c>
      <c r="G354" s="16" t="s">
        <v>1083</v>
      </c>
      <c r="H354" s="16" t="s">
        <v>1081</v>
      </c>
      <c r="I354" s="16" t="s">
        <v>1082</v>
      </c>
      <c r="J354" s="16" t="s">
        <v>400</v>
      </c>
      <c r="K354" s="22">
        <f>0.05*O354</f>
        <v>67500.850000000006</v>
      </c>
      <c r="L354" s="21">
        <v>93.957999999999998</v>
      </c>
      <c r="M354" s="16" t="s">
        <v>80</v>
      </c>
      <c r="N354" s="19"/>
      <c r="O354" s="22">
        <v>1350017</v>
      </c>
      <c r="P354" s="22">
        <f>O354-K354</f>
        <v>1282516.1499999999</v>
      </c>
    </row>
    <row r="355" spans="1:16" ht="32" x14ac:dyDescent="0.2">
      <c r="A355" s="16" t="s">
        <v>11</v>
      </c>
      <c r="B355" s="16">
        <v>2021</v>
      </c>
      <c r="C355" s="16">
        <v>2021</v>
      </c>
      <c r="D355" s="16" t="s">
        <v>560</v>
      </c>
      <c r="E355" s="16" t="s">
        <v>561</v>
      </c>
      <c r="F355" s="16" t="s">
        <v>562</v>
      </c>
      <c r="G355" s="16" t="s">
        <v>1086</v>
      </c>
      <c r="H355" s="16" t="s">
        <v>1081</v>
      </c>
      <c r="I355" s="16" t="s">
        <v>1082</v>
      </c>
      <c r="J355" s="16" t="s">
        <v>400</v>
      </c>
      <c r="K355" s="22">
        <f>0.05*O355</f>
        <v>182441.60000000001</v>
      </c>
      <c r="L355" s="21">
        <v>93.957999999999998</v>
      </c>
      <c r="M355" s="16" t="s">
        <v>80</v>
      </c>
      <c r="N355" s="19"/>
      <c r="O355" s="22">
        <v>3648832</v>
      </c>
      <c r="P355" s="22">
        <f>O355-K355</f>
        <v>3466390.4</v>
      </c>
    </row>
    <row r="356" spans="1:16" ht="32" x14ac:dyDescent="0.2">
      <c r="A356" s="16" t="s">
        <v>11</v>
      </c>
      <c r="B356" s="16">
        <v>2021</v>
      </c>
      <c r="C356" s="16">
        <v>2023</v>
      </c>
      <c r="D356" s="16" t="s">
        <v>560</v>
      </c>
      <c r="E356" s="16" t="s">
        <v>561</v>
      </c>
      <c r="F356" s="16" t="s">
        <v>562</v>
      </c>
      <c r="G356" s="16" t="s">
        <v>1098</v>
      </c>
      <c r="H356" s="16" t="s">
        <v>1097</v>
      </c>
      <c r="I356" s="16" t="s">
        <v>1096</v>
      </c>
      <c r="J356" s="16" t="s">
        <v>124</v>
      </c>
      <c r="K356" s="22">
        <f>0.05*O356</f>
        <v>805668.9</v>
      </c>
      <c r="L356" s="21">
        <v>93.957999999999998</v>
      </c>
      <c r="M356" s="16" t="s">
        <v>80</v>
      </c>
      <c r="N356" s="19"/>
      <c r="O356" s="22">
        <v>16113378</v>
      </c>
      <c r="P356" s="22">
        <f>O356-K356</f>
        <v>15307709.1</v>
      </c>
    </row>
    <row r="357" spans="1:16" ht="32" x14ac:dyDescent="0.2">
      <c r="A357" s="16" t="s">
        <v>11</v>
      </c>
      <c r="B357" s="16">
        <v>2021</v>
      </c>
      <c r="C357" s="16">
        <v>2021</v>
      </c>
      <c r="D357" s="16" t="s">
        <v>560</v>
      </c>
      <c r="E357" s="16" t="s">
        <v>561</v>
      </c>
      <c r="F357" s="16" t="s">
        <v>562</v>
      </c>
      <c r="G357" s="16" t="s">
        <v>1099</v>
      </c>
      <c r="H357" s="16" t="s">
        <v>1097</v>
      </c>
      <c r="I357" s="16" t="s">
        <v>1096</v>
      </c>
      <c r="J357" s="16" t="s">
        <v>124</v>
      </c>
      <c r="K357" s="22">
        <f>0.05*O357</f>
        <v>1135578.25</v>
      </c>
      <c r="L357" s="21">
        <v>93.957999999999998</v>
      </c>
      <c r="M357" s="16" t="s">
        <v>80</v>
      </c>
      <c r="N357" s="19"/>
      <c r="O357" s="22">
        <v>22711565</v>
      </c>
      <c r="P357" s="22">
        <f>O357-K357</f>
        <v>21575986.75</v>
      </c>
    </row>
    <row r="358" spans="1:16" ht="32" x14ac:dyDescent="0.2">
      <c r="A358" s="16" t="s">
        <v>11</v>
      </c>
      <c r="B358" s="16">
        <v>2021</v>
      </c>
      <c r="C358" s="16">
        <v>2021</v>
      </c>
      <c r="D358" s="16" t="s">
        <v>560</v>
      </c>
      <c r="E358" s="16" t="s">
        <v>561</v>
      </c>
      <c r="F358" s="16" t="s">
        <v>562</v>
      </c>
      <c r="G358" s="16" t="s">
        <v>1100</v>
      </c>
      <c r="H358" s="16" t="s">
        <v>1097</v>
      </c>
      <c r="I358" s="16" t="s">
        <v>1096</v>
      </c>
      <c r="J358" s="16" t="s">
        <v>124</v>
      </c>
      <c r="K358" s="22">
        <f>0.05*O358</f>
        <v>1961453.35</v>
      </c>
      <c r="L358" s="21">
        <v>93.957999999999998</v>
      </c>
      <c r="M358" s="16" t="s">
        <v>80</v>
      </c>
      <c r="N358" s="19"/>
      <c r="O358" s="22">
        <v>39229067</v>
      </c>
      <c r="P358" s="22">
        <f>O358-K358</f>
        <v>37267613.649999999</v>
      </c>
    </row>
    <row r="359" spans="1:16" ht="32" x14ac:dyDescent="0.2">
      <c r="A359" s="16" t="s">
        <v>11</v>
      </c>
      <c r="B359" s="16">
        <v>2021</v>
      </c>
      <c r="C359" s="16">
        <v>2021</v>
      </c>
      <c r="D359" s="16" t="s">
        <v>560</v>
      </c>
      <c r="E359" s="16" t="s">
        <v>561</v>
      </c>
      <c r="F359" s="16" t="s">
        <v>562</v>
      </c>
      <c r="G359" s="16" t="s">
        <v>1100</v>
      </c>
      <c r="H359" s="16" t="s">
        <v>1097</v>
      </c>
      <c r="I359" s="16" t="s">
        <v>1096</v>
      </c>
      <c r="J359" s="16" t="s">
        <v>124</v>
      </c>
      <c r="K359" s="22">
        <f>0.05*O359</f>
        <v>0</v>
      </c>
      <c r="L359" s="21">
        <v>93.957999999999998</v>
      </c>
      <c r="M359" s="16" t="s">
        <v>80</v>
      </c>
      <c r="N359" s="19"/>
      <c r="O359" s="22">
        <v>0</v>
      </c>
      <c r="P359" s="22">
        <f>O359-K359</f>
        <v>0</v>
      </c>
    </row>
    <row r="360" spans="1:16" ht="32" x14ac:dyDescent="0.2">
      <c r="A360" s="16" t="s">
        <v>11</v>
      </c>
      <c r="B360" s="16">
        <v>2021</v>
      </c>
      <c r="C360" s="16">
        <v>2021</v>
      </c>
      <c r="D360" s="16" t="s">
        <v>560</v>
      </c>
      <c r="E360" s="16" t="s">
        <v>561</v>
      </c>
      <c r="F360" s="16" t="s">
        <v>562</v>
      </c>
      <c r="G360" s="16" t="s">
        <v>1098</v>
      </c>
      <c r="H360" s="16" t="s">
        <v>1097</v>
      </c>
      <c r="I360" s="16" t="s">
        <v>1096</v>
      </c>
      <c r="J360" s="16" t="s">
        <v>124</v>
      </c>
      <c r="K360" s="22">
        <f>0.05*O360</f>
        <v>321720.2</v>
      </c>
      <c r="L360" s="21">
        <v>93.957999999999998</v>
      </c>
      <c r="M360" s="16" t="s">
        <v>80</v>
      </c>
      <c r="N360" s="19"/>
      <c r="O360" s="22">
        <v>6434404</v>
      </c>
      <c r="P360" s="22">
        <f>O360-K360</f>
        <v>6112683.7999999998</v>
      </c>
    </row>
    <row r="361" spans="1:16" ht="32" x14ac:dyDescent="0.2">
      <c r="A361" s="16" t="s">
        <v>11</v>
      </c>
      <c r="B361" s="16">
        <v>2021</v>
      </c>
      <c r="C361" s="16">
        <v>2021</v>
      </c>
      <c r="D361" s="16" t="s">
        <v>560</v>
      </c>
      <c r="E361" s="16" t="s">
        <v>561</v>
      </c>
      <c r="F361" s="16" t="s">
        <v>562</v>
      </c>
      <c r="G361" s="16" t="s">
        <v>1101</v>
      </c>
      <c r="H361" s="16" t="s">
        <v>1097</v>
      </c>
      <c r="I361" s="16" t="s">
        <v>1096</v>
      </c>
      <c r="J361" s="16" t="s">
        <v>124</v>
      </c>
      <c r="K361" s="22">
        <f>0.05*O361</f>
        <v>905928</v>
      </c>
      <c r="L361" s="21">
        <v>93.957999999999998</v>
      </c>
      <c r="M361" s="16" t="s">
        <v>80</v>
      </c>
      <c r="N361" s="19"/>
      <c r="O361" s="22">
        <v>18118560</v>
      </c>
      <c r="P361" s="22">
        <f>O361-K361</f>
        <v>17212632</v>
      </c>
    </row>
    <row r="362" spans="1:16" ht="32" x14ac:dyDescent="0.2">
      <c r="A362" s="16" t="s">
        <v>11</v>
      </c>
      <c r="B362" s="16">
        <v>2021</v>
      </c>
      <c r="C362" s="16">
        <v>2023</v>
      </c>
      <c r="D362" s="16" t="s">
        <v>560</v>
      </c>
      <c r="E362" s="16" t="s">
        <v>561</v>
      </c>
      <c r="F362" s="16" t="s">
        <v>562</v>
      </c>
      <c r="G362" s="16" t="s">
        <v>1110</v>
      </c>
      <c r="H362" s="16" t="s">
        <v>1108</v>
      </c>
      <c r="I362" s="16" t="s">
        <v>1111</v>
      </c>
      <c r="J362" s="16" t="s">
        <v>127</v>
      </c>
      <c r="K362" s="22">
        <f>0.05*O362</f>
        <v>3803575.35</v>
      </c>
      <c r="L362" s="21">
        <v>93.957999999999998</v>
      </c>
      <c r="M362" s="16" t="s">
        <v>80</v>
      </c>
      <c r="N362" s="19"/>
      <c r="O362" s="22">
        <v>76071507</v>
      </c>
      <c r="P362" s="22">
        <f>O362-K362</f>
        <v>72267931.650000006</v>
      </c>
    </row>
    <row r="363" spans="1:16" ht="32" x14ac:dyDescent="0.2">
      <c r="A363" s="16" t="s">
        <v>11</v>
      </c>
      <c r="B363" s="16">
        <v>2021</v>
      </c>
      <c r="C363" s="16">
        <v>2021</v>
      </c>
      <c r="D363" s="16" t="s">
        <v>560</v>
      </c>
      <c r="E363" s="16" t="s">
        <v>561</v>
      </c>
      <c r="F363" s="16" t="s">
        <v>562</v>
      </c>
      <c r="G363" s="16" t="s">
        <v>1112</v>
      </c>
      <c r="H363" s="16" t="s">
        <v>1105</v>
      </c>
      <c r="I363" s="16" t="s">
        <v>1109</v>
      </c>
      <c r="J363" s="16" t="s">
        <v>127</v>
      </c>
      <c r="K363" s="22">
        <f>0.05*O363</f>
        <v>5412359.8000000007</v>
      </c>
      <c r="L363" s="21">
        <v>93.957999999999998</v>
      </c>
      <c r="M363" s="16" t="s">
        <v>80</v>
      </c>
      <c r="N363" s="19"/>
      <c r="O363" s="22">
        <v>108247196</v>
      </c>
      <c r="P363" s="22">
        <f>O363-K363</f>
        <v>102834836.2</v>
      </c>
    </row>
    <row r="364" spans="1:16" ht="32" x14ac:dyDescent="0.2">
      <c r="A364" s="16" t="s">
        <v>11</v>
      </c>
      <c r="B364" s="16">
        <v>2021</v>
      </c>
      <c r="C364" s="16">
        <v>2021</v>
      </c>
      <c r="D364" s="16" t="s">
        <v>560</v>
      </c>
      <c r="E364" s="16" t="s">
        <v>561</v>
      </c>
      <c r="F364" s="16" t="s">
        <v>562</v>
      </c>
      <c r="G364" s="16" t="s">
        <v>1113</v>
      </c>
      <c r="H364" s="16" t="s">
        <v>1105</v>
      </c>
      <c r="I364" s="16" t="s">
        <v>1109</v>
      </c>
      <c r="J364" s="16" t="s">
        <v>127</v>
      </c>
      <c r="K364" s="22">
        <f>0.05*O364</f>
        <v>9348621.6500000004</v>
      </c>
      <c r="L364" s="21">
        <v>93.957999999999998</v>
      </c>
      <c r="M364" s="16" t="s">
        <v>80</v>
      </c>
      <c r="N364" s="19"/>
      <c r="O364" s="22">
        <v>186972433</v>
      </c>
      <c r="P364" s="22">
        <f>O364-K364</f>
        <v>177623811.34999999</v>
      </c>
    </row>
    <row r="365" spans="1:16" ht="32" x14ac:dyDescent="0.2">
      <c r="A365" s="16" t="s">
        <v>11</v>
      </c>
      <c r="B365" s="16">
        <v>2021</v>
      </c>
      <c r="C365" s="16">
        <v>2021</v>
      </c>
      <c r="D365" s="16" t="s">
        <v>560</v>
      </c>
      <c r="E365" s="16" t="s">
        <v>561</v>
      </c>
      <c r="F365" s="16" t="s">
        <v>562</v>
      </c>
      <c r="G365" s="16" t="s">
        <v>1113</v>
      </c>
      <c r="H365" s="16" t="s">
        <v>1105</v>
      </c>
      <c r="I365" s="16" t="s">
        <v>1109</v>
      </c>
      <c r="J365" s="16" t="s">
        <v>127</v>
      </c>
      <c r="K365" s="22">
        <f>0.05*O365</f>
        <v>0</v>
      </c>
      <c r="L365" s="21">
        <v>93.957999999999998</v>
      </c>
      <c r="M365" s="16" t="s">
        <v>80</v>
      </c>
      <c r="N365" s="19"/>
      <c r="O365" s="22">
        <v>0</v>
      </c>
      <c r="P365" s="22">
        <f>O365-K365</f>
        <v>0</v>
      </c>
    </row>
    <row r="366" spans="1:16" ht="32" x14ac:dyDescent="0.2">
      <c r="A366" s="16" t="s">
        <v>11</v>
      </c>
      <c r="B366" s="16">
        <v>2021</v>
      </c>
      <c r="C366" s="16">
        <v>2021</v>
      </c>
      <c r="D366" s="16" t="s">
        <v>560</v>
      </c>
      <c r="E366" s="16" t="s">
        <v>561</v>
      </c>
      <c r="F366" s="16" t="s">
        <v>562</v>
      </c>
      <c r="G366" s="16" t="s">
        <v>1110</v>
      </c>
      <c r="H366" s="16" t="s">
        <v>1105</v>
      </c>
      <c r="I366" s="16" t="s">
        <v>1109</v>
      </c>
      <c r="J366" s="16" t="s">
        <v>127</v>
      </c>
      <c r="K366" s="22">
        <f>0.05*O366</f>
        <v>48268.05</v>
      </c>
      <c r="L366" s="21">
        <v>93.957999999999998</v>
      </c>
      <c r="M366" s="16" t="s">
        <v>80</v>
      </c>
      <c r="N366" s="19"/>
      <c r="O366" s="22">
        <v>965361</v>
      </c>
      <c r="P366" s="22">
        <f>O366-K366</f>
        <v>917092.95</v>
      </c>
    </row>
    <row r="367" spans="1:16" ht="32" x14ac:dyDescent="0.2">
      <c r="A367" s="16" t="s">
        <v>11</v>
      </c>
      <c r="B367" s="16">
        <v>2021</v>
      </c>
      <c r="C367" s="16">
        <v>2021</v>
      </c>
      <c r="D367" s="16" t="s">
        <v>560</v>
      </c>
      <c r="E367" s="16" t="s">
        <v>561</v>
      </c>
      <c r="F367" s="16" t="s">
        <v>562</v>
      </c>
      <c r="G367" s="16" t="s">
        <v>1114</v>
      </c>
      <c r="H367" s="16" t="s">
        <v>1105</v>
      </c>
      <c r="I367" s="16" t="s">
        <v>1109</v>
      </c>
      <c r="J367" s="16" t="s">
        <v>127</v>
      </c>
      <c r="K367" s="22">
        <f>0.05*O367</f>
        <v>131045.55</v>
      </c>
      <c r="L367" s="21">
        <v>93.957999999999998</v>
      </c>
      <c r="M367" s="16" t="s">
        <v>80</v>
      </c>
      <c r="N367" s="19"/>
      <c r="O367" s="22">
        <v>2620911</v>
      </c>
      <c r="P367" s="22">
        <f>O367-K367</f>
        <v>2489865.4500000002</v>
      </c>
    </row>
    <row r="368" spans="1:16" ht="32" x14ac:dyDescent="0.2">
      <c r="A368" s="16" t="s">
        <v>11</v>
      </c>
      <c r="B368" s="16">
        <v>2021</v>
      </c>
      <c r="C368" s="16">
        <v>2022</v>
      </c>
      <c r="D368" s="16" t="s">
        <v>560</v>
      </c>
      <c r="E368" s="16" t="s">
        <v>561</v>
      </c>
      <c r="F368" s="16" t="s">
        <v>562</v>
      </c>
      <c r="G368" s="16" t="s">
        <v>1147</v>
      </c>
      <c r="H368" s="16" t="s">
        <v>1148</v>
      </c>
      <c r="I368" s="16" t="s">
        <v>1149</v>
      </c>
      <c r="J368" s="16" t="s">
        <v>430</v>
      </c>
      <c r="K368" s="22">
        <f>0.05*O368</f>
        <v>575526.40000000002</v>
      </c>
      <c r="L368" s="21">
        <v>93.957999999999998</v>
      </c>
      <c r="M368" s="16" t="s">
        <v>80</v>
      </c>
      <c r="O368" s="22">
        <v>11510528</v>
      </c>
      <c r="P368" s="22">
        <f>O368-K368</f>
        <v>10935001.6</v>
      </c>
    </row>
    <row r="369" spans="1:16" ht="32" x14ac:dyDescent="0.2">
      <c r="A369" s="16" t="s">
        <v>11</v>
      </c>
      <c r="B369" s="16">
        <v>2021</v>
      </c>
      <c r="C369" s="16">
        <v>2022</v>
      </c>
      <c r="D369" s="16" t="s">
        <v>560</v>
      </c>
      <c r="E369" s="16" t="s">
        <v>561</v>
      </c>
      <c r="F369" s="16" t="s">
        <v>562</v>
      </c>
      <c r="G369" s="16" t="s">
        <v>1150</v>
      </c>
      <c r="H369" s="16" t="s">
        <v>1148</v>
      </c>
      <c r="I369" s="16" t="s">
        <v>1149</v>
      </c>
      <c r="J369" s="16" t="s">
        <v>430</v>
      </c>
      <c r="K369" s="22">
        <f>0.05*O369</f>
        <v>812022.3</v>
      </c>
      <c r="L369" s="21">
        <v>93.957999999999998</v>
      </c>
      <c r="M369" s="16" t="s">
        <v>80</v>
      </c>
      <c r="O369" s="22">
        <v>16240446</v>
      </c>
      <c r="P369" s="22">
        <f>O369-K369</f>
        <v>15428423.699999999</v>
      </c>
    </row>
    <row r="370" spans="1:16" ht="32" x14ac:dyDescent="0.2">
      <c r="A370" s="16" t="s">
        <v>11</v>
      </c>
      <c r="B370" s="16">
        <v>2021</v>
      </c>
      <c r="C370" s="16">
        <v>2022</v>
      </c>
      <c r="D370" s="16" t="s">
        <v>560</v>
      </c>
      <c r="E370" s="16" t="s">
        <v>561</v>
      </c>
      <c r="F370" s="16" t="s">
        <v>562</v>
      </c>
      <c r="G370" s="16" t="s">
        <v>1151</v>
      </c>
      <c r="H370" s="16" t="s">
        <v>1148</v>
      </c>
      <c r="I370" s="16" t="s">
        <v>1149</v>
      </c>
      <c r="J370" s="16" t="s">
        <v>430</v>
      </c>
      <c r="K370" s="22">
        <f>0.05*O370</f>
        <v>1402583.9500000002</v>
      </c>
      <c r="L370" s="21">
        <v>93.957999999999998</v>
      </c>
      <c r="M370" s="16" t="s">
        <v>80</v>
      </c>
      <c r="O370" s="22">
        <v>28051679</v>
      </c>
      <c r="P370" s="22">
        <f>O370-K370</f>
        <v>26649095.050000001</v>
      </c>
    </row>
    <row r="371" spans="1:16" ht="32" x14ac:dyDescent="0.2">
      <c r="A371" s="16" t="s">
        <v>11</v>
      </c>
      <c r="B371" s="16">
        <v>2021</v>
      </c>
      <c r="C371" s="16">
        <v>2022</v>
      </c>
      <c r="D371" s="16" t="s">
        <v>560</v>
      </c>
      <c r="E371" s="16" t="s">
        <v>561</v>
      </c>
      <c r="F371" s="16" t="s">
        <v>562</v>
      </c>
      <c r="G371" s="16" t="s">
        <v>1152</v>
      </c>
      <c r="H371" s="16" t="s">
        <v>1148</v>
      </c>
      <c r="I371" s="16" t="s">
        <v>1149</v>
      </c>
      <c r="J371" s="16" t="s">
        <v>430</v>
      </c>
      <c r="K371" s="22">
        <f>0.05*O371</f>
        <v>0</v>
      </c>
      <c r="L371" s="21">
        <v>93.957999999999998</v>
      </c>
      <c r="M371" s="16" t="s">
        <v>80</v>
      </c>
      <c r="O371" s="22">
        <v>0</v>
      </c>
      <c r="P371" s="22">
        <f>O371-K371</f>
        <v>0</v>
      </c>
    </row>
    <row r="372" spans="1:16" ht="32" x14ac:dyDescent="0.2">
      <c r="A372" s="16" t="s">
        <v>11</v>
      </c>
      <c r="B372" s="16">
        <v>2021</v>
      </c>
      <c r="C372" s="16">
        <v>2023</v>
      </c>
      <c r="D372" s="16" t="s">
        <v>560</v>
      </c>
      <c r="E372" s="16" t="s">
        <v>561</v>
      </c>
      <c r="F372" s="16" t="s">
        <v>562</v>
      </c>
      <c r="G372" s="16" t="s">
        <v>1150</v>
      </c>
      <c r="H372" s="16" t="s">
        <v>1153</v>
      </c>
      <c r="I372" s="16" t="s">
        <v>1149</v>
      </c>
      <c r="J372" s="16" t="s">
        <v>430</v>
      </c>
      <c r="K372" s="22">
        <f>0.05*O372</f>
        <v>23813.9</v>
      </c>
      <c r="L372" s="21">
        <v>93.957999999999998</v>
      </c>
      <c r="M372" s="16" t="s">
        <v>80</v>
      </c>
      <c r="O372" s="22">
        <v>476278</v>
      </c>
      <c r="P372" s="22">
        <f>O372-K372</f>
        <v>452464.1</v>
      </c>
    </row>
    <row r="373" spans="1:16" ht="32" x14ac:dyDescent="0.2">
      <c r="A373" s="16" t="s">
        <v>11</v>
      </c>
      <c r="B373" s="16">
        <v>2021</v>
      </c>
      <c r="C373" s="16">
        <v>2021</v>
      </c>
      <c r="D373" s="16" t="s">
        <v>560</v>
      </c>
      <c r="E373" s="16" t="s">
        <v>561</v>
      </c>
      <c r="F373" s="16" t="s">
        <v>562</v>
      </c>
      <c r="G373" s="16" t="s">
        <v>1152</v>
      </c>
      <c r="H373" s="16" t="s">
        <v>1148</v>
      </c>
      <c r="I373" s="16" t="s">
        <v>1149</v>
      </c>
      <c r="J373" s="16" t="s">
        <v>430</v>
      </c>
      <c r="K373" s="22">
        <f>0.05*O373</f>
        <v>66698.150000000009</v>
      </c>
      <c r="L373" s="21">
        <v>93.957999999999998</v>
      </c>
      <c r="M373" s="16" t="s">
        <v>80</v>
      </c>
      <c r="O373" s="22">
        <v>1333963</v>
      </c>
      <c r="P373" s="22">
        <f>O373-K373</f>
        <v>1267264.8500000001</v>
      </c>
    </row>
    <row r="374" spans="1:16" ht="32" x14ac:dyDescent="0.2">
      <c r="A374" s="16" t="s">
        <v>11</v>
      </c>
      <c r="B374" s="16">
        <v>2021</v>
      </c>
      <c r="C374" s="16">
        <v>2021</v>
      </c>
      <c r="D374" s="16" t="s">
        <v>560</v>
      </c>
      <c r="E374" s="16" t="s">
        <v>561</v>
      </c>
      <c r="F374" s="16" t="s">
        <v>562</v>
      </c>
      <c r="G374" s="16" t="s">
        <v>1147</v>
      </c>
      <c r="H374" s="16" t="s">
        <v>1148</v>
      </c>
      <c r="I374" s="16" t="s">
        <v>1149</v>
      </c>
      <c r="J374" s="16" t="s">
        <v>430</v>
      </c>
      <c r="K374" s="22">
        <f>0.05*O374</f>
        <v>281901.2</v>
      </c>
      <c r="L374" s="21">
        <v>93.957999999999998</v>
      </c>
      <c r="M374" s="16" t="s">
        <v>80</v>
      </c>
      <c r="O374" s="22">
        <v>5638024</v>
      </c>
      <c r="P374" s="22">
        <f>O374-K374</f>
        <v>5356122.8</v>
      </c>
    </row>
    <row r="375" spans="1:16" ht="32" x14ac:dyDescent="0.2">
      <c r="A375" s="16" t="s">
        <v>11</v>
      </c>
      <c r="B375" s="16">
        <v>2021</v>
      </c>
      <c r="C375" s="16">
        <v>2021</v>
      </c>
      <c r="D375" s="16" t="s">
        <v>560</v>
      </c>
      <c r="E375" s="16" t="s">
        <v>561</v>
      </c>
      <c r="F375" s="16" t="s">
        <v>562</v>
      </c>
      <c r="G375" s="16" t="s">
        <v>1147</v>
      </c>
      <c r="H375" s="16" t="s">
        <v>1148</v>
      </c>
      <c r="I375" s="16" t="s">
        <v>1149</v>
      </c>
      <c r="J375" s="16" t="s">
        <v>430</v>
      </c>
      <c r="K375" s="22">
        <f>0.05*O375</f>
        <v>400625.10000000003</v>
      </c>
      <c r="L375" s="21">
        <v>93.957999999999998</v>
      </c>
      <c r="M375" s="16" t="s">
        <v>80</v>
      </c>
      <c r="O375" s="22">
        <v>8012502</v>
      </c>
      <c r="P375" s="22">
        <f>O375-K375</f>
        <v>7611876.9000000004</v>
      </c>
    </row>
    <row r="376" spans="1:16" ht="32" x14ac:dyDescent="0.2">
      <c r="A376" s="16" t="s">
        <v>11</v>
      </c>
      <c r="B376" s="16">
        <v>2021</v>
      </c>
      <c r="C376" s="16">
        <v>2021</v>
      </c>
      <c r="D376" s="16" t="s">
        <v>560</v>
      </c>
      <c r="E376" s="16" t="s">
        <v>561</v>
      </c>
      <c r="F376" s="16" t="s">
        <v>562</v>
      </c>
      <c r="G376" s="16" t="s">
        <v>1150</v>
      </c>
      <c r="H376" s="16" t="s">
        <v>1148</v>
      </c>
      <c r="I376" s="16" t="s">
        <v>1149</v>
      </c>
      <c r="J376" s="16" t="s">
        <v>430</v>
      </c>
      <c r="K376" s="22">
        <f>0.05*O376</f>
        <v>691988.8</v>
      </c>
      <c r="L376" s="21">
        <v>93.957999999999998</v>
      </c>
      <c r="M376" s="16" t="s">
        <v>80</v>
      </c>
      <c r="O376" s="22">
        <v>13839776</v>
      </c>
      <c r="P376" s="22">
        <f>O376-K376</f>
        <v>13147787.199999999</v>
      </c>
    </row>
    <row r="377" spans="1:16" ht="32" x14ac:dyDescent="0.2">
      <c r="A377" s="16" t="s">
        <v>11</v>
      </c>
      <c r="B377" s="16">
        <v>2021</v>
      </c>
      <c r="C377" s="16">
        <v>2021</v>
      </c>
      <c r="D377" s="16" t="s">
        <v>560</v>
      </c>
      <c r="E377" s="16" t="s">
        <v>561</v>
      </c>
      <c r="F377" s="16" t="s">
        <v>562</v>
      </c>
      <c r="G377" s="16" t="s">
        <v>1151</v>
      </c>
      <c r="H377" s="16" t="s">
        <v>1148</v>
      </c>
      <c r="I377" s="16" t="s">
        <v>1149</v>
      </c>
      <c r="J377" s="16" t="s">
        <v>430</v>
      </c>
      <c r="K377" s="22">
        <f>0.05*O377</f>
        <v>0</v>
      </c>
      <c r="L377" s="21">
        <v>93.957999999999998</v>
      </c>
      <c r="M377" s="16" t="s">
        <v>80</v>
      </c>
      <c r="O377" s="22">
        <v>0</v>
      </c>
      <c r="P377" s="22">
        <f>O377-K377</f>
        <v>0</v>
      </c>
    </row>
    <row r="378" spans="1:16" ht="32" x14ac:dyDescent="0.2">
      <c r="A378" s="16" t="s">
        <v>11</v>
      </c>
      <c r="B378" s="16">
        <v>2021</v>
      </c>
      <c r="C378" s="16">
        <v>2023</v>
      </c>
      <c r="D378" s="16" t="s">
        <v>560</v>
      </c>
      <c r="E378" s="16" t="s">
        <v>561</v>
      </c>
      <c r="F378" s="16" t="s">
        <v>562</v>
      </c>
      <c r="G378" s="16" t="s">
        <v>1162</v>
      </c>
      <c r="H378" s="16" t="s">
        <v>1159</v>
      </c>
      <c r="I378" s="16" t="s">
        <v>1160</v>
      </c>
      <c r="J378" s="16" t="s">
        <v>440</v>
      </c>
      <c r="K378" s="22">
        <f>0.05*O378</f>
        <v>6250</v>
      </c>
      <c r="L378" s="21">
        <v>93.957999999999998</v>
      </c>
      <c r="M378" s="16" t="s">
        <v>80</v>
      </c>
      <c r="N378" s="19"/>
      <c r="O378" s="22">
        <v>125000</v>
      </c>
      <c r="P378" s="22">
        <f>O378-K378</f>
        <v>118750</v>
      </c>
    </row>
    <row r="379" spans="1:16" ht="32" x14ac:dyDescent="0.2">
      <c r="A379" s="16" t="s">
        <v>11</v>
      </c>
      <c r="B379" s="16">
        <v>2021</v>
      </c>
      <c r="C379" s="16">
        <v>2021</v>
      </c>
      <c r="D379" s="16" t="s">
        <v>560</v>
      </c>
      <c r="E379" s="16" t="s">
        <v>561</v>
      </c>
      <c r="F379" s="16" t="s">
        <v>562</v>
      </c>
      <c r="G379" s="16" t="s">
        <v>1163</v>
      </c>
      <c r="H379" s="16" t="s">
        <v>1161</v>
      </c>
      <c r="I379" s="16" t="s">
        <v>1160</v>
      </c>
      <c r="J379" s="16" t="s">
        <v>440</v>
      </c>
      <c r="K379" s="22">
        <f>0.05*O379</f>
        <v>15813.75</v>
      </c>
      <c r="L379" s="21">
        <v>93.957999999999998</v>
      </c>
      <c r="M379" s="16" t="s">
        <v>80</v>
      </c>
      <c r="N379" s="19"/>
      <c r="O379" s="22">
        <v>316275</v>
      </c>
      <c r="P379" s="22">
        <f>O379-K379</f>
        <v>300461.25</v>
      </c>
    </row>
    <row r="380" spans="1:16" ht="32" x14ac:dyDescent="0.2">
      <c r="A380" s="16" t="s">
        <v>11</v>
      </c>
      <c r="B380" s="16">
        <v>2021</v>
      </c>
      <c r="C380" s="16">
        <v>2021</v>
      </c>
      <c r="D380" s="16" t="s">
        <v>560</v>
      </c>
      <c r="E380" s="16" t="s">
        <v>561</v>
      </c>
      <c r="F380" s="16" t="s">
        <v>562</v>
      </c>
      <c r="G380" s="16" t="s">
        <v>1164</v>
      </c>
      <c r="H380" s="16" t="s">
        <v>1161</v>
      </c>
      <c r="I380" s="16" t="s">
        <v>1160</v>
      </c>
      <c r="J380" s="16" t="s">
        <v>440</v>
      </c>
      <c r="K380" s="22">
        <f>0.05*O380</f>
        <v>69302.95</v>
      </c>
      <c r="L380" s="21">
        <v>93.957999999999998</v>
      </c>
      <c r="M380" s="16" t="s">
        <v>80</v>
      </c>
      <c r="N380" s="19"/>
      <c r="O380" s="22">
        <v>1386059</v>
      </c>
      <c r="P380" s="22">
        <f>O380-K380</f>
        <v>1316756.05</v>
      </c>
    </row>
    <row r="381" spans="1:16" ht="32" x14ac:dyDescent="0.2">
      <c r="A381" s="16" t="s">
        <v>11</v>
      </c>
      <c r="B381" s="16">
        <v>2021</v>
      </c>
      <c r="C381" s="16">
        <v>2021</v>
      </c>
      <c r="D381" s="16" t="s">
        <v>560</v>
      </c>
      <c r="E381" s="16" t="s">
        <v>561</v>
      </c>
      <c r="F381" s="16" t="s">
        <v>562</v>
      </c>
      <c r="G381" s="16" t="s">
        <v>1164</v>
      </c>
      <c r="H381" s="16" t="s">
        <v>1161</v>
      </c>
      <c r="I381" s="16" t="s">
        <v>1160</v>
      </c>
      <c r="J381" s="16" t="s">
        <v>440</v>
      </c>
      <c r="K381" s="22">
        <f>0.05*O381</f>
        <v>97819.700000000012</v>
      </c>
      <c r="L381" s="21">
        <v>93.957999999999998</v>
      </c>
      <c r="M381" s="16" t="s">
        <v>80</v>
      </c>
      <c r="N381" s="19"/>
      <c r="O381" s="22">
        <v>1956394</v>
      </c>
      <c r="P381" s="22">
        <f>O381-K381</f>
        <v>1858574.3</v>
      </c>
    </row>
    <row r="382" spans="1:16" ht="32" x14ac:dyDescent="0.2">
      <c r="A382" s="16" t="s">
        <v>11</v>
      </c>
      <c r="B382" s="16">
        <v>2021</v>
      </c>
      <c r="C382" s="16">
        <v>2021</v>
      </c>
      <c r="D382" s="16" t="s">
        <v>560</v>
      </c>
      <c r="E382" s="16" t="s">
        <v>561</v>
      </c>
      <c r="F382" s="16" t="s">
        <v>562</v>
      </c>
      <c r="G382" s="16" t="s">
        <v>1162</v>
      </c>
      <c r="H382" s="16" t="s">
        <v>1161</v>
      </c>
      <c r="I382" s="16" t="s">
        <v>1160</v>
      </c>
      <c r="J382" s="16" t="s">
        <v>440</v>
      </c>
      <c r="K382" s="22">
        <f>0.05*O382</f>
        <v>168961.25</v>
      </c>
      <c r="L382" s="21">
        <v>93.957999999999998</v>
      </c>
      <c r="M382" s="16" t="s">
        <v>80</v>
      </c>
      <c r="N382" s="19"/>
      <c r="O382" s="22">
        <v>3379225</v>
      </c>
      <c r="P382" s="22">
        <f>O382-K382</f>
        <v>3210263.75</v>
      </c>
    </row>
    <row r="383" spans="1:16" ht="32" x14ac:dyDescent="0.2">
      <c r="A383" s="16" t="s">
        <v>11</v>
      </c>
      <c r="B383" s="16">
        <v>2021</v>
      </c>
      <c r="C383" s="16">
        <v>2021</v>
      </c>
      <c r="D383" s="16" t="s">
        <v>560</v>
      </c>
      <c r="E383" s="16" t="s">
        <v>561</v>
      </c>
      <c r="F383" s="16" t="s">
        <v>562</v>
      </c>
      <c r="G383" s="16" t="s">
        <v>1165</v>
      </c>
      <c r="H383" s="16" t="s">
        <v>1161</v>
      </c>
      <c r="I383" s="16" t="s">
        <v>1160</v>
      </c>
      <c r="J383" s="16" t="s">
        <v>440</v>
      </c>
      <c r="K383" s="22">
        <f>0.05*O383</f>
        <v>0</v>
      </c>
      <c r="L383" s="21">
        <v>93.957999999999998</v>
      </c>
      <c r="M383" s="16" t="s">
        <v>80</v>
      </c>
      <c r="N383" s="19"/>
      <c r="O383" s="22">
        <v>0</v>
      </c>
      <c r="P383" s="22">
        <f>O383-K383</f>
        <v>0</v>
      </c>
    </row>
    <row r="384" spans="1:16" ht="32" x14ac:dyDescent="0.2">
      <c r="A384" s="16" t="s">
        <v>11</v>
      </c>
      <c r="B384" s="16">
        <v>2021</v>
      </c>
      <c r="C384" s="16">
        <v>2023</v>
      </c>
      <c r="D384" s="16" t="s">
        <v>560</v>
      </c>
      <c r="E384" s="16" t="s">
        <v>561</v>
      </c>
      <c r="F384" s="16" t="s">
        <v>562</v>
      </c>
      <c r="G384" s="16" t="s">
        <v>1202</v>
      </c>
      <c r="H384" s="16" t="s">
        <v>1200</v>
      </c>
      <c r="I384" s="16" t="s">
        <v>1201</v>
      </c>
      <c r="J384" s="16" t="s">
        <v>131</v>
      </c>
      <c r="K384" s="22">
        <f>0.05*O384</f>
        <v>6250</v>
      </c>
      <c r="L384" s="21">
        <v>93.957999999999998</v>
      </c>
      <c r="M384" s="16" t="s">
        <v>80</v>
      </c>
      <c r="N384" s="19"/>
      <c r="O384" s="22">
        <v>125000</v>
      </c>
      <c r="P384" s="22">
        <f>O384-K384</f>
        <v>118750</v>
      </c>
    </row>
    <row r="385" spans="1:16" ht="32" x14ac:dyDescent="0.2">
      <c r="A385" s="16" t="s">
        <v>11</v>
      </c>
      <c r="B385" s="16">
        <v>2021</v>
      </c>
      <c r="C385" s="16">
        <v>2021</v>
      </c>
      <c r="D385" s="16" t="s">
        <v>560</v>
      </c>
      <c r="E385" s="16" t="s">
        <v>561</v>
      </c>
      <c r="F385" s="16" t="s">
        <v>562</v>
      </c>
      <c r="G385" s="16" t="s">
        <v>1203</v>
      </c>
      <c r="H385" s="16" t="s">
        <v>1200</v>
      </c>
      <c r="I385" s="16" t="s">
        <v>1201</v>
      </c>
      <c r="J385" s="16" t="s">
        <v>131</v>
      </c>
      <c r="K385" s="22">
        <f>0.05*O385</f>
        <v>15609.650000000001</v>
      </c>
      <c r="L385" s="21">
        <v>93.957999999999998</v>
      </c>
      <c r="M385" s="16" t="s">
        <v>80</v>
      </c>
      <c r="N385" s="19"/>
      <c r="O385" s="22">
        <v>312193</v>
      </c>
      <c r="P385" s="22">
        <f>O385-K385</f>
        <v>296583.34999999998</v>
      </c>
    </row>
    <row r="386" spans="1:16" ht="32" x14ac:dyDescent="0.2">
      <c r="A386" s="16" t="s">
        <v>11</v>
      </c>
      <c r="B386" s="16">
        <v>2021</v>
      </c>
      <c r="C386" s="16">
        <v>2021</v>
      </c>
      <c r="D386" s="16" t="s">
        <v>560</v>
      </c>
      <c r="E386" s="16" t="s">
        <v>561</v>
      </c>
      <c r="F386" s="16" t="s">
        <v>562</v>
      </c>
      <c r="G386" s="16" t="s">
        <v>1204</v>
      </c>
      <c r="H386" s="16" t="s">
        <v>1200</v>
      </c>
      <c r="I386" s="16" t="s">
        <v>1201</v>
      </c>
      <c r="J386" s="16" t="s">
        <v>131</v>
      </c>
      <c r="K386" s="22">
        <f>0.05*O386</f>
        <v>68179.05</v>
      </c>
      <c r="L386" s="21">
        <v>93.957999999999998</v>
      </c>
      <c r="M386" s="16" t="s">
        <v>80</v>
      </c>
      <c r="N386" s="19"/>
      <c r="O386" s="22">
        <v>1363581</v>
      </c>
      <c r="P386" s="22">
        <f>O386-K386</f>
        <v>1295401.95</v>
      </c>
    </row>
    <row r="387" spans="1:16" ht="32" x14ac:dyDescent="0.2">
      <c r="A387" s="16" t="s">
        <v>11</v>
      </c>
      <c r="B387" s="16">
        <v>2021</v>
      </c>
      <c r="C387" s="16">
        <v>2021</v>
      </c>
      <c r="D387" s="16" t="s">
        <v>560</v>
      </c>
      <c r="E387" s="16" t="s">
        <v>561</v>
      </c>
      <c r="F387" s="16" t="s">
        <v>562</v>
      </c>
      <c r="G387" s="16" t="s">
        <v>1204</v>
      </c>
      <c r="H387" s="16" t="s">
        <v>1200</v>
      </c>
      <c r="I387" s="16" t="s">
        <v>1201</v>
      </c>
      <c r="J387" s="16" t="s">
        <v>131</v>
      </c>
      <c r="K387" s="22">
        <f>0.05*O387</f>
        <v>96293.55</v>
      </c>
      <c r="L387" s="21">
        <v>93.957999999999998</v>
      </c>
      <c r="M387" s="16" t="s">
        <v>80</v>
      </c>
      <c r="N387" s="19"/>
      <c r="O387" s="22">
        <v>1925871</v>
      </c>
      <c r="P387" s="22">
        <f>O387-K387</f>
        <v>1829577.45</v>
      </c>
    </row>
    <row r="388" spans="1:16" ht="32" x14ac:dyDescent="0.2">
      <c r="A388" s="16" t="s">
        <v>11</v>
      </c>
      <c r="B388" s="16">
        <v>2021</v>
      </c>
      <c r="C388" s="16">
        <v>2021</v>
      </c>
      <c r="D388" s="16" t="s">
        <v>560</v>
      </c>
      <c r="E388" s="16" t="s">
        <v>561</v>
      </c>
      <c r="F388" s="16" t="s">
        <v>562</v>
      </c>
      <c r="G388" s="16" t="s">
        <v>1202</v>
      </c>
      <c r="H388" s="16" t="s">
        <v>1200</v>
      </c>
      <c r="I388" s="16" t="s">
        <v>1201</v>
      </c>
      <c r="J388" s="16" t="s">
        <v>131</v>
      </c>
      <c r="K388" s="22">
        <f>0.05*O388</f>
        <v>166325.20000000001</v>
      </c>
      <c r="L388" s="21">
        <v>93.957999999999998</v>
      </c>
      <c r="M388" s="16" t="s">
        <v>80</v>
      </c>
      <c r="N388" s="19"/>
      <c r="O388" s="22">
        <v>3326504</v>
      </c>
      <c r="P388" s="22">
        <f>O388-K388</f>
        <v>3160178.8</v>
      </c>
    </row>
    <row r="389" spans="1:16" ht="32" x14ac:dyDescent="0.2">
      <c r="A389" s="16" t="s">
        <v>11</v>
      </c>
      <c r="B389" s="16">
        <v>2021</v>
      </c>
      <c r="C389" s="16">
        <v>2021</v>
      </c>
      <c r="D389" s="16" t="s">
        <v>560</v>
      </c>
      <c r="E389" s="16" t="s">
        <v>561</v>
      </c>
      <c r="F389" s="16" t="s">
        <v>562</v>
      </c>
      <c r="G389" s="16" t="s">
        <v>1205</v>
      </c>
      <c r="H389" s="16" t="s">
        <v>1200</v>
      </c>
      <c r="I389" s="16" t="s">
        <v>1201</v>
      </c>
      <c r="J389" s="16" t="s">
        <v>131</v>
      </c>
      <c r="K389" s="22">
        <f>0.05*O389</f>
        <v>0</v>
      </c>
      <c r="L389" s="21">
        <v>93.957999999999998</v>
      </c>
      <c r="M389" s="16" t="s">
        <v>80</v>
      </c>
      <c r="N389" s="19"/>
      <c r="O389" s="22">
        <v>0</v>
      </c>
      <c r="P389" s="22">
        <f>O389-K389</f>
        <v>0</v>
      </c>
    </row>
    <row r="390" spans="1:16" ht="32" x14ac:dyDescent="0.2">
      <c r="A390" s="16" t="s">
        <v>11</v>
      </c>
      <c r="B390" s="16">
        <v>2021</v>
      </c>
      <c r="C390" s="16">
        <v>2023</v>
      </c>
      <c r="D390" s="16" t="s">
        <v>560</v>
      </c>
      <c r="E390" s="16" t="s">
        <v>561</v>
      </c>
      <c r="F390" s="16" t="s">
        <v>562</v>
      </c>
      <c r="G390" s="16" t="s">
        <v>1212</v>
      </c>
      <c r="H390" s="16" t="s">
        <v>134</v>
      </c>
      <c r="I390" s="16" t="s">
        <v>1211</v>
      </c>
      <c r="J390" s="16" t="s">
        <v>135</v>
      </c>
      <c r="K390" s="22">
        <f>0.05*O390</f>
        <v>163133.5</v>
      </c>
      <c r="L390" s="21">
        <v>93.957999999999998</v>
      </c>
      <c r="M390" s="16" t="s">
        <v>80</v>
      </c>
      <c r="N390" s="19"/>
      <c r="O390" s="22">
        <v>3262670</v>
      </c>
      <c r="P390" s="22">
        <f>O390-K390</f>
        <v>3099536.5</v>
      </c>
    </row>
    <row r="391" spans="1:16" ht="32" x14ac:dyDescent="0.2">
      <c r="A391" s="16" t="s">
        <v>11</v>
      </c>
      <c r="B391" s="16">
        <v>2021</v>
      </c>
      <c r="C391" s="16">
        <v>2023</v>
      </c>
      <c r="D391" s="16" t="s">
        <v>560</v>
      </c>
      <c r="E391" s="16" t="s">
        <v>561</v>
      </c>
      <c r="F391" s="16" t="s">
        <v>562</v>
      </c>
      <c r="G391" s="16" t="s">
        <v>1212</v>
      </c>
      <c r="H391" s="16" t="s">
        <v>134</v>
      </c>
      <c r="I391" s="16" t="s">
        <v>1211</v>
      </c>
      <c r="J391" s="16" t="s">
        <v>135</v>
      </c>
      <c r="K391" s="22">
        <f>0.05*O391</f>
        <v>446669.45</v>
      </c>
      <c r="L391" s="21">
        <v>93.957999999999998</v>
      </c>
      <c r="M391" s="16" t="s">
        <v>80</v>
      </c>
      <c r="N391" s="19"/>
      <c r="O391" s="22">
        <v>8933389</v>
      </c>
      <c r="P391" s="22">
        <f>O391-K391</f>
        <v>8486719.5500000007</v>
      </c>
    </row>
    <row r="392" spans="1:16" ht="32" x14ac:dyDescent="0.2">
      <c r="A392" s="16" t="s">
        <v>11</v>
      </c>
      <c r="B392" s="16">
        <v>2021</v>
      </c>
      <c r="C392" s="16">
        <v>2021</v>
      </c>
      <c r="D392" s="16" t="s">
        <v>560</v>
      </c>
      <c r="E392" s="16" t="s">
        <v>561</v>
      </c>
      <c r="F392" s="16" t="s">
        <v>562</v>
      </c>
      <c r="G392" s="16" t="s">
        <v>1213</v>
      </c>
      <c r="H392" s="16" t="s">
        <v>134</v>
      </c>
      <c r="I392" s="16" t="s">
        <v>1211</v>
      </c>
      <c r="J392" s="16" t="s">
        <v>135</v>
      </c>
      <c r="K392" s="22">
        <f>0.05*O392</f>
        <v>1941359.4000000001</v>
      </c>
      <c r="L392" s="21">
        <v>93.957999999999998</v>
      </c>
      <c r="M392" s="16" t="s">
        <v>80</v>
      </c>
      <c r="N392" s="19"/>
      <c r="O392" s="22">
        <v>38827188</v>
      </c>
      <c r="P392" s="22">
        <f>O392-K392</f>
        <v>36885828.600000001</v>
      </c>
    </row>
    <row r="393" spans="1:16" ht="32" x14ac:dyDescent="0.2">
      <c r="A393" s="16" t="s">
        <v>11</v>
      </c>
      <c r="B393" s="16">
        <v>2021</v>
      </c>
      <c r="C393" s="16">
        <v>2021</v>
      </c>
      <c r="D393" s="16" t="s">
        <v>560</v>
      </c>
      <c r="E393" s="16" t="s">
        <v>561</v>
      </c>
      <c r="F393" s="16" t="s">
        <v>562</v>
      </c>
      <c r="G393" s="16" t="s">
        <v>1214</v>
      </c>
      <c r="H393" s="16" t="s">
        <v>134</v>
      </c>
      <c r="I393" s="16" t="s">
        <v>1211</v>
      </c>
      <c r="J393" s="16" t="s">
        <v>135</v>
      </c>
      <c r="K393" s="22">
        <f>0.05*O393</f>
        <v>2744423.45</v>
      </c>
      <c r="L393" s="21">
        <v>93.957999999999998</v>
      </c>
      <c r="M393" s="16" t="s">
        <v>80</v>
      </c>
      <c r="N393" s="19"/>
      <c r="O393" s="22">
        <v>54888469</v>
      </c>
      <c r="P393" s="22">
        <f>O393-K393</f>
        <v>52144045.549999997</v>
      </c>
    </row>
    <row r="394" spans="1:16" ht="32" x14ac:dyDescent="0.2">
      <c r="A394" s="16" t="s">
        <v>11</v>
      </c>
      <c r="B394" s="16">
        <v>2021</v>
      </c>
      <c r="C394" s="16">
        <v>2021</v>
      </c>
      <c r="D394" s="16" t="s">
        <v>560</v>
      </c>
      <c r="E394" s="16" t="s">
        <v>561</v>
      </c>
      <c r="F394" s="16" t="s">
        <v>562</v>
      </c>
      <c r="G394" s="16" t="s">
        <v>1214</v>
      </c>
      <c r="H394" s="16" t="s">
        <v>134</v>
      </c>
      <c r="I394" s="16" t="s">
        <v>1211</v>
      </c>
      <c r="J394" s="16" t="s">
        <v>135</v>
      </c>
      <c r="K394" s="22">
        <f>0.05*O394</f>
        <v>4740367.8</v>
      </c>
      <c r="L394" s="21">
        <v>93.957999999999998</v>
      </c>
      <c r="M394" s="16" t="s">
        <v>80</v>
      </c>
      <c r="N394" s="19"/>
      <c r="O394" s="22">
        <v>94807356</v>
      </c>
      <c r="P394" s="22">
        <f>O394-K394</f>
        <v>90066988.200000003</v>
      </c>
    </row>
    <row r="395" spans="1:16" ht="32" x14ac:dyDescent="0.2">
      <c r="A395" s="16" t="s">
        <v>11</v>
      </c>
      <c r="B395" s="16">
        <v>2021</v>
      </c>
      <c r="C395" s="16">
        <v>2021</v>
      </c>
      <c r="D395" s="16" t="s">
        <v>560</v>
      </c>
      <c r="E395" s="16" t="s">
        <v>561</v>
      </c>
      <c r="F395" s="16" t="s">
        <v>562</v>
      </c>
      <c r="G395" s="16" t="s">
        <v>1212</v>
      </c>
      <c r="H395" s="16" t="s">
        <v>134</v>
      </c>
      <c r="I395" s="16" t="s">
        <v>1211</v>
      </c>
      <c r="J395" s="16" t="s">
        <v>135</v>
      </c>
      <c r="K395" s="22">
        <f>0.05*O395</f>
        <v>0</v>
      </c>
      <c r="L395" s="21">
        <v>93.957999999999998</v>
      </c>
      <c r="M395" s="16" t="s">
        <v>80</v>
      </c>
      <c r="N395" s="19"/>
      <c r="O395" s="22">
        <v>0</v>
      </c>
      <c r="P395" s="22">
        <f>O395-K395</f>
        <v>0</v>
      </c>
    </row>
    <row r="396" spans="1:16" ht="32" x14ac:dyDescent="0.2">
      <c r="A396" s="16" t="s">
        <v>11</v>
      </c>
      <c r="B396" s="16">
        <v>2021</v>
      </c>
      <c r="C396" s="16">
        <v>2021</v>
      </c>
      <c r="D396" s="16" t="s">
        <v>560</v>
      </c>
      <c r="E396" s="16" t="s">
        <v>561</v>
      </c>
      <c r="F396" s="16" t="s">
        <v>562</v>
      </c>
      <c r="G396" s="16" t="s">
        <v>1215</v>
      </c>
      <c r="H396" s="16" t="s">
        <v>134</v>
      </c>
      <c r="I396" s="16" t="s">
        <v>1211</v>
      </c>
      <c r="J396" s="16" t="s">
        <v>135</v>
      </c>
      <c r="K396" s="22">
        <f>0.05*O396</f>
        <v>0</v>
      </c>
      <c r="L396" s="21">
        <v>93.957999999999998</v>
      </c>
      <c r="M396" s="16" t="s">
        <v>80</v>
      </c>
      <c r="N396" s="19"/>
      <c r="O396" s="22">
        <v>0</v>
      </c>
      <c r="P396" s="22">
        <f>O396-K396</f>
        <v>0</v>
      </c>
    </row>
    <row r="397" spans="1:16" ht="32" x14ac:dyDescent="0.2">
      <c r="A397" s="16" t="s">
        <v>11</v>
      </c>
      <c r="B397" s="16">
        <v>2021</v>
      </c>
      <c r="C397" s="16">
        <v>2021</v>
      </c>
      <c r="D397" s="16" t="s">
        <v>560</v>
      </c>
      <c r="E397" s="16" t="s">
        <v>561</v>
      </c>
      <c r="F397" s="16" t="s">
        <v>562</v>
      </c>
      <c r="G397" s="16" t="s">
        <v>1230</v>
      </c>
      <c r="H397" s="16" t="s">
        <v>1228</v>
      </c>
      <c r="I397" s="16" t="s">
        <v>1229</v>
      </c>
      <c r="J397" s="16" t="s">
        <v>138</v>
      </c>
      <c r="K397" s="22">
        <f>0.05*O397</f>
        <v>2686.55</v>
      </c>
      <c r="L397" s="21">
        <v>93.957999999999998</v>
      </c>
      <c r="M397" s="16" t="s">
        <v>80</v>
      </c>
      <c r="N397" s="19"/>
      <c r="O397" s="22">
        <v>53731</v>
      </c>
      <c r="P397" s="22">
        <f>O397-K397</f>
        <v>51044.45</v>
      </c>
    </row>
    <row r="398" spans="1:16" ht="32" x14ac:dyDescent="0.2">
      <c r="A398" s="16" t="s">
        <v>11</v>
      </c>
      <c r="B398" s="16">
        <v>2021</v>
      </c>
      <c r="C398" s="16">
        <v>2021</v>
      </c>
      <c r="D398" s="16" t="s">
        <v>560</v>
      </c>
      <c r="E398" s="16" t="s">
        <v>561</v>
      </c>
      <c r="F398" s="16" t="s">
        <v>562</v>
      </c>
      <c r="G398" s="16" t="s">
        <v>1231</v>
      </c>
      <c r="H398" s="16" t="s">
        <v>1228</v>
      </c>
      <c r="I398" s="16" t="s">
        <v>1229</v>
      </c>
      <c r="J398" s="16" t="s">
        <v>138</v>
      </c>
      <c r="K398" s="22">
        <f>0.05*O398</f>
        <v>6250</v>
      </c>
      <c r="L398" s="21">
        <v>93.957999999999998</v>
      </c>
      <c r="M398" s="16" t="s">
        <v>80</v>
      </c>
      <c r="N398" s="19"/>
      <c r="O398" s="22">
        <v>125000</v>
      </c>
      <c r="P398" s="22">
        <f>O398-K398</f>
        <v>118750</v>
      </c>
    </row>
    <row r="399" spans="1:16" ht="32" x14ac:dyDescent="0.2">
      <c r="A399" s="16" t="s">
        <v>11</v>
      </c>
      <c r="B399" s="16">
        <v>2021</v>
      </c>
      <c r="C399" s="16">
        <v>2021</v>
      </c>
      <c r="D399" s="16" t="s">
        <v>560</v>
      </c>
      <c r="E399" s="16" t="s">
        <v>561</v>
      </c>
      <c r="F399" s="16" t="s">
        <v>562</v>
      </c>
      <c r="G399" s="16" t="s">
        <v>1231</v>
      </c>
      <c r="H399" s="16" t="s">
        <v>1228</v>
      </c>
      <c r="I399" s="16" t="s">
        <v>1229</v>
      </c>
      <c r="J399" s="16" t="s">
        <v>138</v>
      </c>
      <c r="K399" s="22">
        <f>0.05*O399</f>
        <v>11721.050000000001</v>
      </c>
      <c r="L399" s="21">
        <v>93.957999999999998</v>
      </c>
      <c r="M399" s="16" t="s">
        <v>80</v>
      </c>
      <c r="N399" s="19"/>
      <c r="O399" s="22">
        <v>234421</v>
      </c>
      <c r="P399" s="22">
        <f>O399-K399</f>
        <v>222699.95</v>
      </c>
    </row>
    <row r="400" spans="1:16" ht="32" x14ac:dyDescent="0.2">
      <c r="A400" s="16" t="s">
        <v>11</v>
      </c>
      <c r="B400" s="16">
        <v>2021</v>
      </c>
      <c r="C400" s="16">
        <v>2021</v>
      </c>
      <c r="D400" s="16" t="s">
        <v>560</v>
      </c>
      <c r="E400" s="16" t="s">
        <v>561</v>
      </c>
      <c r="F400" s="16" t="s">
        <v>562</v>
      </c>
      <c r="G400" s="16" t="s">
        <v>1232</v>
      </c>
      <c r="H400" s="16" t="s">
        <v>1228</v>
      </c>
      <c r="I400" s="16" t="s">
        <v>1229</v>
      </c>
      <c r="J400" s="16" t="s">
        <v>138</v>
      </c>
      <c r="K400" s="22">
        <f>0.05*O400</f>
        <v>16557.850000000002</v>
      </c>
      <c r="L400" s="21">
        <v>93.957999999999998</v>
      </c>
      <c r="M400" s="16" t="s">
        <v>80</v>
      </c>
      <c r="N400" s="19"/>
      <c r="O400" s="22">
        <v>331157</v>
      </c>
      <c r="P400" s="22">
        <f>O400-K400</f>
        <v>314599.15000000002</v>
      </c>
    </row>
    <row r="401" spans="1:16" ht="32" x14ac:dyDescent="0.2">
      <c r="A401" s="16" t="s">
        <v>11</v>
      </c>
      <c r="B401" s="16">
        <v>2021</v>
      </c>
      <c r="C401" s="16">
        <v>2021</v>
      </c>
      <c r="D401" s="16" t="s">
        <v>560</v>
      </c>
      <c r="E401" s="16" t="s">
        <v>561</v>
      </c>
      <c r="F401" s="16" t="s">
        <v>562</v>
      </c>
      <c r="G401" s="16" t="s">
        <v>1233</v>
      </c>
      <c r="H401" s="16" t="s">
        <v>1228</v>
      </c>
      <c r="I401" s="16" t="s">
        <v>1229</v>
      </c>
      <c r="J401" s="16" t="s">
        <v>138</v>
      </c>
      <c r="K401" s="22">
        <f>0.05*O401</f>
        <v>28599.9</v>
      </c>
      <c r="L401" s="21">
        <v>93.957999999999998</v>
      </c>
      <c r="M401" s="16" t="s">
        <v>80</v>
      </c>
      <c r="N401" s="19"/>
      <c r="O401" s="22">
        <v>571998</v>
      </c>
      <c r="P401" s="22">
        <f>O401-K401</f>
        <v>543398.1</v>
      </c>
    </row>
    <row r="402" spans="1:16" ht="32" x14ac:dyDescent="0.2">
      <c r="A402" s="16" t="s">
        <v>11</v>
      </c>
      <c r="B402" s="16">
        <v>2021</v>
      </c>
      <c r="C402" s="16">
        <v>2023</v>
      </c>
      <c r="D402" s="16" t="s">
        <v>560</v>
      </c>
      <c r="E402" s="16" t="s">
        <v>561</v>
      </c>
      <c r="F402" s="16" t="s">
        <v>562</v>
      </c>
      <c r="G402" s="16" t="s">
        <v>1242</v>
      </c>
      <c r="H402" s="16" t="s">
        <v>1240</v>
      </c>
      <c r="I402" s="16" t="s">
        <v>1241</v>
      </c>
      <c r="J402" s="16" t="s">
        <v>478</v>
      </c>
      <c r="K402" s="22">
        <f>0.05*O402</f>
        <v>0</v>
      </c>
      <c r="L402" s="21">
        <v>93.957999999999998</v>
      </c>
      <c r="M402" s="16" t="s">
        <v>80</v>
      </c>
      <c r="N402" s="19"/>
      <c r="O402" s="22">
        <v>0</v>
      </c>
      <c r="P402" s="22">
        <f>O402-K402</f>
        <v>0</v>
      </c>
    </row>
    <row r="403" spans="1:16" ht="32" x14ac:dyDescent="0.2">
      <c r="A403" s="16" t="s">
        <v>11</v>
      </c>
      <c r="B403" s="16">
        <v>2021</v>
      </c>
      <c r="C403" s="16">
        <v>2023</v>
      </c>
      <c r="D403" s="16" t="s">
        <v>560</v>
      </c>
      <c r="E403" s="16" t="s">
        <v>561</v>
      </c>
      <c r="F403" s="16" t="s">
        <v>562</v>
      </c>
      <c r="G403" s="16" t="s">
        <v>1242</v>
      </c>
      <c r="H403" s="16" t="s">
        <v>1240</v>
      </c>
      <c r="I403" s="16" t="s">
        <v>1241</v>
      </c>
      <c r="J403" s="16" t="s">
        <v>478</v>
      </c>
      <c r="K403" s="22">
        <f>0.05*O403</f>
        <v>78581.600000000006</v>
      </c>
      <c r="L403" s="21">
        <v>93.957999999999998</v>
      </c>
      <c r="M403" s="16" t="s">
        <v>80</v>
      </c>
      <c r="N403" s="19"/>
      <c r="O403" s="22">
        <v>1571632</v>
      </c>
      <c r="P403" s="22">
        <f>O403-K403</f>
        <v>1493050.4</v>
      </c>
    </row>
    <row r="404" spans="1:16" ht="32" x14ac:dyDescent="0.2">
      <c r="A404" s="16" t="s">
        <v>11</v>
      </c>
      <c r="B404" s="16">
        <v>2021</v>
      </c>
      <c r="C404" s="16">
        <v>2021</v>
      </c>
      <c r="D404" s="16" t="s">
        <v>560</v>
      </c>
      <c r="E404" s="16" t="s">
        <v>561</v>
      </c>
      <c r="F404" s="16" t="s">
        <v>562</v>
      </c>
      <c r="G404" s="16" t="s">
        <v>1243</v>
      </c>
      <c r="H404" s="16" t="s">
        <v>1240</v>
      </c>
      <c r="I404" s="16" t="s">
        <v>1241</v>
      </c>
      <c r="J404" s="16" t="s">
        <v>478</v>
      </c>
      <c r="K404" s="22">
        <f>0.05*O404</f>
        <v>216968.95</v>
      </c>
      <c r="L404" s="21">
        <v>93.957999999999998</v>
      </c>
      <c r="M404" s="16" t="s">
        <v>80</v>
      </c>
      <c r="N404" s="19"/>
      <c r="O404" s="22">
        <v>4339379</v>
      </c>
      <c r="P404" s="22">
        <f>O404-K404</f>
        <v>4122410.05</v>
      </c>
    </row>
    <row r="405" spans="1:16" ht="32" x14ac:dyDescent="0.2">
      <c r="A405" s="16" t="s">
        <v>11</v>
      </c>
      <c r="B405" s="16">
        <v>2021</v>
      </c>
      <c r="C405" s="16">
        <v>2021</v>
      </c>
      <c r="D405" s="16" t="s">
        <v>560</v>
      </c>
      <c r="E405" s="16" t="s">
        <v>561</v>
      </c>
      <c r="F405" s="16" t="s">
        <v>562</v>
      </c>
      <c r="G405" s="16" t="s">
        <v>1244</v>
      </c>
      <c r="H405" s="16" t="s">
        <v>1240</v>
      </c>
      <c r="I405" s="16" t="s">
        <v>1241</v>
      </c>
      <c r="J405" s="16" t="s">
        <v>478</v>
      </c>
      <c r="K405" s="22">
        <f>0.05*O405</f>
        <v>933347.3</v>
      </c>
      <c r="L405" s="21">
        <v>93.957999999999998</v>
      </c>
      <c r="M405" s="16" t="s">
        <v>80</v>
      </c>
      <c r="N405" s="19"/>
      <c r="O405" s="22">
        <v>18666946</v>
      </c>
      <c r="P405" s="22">
        <f>O405-K405</f>
        <v>17733598.699999999</v>
      </c>
    </row>
    <row r="406" spans="1:16" ht="32" x14ac:dyDescent="0.2">
      <c r="A406" s="16" t="s">
        <v>11</v>
      </c>
      <c r="B406" s="16">
        <v>2021</v>
      </c>
      <c r="C406" s="16">
        <v>2021</v>
      </c>
      <c r="D406" s="16" t="s">
        <v>560</v>
      </c>
      <c r="E406" s="16" t="s">
        <v>561</v>
      </c>
      <c r="F406" s="16" t="s">
        <v>562</v>
      </c>
      <c r="G406" s="16" t="s">
        <v>1244</v>
      </c>
      <c r="H406" s="16" t="s">
        <v>1240</v>
      </c>
      <c r="I406" s="16" t="s">
        <v>1241</v>
      </c>
      <c r="J406" s="16" t="s">
        <v>478</v>
      </c>
      <c r="K406" s="22">
        <f>0.05*O406</f>
        <v>1321991.9500000002</v>
      </c>
      <c r="L406" s="21">
        <v>93.957999999999998</v>
      </c>
      <c r="M406" s="16" t="s">
        <v>80</v>
      </c>
      <c r="N406" s="19"/>
      <c r="O406" s="22">
        <v>26439839</v>
      </c>
      <c r="P406" s="22">
        <f>O406-K406</f>
        <v>25117847.050000001</v>
      </c>
    </row>
    <row r="407" spans="1:16" ht="32" x14ac:dyDescent="0.2">
      <c r="A407" s="16" t="s">
        <v>11</v>
      </c>
      <c r="B407" s="16">
        <v>2021</v>
      </c>
      <c r="C407" s="16">
        <v>2021</v>
      </c>
      <c r="D407" s="16" t="s">
        <v>560</v>
      </c>
      <c r="E407" s="16" t="s">
        <v>561</v>
      </c>
      <c r="F407" s="16" t="s">
        <v>562</v>
      </c>
      <c r="G407" s="16" t="s">
        <v>1242</v>
      </c>
      <c r="H407" s="16" t="s">
        <v>1240</v>
      </c>
      <c r="I407" s="16" t="s">
        <v>1241</v>
      </c>
      <c r="J407" s="16" t="s">
        <v>478</v>
      </c>
      <c r="K407" s="22">
        <f>0.05*O407</f>
        <v>2283440.6</v>
      </c>
      <c r="L407" s="21">
        <v>93.957999999999998</v>
      </c>
      <c r="M407" s="16" t="s">
        <v>80</v>
      </c>
      <c r="N407" s="19"/>
      <c r="O407" s="22">
        <v>45668812</v>
      </c>
      <c r="P407" s="22">
        <f>O407-K407</f>
        <v>43385371.399999999</v>
      </c>
    </row>
    <row r="408" spans="1:16" ht="32" x14ac:dyDescent="0.2">
      <c r="A408" s="16" t="s">
        <v>11</v>
      </c>
      <c r="B408" s="16">
        <v>2021</v>
      </c>
      <c r="C408" s="16">
        <v>2021</v>
      </c>
      <c r="D408" s="16" t="s">
        <v>560</v>
      </c>
      <c r="E408" s="16" t="s">
        <v>561</v>
      </c>
      <c r="F408" s="16" t="s">
        <v>562</v>
      </c>
      <c r="G408" s="16" t="s">
        <v>1245</v>
      </c>
      <c r="H408" s="16" t="s">
        <v>1240</v>
      </c>
      <c r="I408" s="16" t="s">
        <v>1241</v>
      </c>
      <c r="J408" s="16" t="s">
        <v>478</v>
      </c>
      <c r="K408" s="22">
        <f>0.05*O408</f>
        <v>0</v>
      </c>
      <c r="L408" s="21">
        <v>93.957999999999998</v>
      </c>
      <c r="M408" s="16" t="s">
        <v>80</v>
      </c>
      <c r="N408" s="19"/>
      <c r="O408" s="22">
        <v>0</v>
      </c>
      <c r="P408" s="22">
        <f>O408-K408</f>
        <v>0</v>
      </c>
    </row>
    <row r="409" spans="1:16" ht="32" x14ac:dyDescent="0.2">
      <c r="A409" s="16" t="s">
        <v>11</v>
      </c>
      <c r="B409" s="16">
        <v>2021</v>
      </c>
      <c r="C409" s="16">
        <v>2021</v>
      </c>
      <c r="D409" s="16" t="s">
        <v>560</v>
      </c>
      <c r="E409" s="16" t="s">
        <v>561</v>
      </c>
      <c r="F409" s="16" t="s">
        <v>562</v>
      </c>
      <c r="G409" s="16" t="s">
        <v>1252</v>
      </c>
      <c r="H409" s="16" t="s">
        <v>1251</v>
      </c>
      <c r="I409" s="16" t="s">
        <v>1249</v>
      </c>
      <c r="J409" s="16" t="s">
        <v>1250</v>
      </c>
      <c r="K409" s="22">
        <f>0.05*O409</f>
        <v>0</v>
      </c>
      <c r="L409" s="21">
        <v>93.957999999999998</v>
      </c>
      <c r="M409" s="16" t="s">
        <v>80</v>
      </c>
      <c r="N409" s="19"/>
      <c r="O409" s="22">
        <v>0</v>
      </c>
      <c r="P409" s="22">
        <f>O409-K409</f>
        <v>0</v>
      </c>
    </row>
    <row r="410" spans="1:16" ht="32" x14ac:dyDescent="0.2">
      <c r="A410" s="16" t="s">
        <v>11</v>
      </c>
      <c r="B410" s="16">
        <v>2021</v>
      </c>
      <c r="C410" s="16">
        <v>2021</v>
      </c>
      <c r="D410" s="16" t="s">
        <v>560</v>
      </c>
      <c r="E410" s="16" t="s">
        <v>561</v>
      </c>
      <c r="F410" s="16" t="s">
        <v>562</v>
      </c>
      <c r="G410" s="16" t="s">
        <v>1252</v>
      </c>
      <c r="H410" s="16" t="s">
        <v>1251</v>
      </c>
      <c r="I410" s="16" t="s">
        <v>1249</v>
      </c>
      <c r="J410" s="16" t="s">
        <v>1250</v>
      </c>
      <c r="K410" s="22">
        <f>0.05*O410</f>
        <v>4315.1500000000005</v>
      </c>
      <c r="L410" s="21">
        <v>93.957999999999998</v>
      </c>
      <c r="M410" s="16" t="s">
        <v>80</v>
      </c>
      <c r="N410" s="19"/>
      <c r="O410" s="22">
        <v>86303</v>
      </c>
      <c r="P410" s="22">
        <f>O410-K410</f>
        <v>81987.850000000006</v>
      </c>
    </row>
    <row r="411" spans="1:16" ht="32" x14ac:dyDescent="0.2">
      <c r="A411" s="16" t="s">
        <v>11</v>
      </c>
      <c r="B411" s="16">
        <v>2021</v>
      </c>
      <c r="C411" s="16">
        <v>2021</v>
      </c>
      <c r="D411" s="16" t="s">
        <v>560</v>
      </c>
      <c r="E411" s="16" t="s">
        <v>561</v>
      </c>
      <c r="F411" s="16" t="s">
        <v>562</v>
      </c>
      <c r="G411" s="16" t="s">
        <v>1253</v>
      </c>
      <c r="H411" s="16" t="s">
        <v>1251</v>
      </c>
      <c r="I411" s="16" t="s">
        <v>1249</v>
      </c>
      <c r="J411" s="16" t="s">
        <v>1250</v>
      </c>
      <c r="K411" s="22">
        <f>0.05*O411</f>
        <v>6250</v>
      </c>
      <c r="L411" s="21">
        <v>93.957999999999998</v>
      </c>
      <c r="M411" s="16" t="s">
        <v>80</v>
      </c>
      <c r="N411" s="19"/>
      <c r="O411" s="22">
        <v>125000</v>
      </c>
      <c r="P411" s="22">
        <f>O411-K411</f>
        <v>118750</v>
      </c>
    </row>
    <row r="412" spans="1:16" ht="32" x14ac:dyDescent="0.2">
      <c r="A412" s="16" t="s">
        <v>11</v>
      </c>
      <c r="B412" s="16">
        <v>2021</v>
      </c>
      <c r="C412" s="16">
        <v>2021</v>
      </c>
      <c r="D412" s="16" t="s">
        <v>560</v>
      </c>
      <c r="E412" s="16" t="s">
        <v>561</v>
      </c>
      <c r="F412" s="16" t="s">
        <v>562</v>
      </c>
      <c r="G412" s="16" t="s">
        <v>1254</v>
      </c>
      <c r="H412" s="16" t="s">
        <v>1251</v>
      </c>
      <c r="I412" s="16" t="s">
        <v>1249</v>
      </c>
      <c r="J412" s="16" t="s">
        <v>1250</v>
      </c>
      <c r="K412" s="22">
        <f>0.05*O412</f>
        <v>19007.150000000001</v>
      </c>
      <c r="L412" s="21">
        <v>93.957999999999998</v>
      </c>
      <c r="M412" s="16" t="s">
        <v>80</v>
      </c>
      <c r="N412" s="19"/>
      <c r="O412" s="22">
        <v>380143</v>
      </c>
      <c r="P412" s="22">
        <f>O412-K412</f>
        <v>361135.85</v>
      </c>
    </row>
    <row r="413" spans="1:16" ht="32" x14ac:dyDescent="0.2">
      <c r="A413" s="16" t="s">
        <v>11</v>
      </c>
      <c r="B413" s="16">
        <v>2021</v>
      </c>
      <c r="C413" s="16">
        <v>2021</v>
      </c>
      <c r="D413" s="16" t="s">
        <v>560</v>
      </c>
      <c r="E413" s="16" t="s">
        <v>561</v>
      </c>
      <c r="F413" s="16" t="s">
        <v>562</v>
      </c>
      <c r="G413" s="16" t="s">
        <v>1255</v>
      </c>
      <c r="H413" s="16" t="s">
        <v>1251</v>
      </c>
      <c r="I413" s="16" t="s">
        <v>1249</v>
      </c>
      <c r="J413" s="16" t="s">
        <v>1250</v>
      </c>
      <c r="K413" s="22">
        <f>0.05*O413</f>
        <v>26802.95</v>
      </c>
      <c r="L413" s="21">
        <v>93.957999999999998</v>
      </c>
      <c r="M413" s="16" t="s">
        <v>80</v>
      </c>
      <c r="N413" s="19"/>
      <c r="O413" s="22">
        <v>536059</v>
      </c>
      <c r="P413" s="22">
        <f>O413-K413</f>
        <v>509256.05</v>
      </c>
    </row>
    <row r="414" spans="1:16" ht="48" x14ac:dyDescent="0.2">
      <c r="A414" s="16" t="s">
        <v>11</v>
      </c>
      <c r="B414" s="16">
        <v>2021</v>
      </c>
      <c r="C414" s="16">
        <v>2023</v>
      </c>
      <c r="D414" s="16" t="s">
        <v>560</v>
      </c>
      <c r="E414" s="16" t="s">
        <v>561</v>
      </c>
      <c r="F414" s="16" t="s">
        <v>562</v>
      </c>
      <c r="G414" s="16" t="s">
        <v>1263</v>
      </c>
      <c r="H414" s="16" t="s">
        <v>1261</v>
      </c>
      <c r="I414" s="16" t="s">
        <v>1262</v>
      </c>
      <c r="J414" s="16" t="s">
        <v>482</v>
      </c>
      <c r="K414" s="22">
        <f>0.05*O414</f>
        <v>46296.05</v>
      </c>
      <c r="L414" s="21">
        <v>93.957999999999998</v>
      </c>
      <c r="M414" s="16" t="s">
        <v>80</v>
      </c>
      <c r="N414" s="19"/>
      <c r="O414" s="22">
        <v>925921</v>
      </c>
      <c r="P414" s="22">
        <f>O414-K414</f>
        <v>879624.95</v>
      </c>
    </row>
    <row r="415" spans="1:16" ht="48" x14ac:dyDescent="0.2">
      <c r="A415" s="16" t="s">
        <v>11</v>
      </c>
      <c r="B415" s="16">
        <v>2021</v>
      </c>
      <c r="C415" s="16">
        <v>2023</v>
      </c>
      <c r="D415" s="16" t="s">
        <v>560</v>
      </c>
      <c r="E415" s="16" t="s">
        <v>561</v>
      </c>
      <c r="F415" s="16" t="s">
        <v>562</v>
      </c>
      <c r="G415" s="16" t="s">
        <v>1263</v>
      </c>
      <c r="H415" s="16" t="s">
        <v>1261</v>
      </c>
      <c r="I415" s="16" t="s">
        <v>1262</v>
      </c>
      <c r="J415" s="16" t="s">
        <v>482</v>
      </c>
      <c r="K415" s="22">
        <f>0.05*O415</f>
        <v>0</v>
      </c>
      <c r="L415" s="21">
        <v>93.957999999999998</v>
      </c>
      <c r="M415" s="16" t="s">
        <v>80</v>
      </c>
      <c r="N415" s="19"/>
      <c r="O415" s="22">
        <v>0</v>
      </c>
      <c r="P415" s="22">
        <f>O415-K415</f>
        <v>0</v>
      </c>
    </row>
    <row r="416" spans="1:16" ht="48" x14ac:dyDescent="0.2">
      <c r="A416" s="16" t="s">
        <v>11</v>
      </c>
      <c r="B416" s="16">
        <v>2021</v>
      </c>
      <c r="C416" s="16">
        <v>2021</v>
      </c>
      <c r="D416" s="16" t="s">
        <v>560</v>
      </c>
      <c r="E416" s="16" t="s">
        <v>561</v>
      </c>
      <c r="F416" s="16" t="s">
        <v>562</v>
      </c>
      <c r="G416" s="16" t="s">
        <v>1264</v>
      </c>
      <c r="H416" s="16" t="s">
        <v>1261</v>
      </c>
      <c r="I416" s="16" t="s">
        <v>1262</v>
      </c>
      <c r="J416" s="16" t="s">
        <v>482</v>
      </c>
      <c r="K416" s="22">
        <f>0.05*O416</f>
        <v>0</v>
      </c>
      <c r="L416" s="21">
        <v>93.957999999999998</v>
      </c>
      <c r="M416" s="16" t="s">
        <v>80</v>
      </c>
      <c r="N416" s="19"/>
      <c r="O416" s="22">
        <v>0</v>
      </c>
      <c r="P416" s="22">
        <f>O416-K416</f>
        <v>0</v>
      </c>
    </row>
    <row r="417" spans="1:16" ht="48" x14ac:dyDescent="0.2">
      <c r="A417" s="16" t="s">
        <v>11</v>
      </c>
      <c r="B417" s="16">
        <v>2021</v>
      </c>
      <c r="C417" s="16">
        <v>2021</v>
      </c>
      <c r="D417" s="16" t="s">
        <v>560</v>
      </c>
      <c r="E417" s="16" t="s">
        <v>561</v>
      </c>
      <c r="F417" s="16" t="s">
        <v>562</v>
      </c>
      <c r="G417" s="16" t="s">
        <v>1265</v>
      </c>
      <c r="H417" s="16" t="s">
        <v>1261</v>
      </c>
      <c r="I417" s="16" t="s">
        <v>1262</v>
      </c>
      <c r="J417" s="16" t="s">
        <v>482</v>
      </c>
      <c r="K417" s="22">
        <f>0.05*O417</f>
        <v>12368.45</v>
      </c>
      <c r="L417" s="21">
        <v>93.957999999999998</v>
      </c>
      <c r="M417" s="16" t="s">
        <v>80</v>
      </c>
      <c r="N417" s="19"/>
      <c r="O417" s="22">
        <v>247369</v>
      </c>
      <c r="P417" s="22">
        <f>O417-K417</f>
        <v>235000.55</v>
      </c>
    </row>
    <row r="418" spans="1:16" ht="48" x14ac:dyDescent="0.2">
      <c r="A418" s="16" t="s">
        <v>11</v>
      </c>
      <c r="B418" s="16">
        <v>2021</v>
      </c>
      <c r="C418" s="16">
        <v>2021</v>
      </c>
      <c r="D418" s="16" t="s">
        <v>560</v>
      </c>
      <c r="E418" s="16" t="s">
        <v>561</v>
      </c>
      <c r="F418" s="16" t="s">
        <v>562</v>
      </c>
      <c r="G418" s="16" t="s">
        <v>1265</v>
      </c>
      <c r="H418" s="16" t="s">
        <v>1261</v>
      </c>
      <c r="I418" s="16" t="s">
        <v>1262</v>
      </c>
      <c r="J418" s="16" t="s">
        <v>482</v>
      </c>
      <c r="K418" s="22">
        <f>0.05*O418</f>
        <v>34858.950000000004</v>
      </c>
      <c r="L418" s="21">
        <v>93.957999999999998</v>
      </c>
      <c r="M418" s="16" t="s">
        <v>80</v>
      </c>
      <c r="N418" s="19"/>
      <c r="O418" s="22">
        <v>697179</v>
      </c>
      <c r="P418" s="22">
        <f>O418-K418</f>
        <v>662320.05000000005</v>
      </c>
    </row>
    <row r="419" spans="1:16" ht="48" x14ac:dyDescent="0.2">
      <c r="A419" s="16" t="s">
        <v>11</v>
      </c>
      <c r="B419" s="16">
        <v>2021</v>
      </c>
      <c r="C419" s="16">
        <v>2021</v>
      </c>
      <c r="D419" s="16" t="s">
        <v>560</v>
      </c>
      <c r="E419" s="16" t="s">
        <v>561</v>
      </c>
      <c r="F419" s="16" t="s">
        <v>562</v>
      </c>
      <c r="G419" s="16" t="s">
        <v>1263</v>
      </c>
      <c r="H419" s="16" t="s">
        <v>1261</v>
      </c>
      <c r="I419" s="16" t="s">
        <v>1262</v>
      </c>
      <c r="J419" s="16" t="s">
        <v>482</v>
      </c>
      <c r="K419" s="22">
        <f>0.05*O419</f>
        <v>146196.70000000001</v>
      </c>
      <c r="L419" s="21">
        <v>93.957999999999998</v>
      </c>
      <c r="M419" s="16" t="s">
        <v>80</v>
      </c>
      <c r="N419" s="19"/>
      <c r="O419" s="22">
        <v>2923934</v>
      </c>
      <c r="P419" s="22">
        <f>O419-K419</f>
        <v>2777737.3</v>
      </c>
    </row>
    <row r="420" spans="1:16" ht="48" x14ac:dyDescent="0.2">
      <c r="A420" s="16" t="s">
        <v>11</v>
      </c>
      <c r="B420" s="16">
        <v>2021</v>
      </c>
      <c r="C420" s="16">
        <v>2021</v>
      </c>
      <c r="D420" s="16" t="s">
        <v>560</v>
      </c>
      <c r="E420" s="16" t="s">
        <v>561</v>
      </c>
      <c r="F420" s="16" t="s">
        <v>562</v>
      </c>
      <c r="G420" s="16" t="s">
        <v>1266</v>
      </c>
      <c r="H420" s="16" t="s">
        <v>1261</v>
      </c>
      <c r="I420" s="16" t="s">
        <v>1262</v>
      </c>
      <c r="J420" s="16" t="s">
        <v>482</v>
      </c>
      <c r="K420" s="22">
        <f>0.05*O420</f>
        <v>208076.80000000002</v>
      </c>
      <c r="L420" s="21">
        <v>93.957999999999998</v>
      </c>
      <c r="M420" s="16" t="s">
        <v>80</v>
      </c>
      <c r="N420" s="19"/>
      <c r="O420" s="22">
        <v>4161536</v>
      </c>
      <c r="P420" s="22">
        <f>O420-K420</f>
        <v>3953459.2000000002</v>
      </c>
    </row>
    <row r="421" spans="1:16" ht="32" x14ac:dyDescent="0.2">
      <c r="A421" s="16" t="s">
        <v>11</v>
      </c>
      <c r="B421" s="16">
        <v>2021</v>
      </c>
      <c r="C421" s="16">
        <v>2023</v>
      </c>
      <c r="D421" s="16" t="s">
        <v>560</v>
      </c>
      <c r="E421" s="16" t="s">
        <v>561</v>
      </c>
      <c r="F421" s="16" t="s">
        <v>562</v>
      </c>
      <c r="G421" s="16" t="s">
        <v>1280</v>
      </c>
      <c r="H421" s="16" t="s">
        <v>1277</v>
      </c>
      <c r="I421" s="16" t="s">
        <v>1278</v>
      </c>
      <c r="J421" s="16" t="s">
        <v>488</v>
      </c>
      <c r="K421" s="22">
        <f>0.05*O421</f>
        <v>359405.4</v>
      </c>
      <c r="L421" s="21">
        <v>93.957999999999998</v>
      </c>
      <c r="M421" s="16" t="s">
        <v>80</v>
      </c>
      <c r="N421" s="19"/>
      <c r="O421" s="22">
        <v>7188108</v>
      </c>
      <c r="P421" s="22">
        <f>O421-K421</f>
        <v>6828702.5999999996</v>
      </c>
    </row>
    <row r="422" spans="1:16" ht="32" x14ac:dyDescent="0.2">
      <c r="A422" s="16" t="s">
        <v>11</v>
      </c>
      <c r="B422" s="16">
        <v>2021</v>
      </c>
      <c r="C422" s="16">
        <v>2023</v>
      </c>
      <c r="D422" s="16" t="s">
        <v>560</v>
      </c>
      <c r="E422" s="16" t="s">
        <v>561</v>
      </c>
      <c r="F422" s="16" t="s">
        <v>562</v>
      </c>
      <c r="G422" s="16" t="s">
        <v>1280</v>
      </c>
      <c r="H422" s="16" t="s">
        <v>1277</v>
      </c>
      <c r="I422" s="16" t="s">
        <v>1278</v>
      </c>
      <c r="J422" s="16" t="s">
        <v>488</v>
      </c>
      <c r="K422" s="22">
        <f>0.05*O422</f>
        <v>0</v>
      </c>
      <c r="L422" s="21">
        <v>93.957999999999998</v>
      </c>
      <c r="M422" s="16" t="s">
        <v>80</v>
      </c>
      <c r="N422" s="19"/>
      <c r="O422" s="22">
        <v>0</v>
      </c>
      <c r="P422" s="22">
        <f>O422-K422</f>
        <v>0</v>
      </c>
    </row>
    <row r="423" spans="1:16" ht="32" x14ac:dyDescent="0.2">
      <c r="A423" s="16" t="s">
        <v>11</v>
      </c>
      <c r="B423" s="16">
        <v>2021</v>
      </c>
      <c r="C423" s="16">
        <v>2021</v>
      </c>
      <c r="D423" s="16" t="s">
        <v>560</v>
      </c>
      <c r="E423" s="16" t="s">
        <v>561</v>
      </c>
      <c r="F423" s="16" t="s">
        <v>562</v>
      </c>
      <c r="G423" s="16" t="s">
        <v>1281</v>
      </c>
      <c r="H423" s="16" t="s">
        <v>1277</v>
      </c>
      <c r="I423" s="16" t="s">
        <v>1278</v>
      </c>
      <c r="J423" s="16" t="s">
        <v>488</v>
      </c>
      <c r="K423" s="22">
        <f>0.05*O423</f>
        <v>19269</v>
      </c>
      <c r="L423" s="21">
        <v>93.957999999999998</v>
      </c>
      <c r="M423" s="16" t="s">
        <v>80</v>
      </c>
      <c r="N423" s="19"/>
      <c r="O423" s="22">
        <v>385380</v>
      </c>
      <c r="P423" s="22">
        <f>O423-K423</f>
        <v>366111</v>
      </c>
    </row>
    <row r="424" spans="1:16" ht="32" x14ac:dyDescent="0.2">
      <c r="A424" s="16" t="s">
        <v>11</v>
      </c>
      <c r="B424" s="16">
        <v>2021</v>
      </c>
      <c r="C424" s="16">
        <v>2021</v>
      </c>
      <c r="D424" s="16" t="s">
        <v>560</v>
      </c>
      <c r="E424" s="16" t="s">
        <v>561</v>
      </c>
      <c r="F424" s="16" t="s">
        <v>562</v>
      </c>
      <c r="G424" s="16" t="s">
        <v>1282</v>
      </c>
      <c r="H424" s="16" t="s">
        <v>1277</v>
      </c>
      <c r="I424" s="16" t="s">
        <v>1279</v>
      </c>
      <c r="J424" s="16" t="s">
        <v>488</v>
      </c>
      <c r="K424" s="22">
        <f>0.05*O424</f>
        <v>52007.15</v>
      </c>
      <c r="L424" s="21">
        <v>93.957999999999998</v>
      </c>
      <c r="M424" s="16" t="s">
        <v>80</v>
      </c>
      <c r="N424" s="19"/>
      <c r="O424" s="22">
        <v>1040143</v>
      </c>
      <c r="P424" s="22">
        <f>O424-K424</f>
        <v>988135.85</v>
      </c>
    </row>
    <row r="425" spans="1:16" ht="32" x14ac:dyDescent="0.2">
      <c r="A425" s="16" t="s">
        <v>11</v>
      </c>
      <c r="B425" s="16">
        <v>2021</v>
      </c>
      <c r="C425" s="16">
        <v>2021</v>
      </c>
      <c r="D425" s="16" t="s">
        <v>560</v>
      </c>
      <c r="E425" s="16" t="s">
        <v>561</v>
      </c>
      <c r="F425" s="16" t="s">
        <v>562</v>
      </c>
      <c r="G425" s="16" t="s">
        <v>1282</v>
      </c>
      <c r="H425" s="16" t="s">
        <v>1277</v>
      </c>
      <c r="I425" s="16" t="s">
        <v>1279</v>
      </c>
      <c r="J425" s="16" t="s">
        <v>488</v>
      </c>
      <c r="K425" s="22">
        <f>0.05*O425</f>
        <v>230062.1</v>
      </c>
      <c r="L425" s="21">
        <v>93.957999999999998</v>
      </c>
      <c r="M425" s="16" t="s">
        <v>80</v>
      </c>
      <c r="N425" s="19"/>
      <c r="O425" s="22">
        <v>4601242</v>
      </c>
      <c r="P425" s="22">
        <f>O425-K425</f>
        <v>4371179.9000000004</v>
      </c>
    </row>
    <row r="426" spans="1:16" ht="32" x14ac:dyDescent="0.2">
      <c r="A426" s="16" t="s">
        <v>11</v>
      </c>
      <c r="B426" s="16">
        <v>2021</v>
      </c>
      <c r="C426" s="16">
        <v>2021</v>
      </c>
      <c r="D426" s="16" t="s">
        <v>560</v>
      </c>
      <c r="E426" s="16" t="s">
        <v>561</v>
      </c>
      <c r="F426" s="16" t="s">
        <v>562</v>
      </c>
      <c r="G426" s="16" t="s">
        <v>1280</v>
      </c>
      <c r="H426" s="16" t="s">
        <v>1277</v>
      </c>
      <c r="I426" s="16" t="s">
        <v>1278</v>
      </c>
      <c r="J426" s="16" t="s">
        <v>488</v>
      </c>
      <c r="K426" s="22">
        <f>0.05*O426</f>
        <v>324165.85000000003</v>
      </c>
      <c r="L426" s="21">
        <v>93.957999999999998</v>
      </c>
      <c r="M426" s="16" t="s">
        <v>80</v>
      </c>
      <c r="N426" s="19"/>
      <c r="O426" s="22">
        <v>6483317</v>
      </c>
      <c r="P426" s="22">
        <f>O426-K426</f>
        <v>6159151.1500000004</v>
      </c>
    </row>
    <row r="427" spans="1:16" ht="32" x14ac:dyDescent="0.2">
      <c r="A427" s="16" t="s">
        <v>11</v>
      </c>
      <c r="B427" s="16">
        <v>2021</v>
      </c>
      <c r="C427" s="16">
        <v>2021</v>
      </c>
      <c r="D427" s="16" t="s">
        <v>560</v>
      </c>
      <c r="E427" s="16" t="s">
        <v>561</v>
      </c>
      <c r="F427" s="16" t="s">
        <v>562</v>
      </c>
      <c r="G427" s="16" t="s">
        <v>1283</v>
      </c>
      <c r="H427" s="16" t="s">
        <v>1277</v>
      </c>
      <c r="I427" s="16" t="s">
        <v>1278</v>
      </c>
      <c r="J427" s="16" t="s">
        <v>488</v>
      </c>
      <c r="K427" s="22">
        <f>0.05*O427</f>
        <v>559922.85</v>
      </c>
      <c r="L427" s="21">
        <v>93.957999999999998</v>
      </c>
      <c r="M427" s="16" t="s">
        <v>80</v>
      </c>
      <c r="N427" s="19"/>
      <c r="O427" s="22">
        <v>11198457</v>
      </c>
      <c r="P427" s="22">
        <f>O427-K427</f>
        <v>10638534.15</v>
      </c>
    </row>
    <row r="428" spans="1:16" ht="32" x14ac:dyDescent="0.2">
      <c r="A428" s="16" t="s">
        <v>11</v>
      </c>
      <c r="B428" s="16">
        <v>2021</v>
      </c>
      <c r="C428" s="16">
        <v>2022</v>
      </c>
      <c r="D428" s="16" t="s">
        <v>560</v>
      </c>
      <c r="E428" s="16" t="s">
        <v>561</v>
      </c>
      <c r="F428" s="16" t="s">
        <v>562</v>
      </c>
      <c r="G428" s="16" t="s">
        <v>1295</v>
      </c>
      <c r="H428" s="16" t="s">
        <v>1293</v>
      </c>
      <c r="I428" s="16" t="s">
        <v>1294</v>
      </c>
      <c r="J428" s="16" t="s">
        <v>493</v>
      </c>
      <c r="K428" s="22">
        <f>0.05*O428</f>
        <v>-14484.150000000001</v>
      </c>
      <c r="L428" s="21">
        <v>93.957999999999998</v>
      </c>
      <c r="M428" s="16" t="s">
        <v>80</v>
      </c>
      <c r="N428" s="19"/>
      <c r="O428" s="22">
        <v>-289683</v>
      </c>
      <c r="P428" s="22">
        <f>O428-K428</f>
        <v>-275198.84999999998</v>
      </c>
    </row>
    <row r="429" spans="1:16" ht="32" x14ac:dyDescent="0.2">
      <c r="A429" s="16" t="s">
        <v>11</v>
      </c>
      <c r="B429" s="16">
        <v>2021</v>
      </c>
      <c r="C429" s="16">
        <v>2023</v>
      </c>
      <c r="D429" s="16" t="s">
        <v>560</v>
      </c>
      <c r="E429" s="16" t="s">
        <v>561</v>
      </c>
      <c r="F429" s="16" t="s">
        <v>562</v>
      </c>
      <c r="G429" s="16" t="s">
        <v>1296</v>
      </c>
      <c r="H429" s="16" t="s">
        <v>1293</v>
      </c>
      <c r="I429" s="16" t="s">
        <v>1294</v>
      </c>
      <c r="J429" s="16" t="s">
        <v>493</v>
      </c>
      <c r="K429" s="22">
        <f>0.05*O429</f>
        <v>0</v>
      </c>
      <c r="L429" s="21">
        <v>93.957999999999998</v>
      </c>
      <c r="M429" s="16" t="s">
        <v>80</v>
      </c>
      <c r="N429" s="19"/>
      <c r="O429" s="22">
        <v>0</v>
      </c>
      <c r="P429" s="22">
        <f>O429-K429</f>
        <v>0</v>
      </c>
    </row>
    <row r="430" spans="1:16" ht="32" x14ac:dyDescent="0.2">
      <c r="A430" s="16" t="s">
        <v>11</v>
      </c>
      <c r="B430" s="16">
        <v>2021</v>
      </c>
      <c r="C430" s="16">
        <v>2021</v>
      </c>
      <c r="D430" s="16" t="s">
        <v>560</v>
      </c>
      <c r="E430" s="16" t="s">
        <v>561</v>
      </c>
      <c r="F430" s="16" t="s">
        <v>562</v>
      </c>
      <c r="G430" s="16" t="s">
        <v>1295</v>
      </c>
      <c r="H430" s="16" t="s">
        <v>1293</v>
      </c>
      <c r="I430" s="16" t="s">
        <v>1294</v>
      </c>
      <c r="J430" s="16" t="s">
        <v>493</v>
      </c>
      <c r="K430" s="22">
        <f>0.05*O430</f>
        <v>14484.150000000001</v>
      </c>
      <c r="L430" s="21">
        <v>93.957999999999998</v>
      </c>
      <c r="M430" s="16" t="s">
        <v>80</v>
      </c>
      <c r="N430" s="19"/>
      <c r="O430" s="22">
        <v>289683</v>
      </c>
      <c r="P430" s="22">
        <f>O430-K430</f>
        <v>275198.84999999998</v>
      </c>
    </row>
    <row r="431" spans="1:16" ht="32" x14ac:dyDescent="0.2">
      <c r="A431" s="16" t="s">
        <v>11</v>
      </c>
      <c r="B431" s="16">
        <v>2021</v>
      </c>
      <c r="C431" s="16">
        <v>2021</v>
      </c>
      <c r="D431" s="16" t="s">
        <v>560</v>
      </c>
      <c r="E431" s="16" t="s">
        <v>561</v>
      </c>
      <c r="F431" s="16" t="s">
        <v>562</v>
      </c>
      <c r="G431" s="16" t="s">
        <v>1297</v>
      </c>
      <c r="H431" s="16" t="s">
        <v>1293</v>
      </c>
      <c r="I431" s="16" t="s">
        <v>1294</v>
      </c>
      <c r="J431" s="16" t="s">
        <v>493</v>
      </c>
      <c r="K431" s="22">
        <f>0.05*O431</f>
        <v>39043.5</v>
      </c>
      <c r="L431" s="21">
        <v>93.957999999999998</v>
      </c>
      <c r="M431" s="16" t="s">
        <v>80</v>
      </c>
      <c r="N431" s="19"/>
      <c r="O431" s="22">
        <v>780870</v>
      </c>
      <c r="P431" s="22">
        <f>O431-K431</f>
        <v>741826.5</v>
      </c>
    </row>
    <row r="432" spans="1:16" ht="32" x14ac:dyDescent="0.2">
      <c r="A432" s="16" t="s">
        <v>11</v>
      </c>
      <c r="B432" s="16">
        <v>2021</v>
      </c>
      <c r="C432" s="16">
        <v>2021</v>
      </c>
      <c r="D432" s="16" t="s">
        <v>560</v>
      </c>
      <c r="E432" s="16" t="s">
        <v>561</v>
      </c>
      <c r="F432" s="16" t="s">
        <v>562</v>
      </c>
      <c r="G432" s="16" t="s">
        <v>1297</v>
      </c>
      <c r="H432" s="16" t="s">
        <v>1293</v>
      </c>
      <c r="I432" s="16" t="s">
        <v>1294</v>
      </c>
      <c r="J432" s="16" t="s">
        <v>493</v>
      </c>
      <c r="K432" s="22">
        <f>0.05*O432</f>
        <v>172982.55000000002</v>
      </c>
      <c r="L432" s="21">
        <v>93.957999999999998</v>
      </c>
      <c r="M432" s="16" t="s">
        <v>80</v>
      </c>
      <c r="N432" s="19"/>
      <c r="O432" s="22">
        <v>3459651</v>
      </c>
      <c r="P432" s="22">
        <f>O432-K432</f>
        <v>3286668.45</v>
      </c>
    </row>
    <row r="433" spans="1:16" ht="32" x14ac:dyDescent="0.2">
      <c r="A433" s="16" t="s">
        <v>11</v>
      </c>
      <c r="B433" s="16">
        <v>2021</v>
      </c>
      <c r="C433" s="16">
        <v>2021</v>
      </c>
      <c r="D433" s="16" t="s">
        <v>560</v>
      </c>
      <c r="E433" s="16" t="s">
        <v>561</v>
      </c>
      <c r="F433" s="16" t="s">
        <v>562</v>
      </c>
      <c r="G433" s="16" t="s">
        <v>1296</v>
      </c>
      <c r="H433" s="16" t="s">
        <v>1293</v>
      </c>
      <c r="I433" s="16" t="s">
        <v>1294</v>
      </c>
      <c r="J433" s="16" t="s">
        <v>493</v>
      </c>
      <c r="K433" s="22">
        <f>0.05*O433</f>
        <v>243669.25</v>
      </c>
      <c r="L433" s="21">
        <v>93.957999999999998</v>
      </c>
      <c r="M433" s="16" t="s">
        <v>80</v>
      </c>
      <c r="N433" s="19"/>
      <c r="O433" s="22">
        <v>4873385</v>
      </c>
      <c r="P433" s="22">
        <f>O433-K433</f>
        <v>4629715.75</v>
      </c>
    </row>
    <row r="434" spans="1:16" ht="32" x14ac:dyDescent="0.2">
      <c r="A434" s="16" t="s">
        <v>11</v>
      </c>
      <c r="B434" s="16">
        <v>2021</v>
      </c>
      <c r="C434" s="16">
        <v>2021</v>
      </c>
      <c r="D434" s="16" t="s">
        <v>560</v>
      </c>
      <c r="E434" s="16" t="s">
        <v>561</v>
      </c>
      <c r="F434" s="16" t="s">
        <v>562</v>
      </c>
      <c r="G434" s="16" t="s">
        <v>1298</v>
      </c>
      <c r="H434" s="16" t="s">
        <v>1293</v>
      </c>
      <c r="I434" s="16" t="s">
        <v>1294</v>
      </c>
      <c r="J434" s="16" t="s">
        <v>493</v>
      </c>
      <c r="K434" s="22">
        <f>0.05*O434</f>
        <v>420883.25</v>
      </c>
      <c r="L434" s="21">
        <v>93.957999999999998</v>
      </c>
      <c r="M434" s="16" t="s">
        <v>80</v>
      </c>
      <c r="N434" s="19"/>
      <c r="O434" s="22">
        <v>8417665</v>
      </c>
      <c r="P434" s="22">
        <f>O434-K434</f>
        <v>7996781.75</v>
      </c>
    </row>
    <row r="435" spans="1:16" ht="32" x14ac:dyDescent="0.2">
      <c r="A435" s="16" t="s">
        <v>11</v>
      </c>
      <c r="B435" s="16">
        <v>2021</v>
      </c>
      <c r="C435" s="16">
        <v>2023</v>
      </c>
      <c r="D435" s="16" t="s">
        <v>560</v>
      </c>
      <c r="E435" s="16" t="s">
        <v>561</v>
      </c>
      <c r="F435" s="16" t="s">
        <v>562</v>
      </c>
      <c r="G435" s="16" t="s">
        <v>1306</v>
      </c>
      <c r="H435" s="16" t="s">
        <v>1304</v>
      </c>
      <c r="I435" s="16" t="s">
        <v>1305</v>
      </c>
      <c r="J435" s="16" t="s">
        <v>500</v>
      </c>
      <c r="K435" s="22">
        <f>0.05*O435</f>
        <v>0</v>
      </c>
      <c r="L435" s="21">
        <v>93.957999999999998</v>
      </c>
      <c r="M435" s="16" t="s">
        <v>80</v>
      </c>
      <c r="N435" s="19"/>
      <c r="O435" s="22">
        <v>0</v>
      </c>
      <c r="P435" s="22">
        <f>O435-K435</f>
        <v>0</v>
      </c>
    </row>
    <row r="436" spans="1:16" ht="32" x14ac:dyDescent="0.2">
      <c r="A436" s="16" t="s">
        <v>11</v>
      </c>
      <c r="B436" s="16">
        <v>2021</v>
      </c>
      <c r="C436" s="16">
        <v>2021</v>
      </c>
      <c r="D436" s="16" t="s">
        <v>560</v>
      </c>
      <c r="E436" s="16" t="s">
        <v>561</v>
      </c>
      <c r="F436" s="16" t="s">
        <v>562</v>
      </c>
      <c r="G436" s="16" t="s">
        <v>1307</v>
      </c>
      <c r="H436" s="16" t="s">
        <v>1304</v>
      </c>
      <c r="I436" s="16" t="s">
        <v>1305</v>
      </c>
      <c r="J436" s="16" t="s">
        <v>500</v>
      </c>
      <c r="K436" s="22">
        <f>0.05*O436</f>
        <v>0</v>
      </c>
      <c r="L436" s="21">
        <v>93.957999999999998</v>
      </c>
      <c r="M436" s="16" t="s">
        <v>80</v>
      </c>
      <c r="N436" s="19"/>
      <c r="O436" s="22">
        <v>0</v>
      </c>
      <c r="P436" s="22">
        <f>O436-K436</f>
        <v>0</v>
      </c>
    </row>
    <row r="437" spans="1:16" ht="32" x14ac:dyDescent="0.2">
      <c r="A437" s="16" t="s">
        <v>11</v>
      </c>
      <c r="B437" s="16">
        <v>2021</v>
      </c>
      <c r="C437" s="16">
        <v>2021</v>
      </c>
      <c r="D437" s="16" t="s">
        <v>560</v>
      </c>
      <c r="E437" s="16" t="s">
        <v>561</v>
      </c>
      <c r="F437" s="16" t="s">
        <v>562</v>
      </c>
      <c r="G437" s="16" t="s">
        <v>1308</v>
      </c>
      <c r="H437" s="16" t="s">
        <v>1304</v>
      </c>
      <c r="I437" s="16" t="s">
        <v>1305</v>
      </c>
      <c r="J437" s="16" t="s">
        <v>500</v>
      </c>
      <c r="K437" s="22">
        <f>0.05*O437</f>
        <v>86407.6</v>
      </c>
      <c r="L437" s="21">
        <v>93.957999999999998</v>
      </c>
      <c r="M437" s="16" t="s">
        <v>80</v>
      </c>
      <c r="N437" s="19"/>
      <c r="O437" s="22">
        <v>1728152</v>
      </c>
      <c r="P437" s="22">
        <f>O437-K437</f>
        <v>1641744.4</v>
      </c>
    </row>
    <row r="438" spans="1:16" ht="32" x14ac:dyDescent="0.2">
      <c r="A438" s="16" t="s">
        <v>11</v>
      </c>
      <c r="B438" s="16">
        <v>2021</v>
      </c>
      <c r="C438" s="16">
        <v>2021</v>
      </c>
      <c r="D438" s="16" t="s">
        <v>560</v>
      </c>
      <c r="E438" s="16" t="s">
        <v>561</v>
      </c>
      <c r="F438" s="16" t="s">
        <v>562</v>
      </c>
      <c r="G438" s="16" t="s">
        <v>1308</v>
      </c>
      <c r="H438" s="16" t="s">
        <v>1304</v>
      </c>
      <c r="I438" s="16" t="s">
        <v>1305</v>
      </c>
      <c r="J438" s="16" t="s">
        <v>500</v>
      </c>
      <c r="K438" s="22">
        <f>0.05*O438</f>
        <v>241357.30000000002</v>
      </c>
      <c r="L438" s="21">
        <v>93.957999999999998</v>
      </c>
      <c r="M438" s="16" t="s">
        <v>80</v>
      </c>
      <c r="N438" s="19"/>
      <c r="O438" s="22">
        <v>4827146</v>
      </c>
      <c r="P438" s="22">
        <f>O438-K438</f>
        <v>4585788.7</v>
      </c>
    </row>
    <row r="439" spans="1:16" ht="32" x14ac:dyDescent="0.2">
      <c r="A439" s="16" t="s">
        <v>11</v>
      </c>
      <c r="B439" s="16">
        <v>2021</v>
      </c>
      <c r="C439" s="16">
        <v>2021</v>
      </c>
      <c r="D439" s="16" t="s">
        <v>560</v>
      </c>
      <c r="E439" s="16" t="s">
        <v>561</v>
      </c>
      <c r="F439" s="16" t="s">
        <v>562</v>
      </c>
      <c r="G439" s="16" t="s">
        <v>1306</v>
      </c>
      <c r="H439" s="16" t="s">
        <v>1304</v>
      </c>
      <c r="I439" s="16" t="s">
        <v>1305</v>
      </c>
      <c r="J439" s="16" t="s">
        <v>500</v>
      </c>
      <c r="K439" s="22">
        <f>0.05*O439</f>
        <v>1023520</v>
      </c>
      <c r="L439" s="21">
        <v>93.957999999999998</v>
      </c>
      <c r="M439" s="16" t="s">
        <v>80</v>
      </c>
      <c r="N439" s="19"/>
      <c r="O439" s="22">
        <v>20470400</v>
      </c>
      <c r="P439" s="22">
        <f>O439-K439</f>
        <v>19446880</v>
      </c>
    </row>
    <row r="440" spans="1:16" ht="32" x14ac:dyDescent="0.2">
      <c r="A440" s="16" t="s">
        <v>11</v>
      </c>
      <c r="B440" s="16">
        <v>2021</v>
      </c>
      <c r="C440" s="16">
        <v>2021</v>
      </c>
      <c r="D440" s="16" t="s">
        <v>560</v>
      </c>
      <c r="E440" s="16" t="s">
        <v>561</v>
      </c>
      <c r="F440" s="16" t="s">
        <v>562</v>
      </c>
      <c r="G440" s="16" t="s">
        <v>1309</v>
      </c>
      <c r="H440" s="16" t="s">
        <v>1304</v>
      </c>
      <c r="I440" s="16" t="s">
        <v>1305</v>
      </c>
      <c r="J440" s="16" t="s">
        <v>500</v>
      </c>
      <c r="K440" s="22">
        <f>0.05*O440</f>
        <v>1453650.35</v>
      </c>
      <c r="L440" s="21">
        <v>93.957999999999998</v>
      </c>
      <c r="M440" s="16" t="s">
        <v>80</v>
      </c>
      <c r="N440" s="19"/>
      <c r="O440" s="22">
        <v>29073007</v>
      </c>
      <c r="P440" s="22">
        <f>O440-K440</f>
        <v>27619356.649999999</v>
      </c>
    </row>
    <row r="441" spans="1:16" ht="32" x14ac:dyDescent="0.2">
      <c r="A441" s="16" t="s">
        <v>11</v>
      </c>
      <c r="B441" s="16">
        <v>2021</v>
      </c>
      <c r="C441" s="16">
        <v>2023</v>
      </c>
      <c r="D441" s="16" t="s">
        <v>560</v>
      </c>
      <c r="E441" s="16" t="s">
        <v>561</v>
      </c>
      <c r="F441" s="16" t="s">
        <v>562</v>
      </c>
      <c r="G441" s="16" t="s">
        <v>1319</v>
      </c>
      <c r="H441" s="16" t="s">
        <v>1316</v>
      </c>
      <c r="I441" s="16" t="s">
        <v>1317</v>
      </c>
      <c r="J441" s="16" t="s">
        <v>507</v>
      </c>
      <c r="K441" s="22">
        <f>0.05*O441</f>
        <v>2510850.6</v>
      </c>
      <c r="L441" s="21">
        <v>93.957999999999998</v>
      </c>
      <c r="M441" s="16" t="s">
        <v>80</v>
      </c>
      <c r="N441" s="19"/>
      <c r="O441" s="22">
        <v>50217012</v>
      </c>
      <c r="P441" s="22">
        <f>O441-K441</f>
        <v>47706161.399999999</v>
      </c>
    </row>
    <row r="442" spans="1:16" ht="32" x14ac:dyDescent="0.2">
      <c r="A442" s="16" t="s">
        <v>11</v>
      </c>
      <c r="B442" s="16">
        <v>2021</v>
      </c>
      <c r="C442" s="16">
        <v>2021</v>
      </c>
      <c r="D442" s="16" t="s">
        <v>560</v>
      </c>
      <c r="E442" s="16" t="s">
        <v>561</v>
      </c>
      <c r="F442" s="16" t="s">
        <v>562</v>
      </c>
      <c r="G442" s="16" t="s">
        <v>1320</v>
      </c>
      <c r="H442" s="16" t="s">
        <v>1316</v>
      </c>
      <c r="I442" s="16" t="s">
        <v>1318</v>
      </c>
      <c r="J442" s="16" t="s">
        <v>507</v>
      </c>
      <c r="K442" s="22">
        <f>0.05*O442</f>
        <v>0</v>
      </c>
      <c r="L442" s="21">
        <v>93.957999999999998</v>
      </c>
      <c r="M442" s="16" t="s">
        <v>80</v>
      </c>
      <c r="N442" s="19"/>
      <c r="O442" s="22">
        <v>0</v>
      </c>
      <c r="P442" s="22">
        <f>O442-K442</f>
        <v>0</v>
      </c>
    </row>
    <row r="443" spans="1:16" ht="32" x14ac:dyDescent="0.2">
      <c r="A443" s="16" t="s">
        <v>11</v>
      </c>
      <c r="B443" s="16">
        <v>2021</v>
      </c>
      <c r="C443" s="16">
        <v>2021</v>
      </c>
      <c r="D443" s="16" t="s">
        <v>560</v>
      </c>
      <c r="E443" s="16" t="s">
        <v>561</v>
      </c>
      <c r="F443" s="16" t="s">
        <v>562</v>
      </c>
      <c r="G443" s="16" t="s">
        <v>1321</v>
      </c>
      <c r="H443" s="16" t="s">
        <v>1316</v>
      </c>
      <c r="I443" s="16" t="s">
        <v>1318</v>
      </c>
      <c r="J443" s="16" t="s">
        <v>507</v>
      </c>
      <c r="K443" s="22">
        <f>0.05*O443</f>
        <v>44009.65</v>
      </c>
      <c r="L443" s="21">
        <v>93.957999999999998</v>
      </c>
      <c r="M443" s="16" t="s">
        <v>80</v>
      </c>
      <c r="N443" s="19"/>
      <c r="O443" s="22">
        <v>880193</v>
      </c>
      <c r="P443" s="22">
        <f>O443-K443</f>
        <v>836183.35</v>
      </c>
    </row>
    <row r="444" spans="1:16" ht="32" x14ac:dyDescent="0.2">
      <c r="A444" s="16" t="s">
        <v>11</v>
      </c>
      <c r="B444" s="16">
        <v>2021</v>
      </c>
      <c r="C444" s="16">
        <v>2021</v>
      </c>
      <c r="D444" s="16" t="s">
        <v>560</v>
      </c>
      <c r="E444" s="16" t="s">
        <v>561</v>
      </c>
      <c r="F444" s="16" t="s">
        <v>562</v>
      </c>
      <c r="G444" s="16" t="s">
        <v>1321</v>
      </c>
      <c r="H444" s="16" t="s">
        <v>1316</v>
      </c>
      <c r="I444" s="16" t="s">
        <v>1318</v>
      </c>
      <c r="J444" s="16" t="s">
        <v>507</v>
      </c>
      <c r="K444" s="22">
        <f>0.05*O444</f>
        <v>119656</v>
      </c>
      <c r="L444" s="21">
        <v>93.957999999999998</v>
      </c>
      <c r="M444" s="16" t="s">
        <v>80</v>
      </c>
      <c r="N444" s="19"/>
      <c r="O444" s="22">
        <v>2393120</v>
      </c>
      <c r="P444" s="22">
        <f>O444-K444</f>
        <v>2273464</v>
      </c>
    </row>
    <row r="445" spans="1:16" ht="32" x14ac:dyDescent="0.2">
      <c r="A445" s="16" t="s">
        <v>11</v>
      </c>
      <c r="B445" s="16">
        <v>2021</v>
      </c>
      <c r="C445" s="16">
        <v>2021</v>
      </c>
      <c r="D445" s="16" t="s">
        <v>560</v>
      </c>
      <c r="E445" s="16" t="s">
        <v>561</v>
      </c>
      <c r="F445" s="16" t="s">
        <v>562</v>
      </c>
      <c r="G445" s="16" t="s">
        <v>1319</v>
      </c>
      <c r="H445" s="16" t="s">
        <v>1316</v>
      </c>
      <c r="I445" s="16" t="s">
        <v>1318</v>
      </c>
      <c r="J445" s="16" t="s">
        <v>507</v>
      </c>
      <c r="K445" s="22">
        <f>0.05*O445</f>
        <v>524579.25</v>
      </c>
      <c r="L445" s="21">
        <v>93.957999999999998</v>
      </c>
      <c r="M445" s="16" t="s">
        <v>80</v>
      </c>
      <c r="N445" s="19"/>
      <c r="O445" s="22">
        <v>10491585</v>
      </c>
      <c r="P445" s="22">
        <f>O445-K445</f>
        <v>9967005.75</v>
      </c>
    </row>
    <row r="446" spans="1:16" ht="32" x14ac:dyDescent="0.2">
      <c r="A446" s="16" t="s">
        <v>11</v>
      </c>
      <c r="B446" s="16">
        <v>2021</v>
      </c>
      <c r="C446" s="16">
        <v>2021</v>
      </c>
      <c r="D446" s="16" t="s">
        <v>560</v>
      </c>
      <c r="E446" s="16" t="s">
        <v>561</v>
      </c>
      <c r="F446" s="16" t="s">
        <v>562</v>
      </c>
      <c r="G446" s="16" t="s">
        <v>1322</v>
      </c>
      <c r="H446" s="16" t="s">
        <v>1316</v>
      </c>
      <c r="I446" s="16" t="s">
        <v>1318</v>
      </c>
      <c r="J446" s="16" t="s">
        <v>507</v>
      </c>
      <c r="K446" s="22">
        <f>0.05*O446</f>
        <v>740382.35000000009</v>
      </c>
      <c r="L446" s="21">
        <v>93.957999999999998</v>
      </c>
      <c r="M446" s="16" t="s">
        <v>80</v>
      </c>
      <c r="N446" s="19"/>
      <c r="O446" s="22">
        <v>14807647</v>
      </c>
      <c r="P446" s="22">
        <f>O446-K446</f>
        <v>14067264.65</v>
      </c>
    </row>
    <row r="447" spans="1:16" ht="32" x14ac:dyDescent="0.2">
      <c r="A447" s="16" t="s">
        <v>11</v>
      </c>
      <c r="B447" s="16">
        <v>2021</v>
      </c>
      <c r="C447" s="16">
        <v>2023</v>
      </c>
      <c r="D447" s="16" t="s">
        <v>560</v>
      </c>
      <c r="E447" s="16" t="s">
        <v>561</v>
      </c>
      <c r="F447" s="16" t="s">
        <v>562</v>
      </c>
      <c r="G447" s="16" t="s">
        <v>1331</v>
      </c>
      <c r="H447" s="16" t="s">
        <v>1330</v>
      </c>
      <c r="I447" s="16" t="s">
        <v>1329</v>
      </c>
      <c r="J447" s="16" t="s">
        <v>142</v>
      </c>
      <c r="K447" s="22">
        <f>0.05*O447</f>
        <v>1278842.2000000002</v>
      </c>
      <c r="L447" s="21">
        <v>93.957999999999998</v>
      </c>
      <c r="M447" s="16" t="s">
        <v>80</v>
      </c>
      <c r="N447" s="19"/>
      <c r="O447" s="22">
        <v>25576844</v>
      </c>
      <c r="P447" s="22">
        <f>O447-K447</f>
        <v>24298001.800000001</v>
      </c>
    </row>
    <row r="448" spans="1:16" ht="32" x14ac:dyDescent="0.2">
      <c r="A448" s="16" t="s">
        <v>11</v>
      </c>
      <c r="B448" s="16">
        <v>2021</v>
      </c>
      <c r="C448" s="16">
        <v>2021</v>
      </c>
      <c r="D448" s="16" t="s">
        <v>560</v>
      </c>
      <c r="E448" s="16" t="s">
        <v>561</v>
      </c>
      <c r="F448" s="16" t="s">
        <v>562</v>
      </c>
      <c r="G448" s="16" t="s">
        <v>1332</v>
      </c>
      <c r="H448" s="16" t="s">
        <v>1330</v>
      </c>
      <c r="I448" s="16" t="s">
        <v>1329</v>
      </c>
      <c r="J448" s="16" t="s">
        <v>142</v>
      </c>
      <c r="K448" s="22">
        <f>0.05*O448</f>
        <v>0</v>
      </c>
      <c r="L448" s="21">
        <v>93.957999999999998</v>
      </c>
      <c r="M448" s="16" t="s">
        <v>80</v>
      </c>
      <c r="N448" s="19"/>
      <c r="O448" s="22">
        <v>0</v>
      </c>
      <c r="P448" s="22">
        <f>O448-K448</f>
        <v>0</v>
      </c>
    </row>
    <row r="449" spans="1:16" ht="32" x14ac:dyDescent="0.2">
      <c r="A449" s="16" t="s">
        <v>11</v>
      </c>
      <c r="B449" s="16">
        <v>2021</v>
      </c>
      <c r="C449" s="16">
        <v>2021</v>
      </c>
      <c r="D449" s="16" t="s">
        <v>560</v>
      </c>
      <c r="E449" s="16" t="s">
        <v>561</v>
      </c>
      <c r="F449" s="16" t="s">
        <v>562</v>
      </c>
      <c r="G449" s="16" t="s">
        <v>1333</v>
      </c>
      <c r="H449" s="16" t="s">
        <v>1330</v>
      </c>
      <c r="I449" s="16" t="s">
        <v>1329</v>
      </c>
      <c r="J449" s="16" t="s">
        <v>142</v>
      </c>
      <c r="K449" s="22">
        <f>0.05*O449</f>
        <v>17938.2</v>
      </c>
      <c r="L449" s="21">
        <v>93.957999999999998</v>
      </c>
      <c r="M449" s="16" t="s">
        <v>80</v>
      </c>
      <c r="N449" s="19"/>
      <c r="O449" s="22">
        <v>358764</v>
      </c>
      <c r="P449" s="22">
        <f>O449-K449</f>
        <v>340825.8</v>
      </c>
    </row>
    <row r="450" spans="1:16" ht="32" x14ac:dyDescent="0.2">
      <c r="A450" s="16" t="s">
        <v>11</v>
      </c>
      <c r="B450" s="16">
        <v>2021</v>
      </c>
      <c r="C450" s="16">
        <v>2021</v>
      </c>
      <c r="D450" s="16" t="s">
        <v>560</v>
      </c>
      <c r="E450" s="16" t="s">
        <v>561</v>
      </c>
      <c r="F450" s="16" t="s">
        <v>562</v>
      </c>
      <c r="G450" s="16" t="s">
        <v>1333</v>
      </c>
      <c r="H450" s="16" t="s">
        <v>1330</v>
      </c>
      <c r="I450" s="16" t="s">
        <v>1329</v>
      </c>
      <c r="J450" s="16" t="s">
        <v>142</v>
      </c>
      <c r="K450" s="22">
        <f>0.05*O450</f>
        <v>49210.65</v>
      </c>
      <c r="L450" s="21">
        <v>93.957999999999998</v>
      </c>
      <c r="M450" s="16" t="s">
        <v>80</v>
      </c>
      <c r="N450" s="19"/>
      <c r="O450" s="22">
        <v>984213</v>
      </c>
      <c r="P450" s="22">
        <f>O450-K450</f>
        <v>935002.35</v>
      </c>
    </row>
    <row r="451" spans="1:16" ht="32" x14ac:dyDescent="0.2">
      <c r="A451" s="16" t="s">
        <v>11</v>
      </c>
      <c r="B451" s="16">
        <v>2021</v>
      </c>
      <c r="C451" s="16">
        <v>2021</v>
      </c>
      <c r="D451" s="16" t="s">
        <v>560</v>
      </c>
      <c r="E451" s="16" t="s">
        <v>561</v>
      </c>
      <c r="F451" s="16" t="s">
        <v>562</v>
      </c>
      <c r="G451" s="16" t="s">
        <v>1331</v>
      </c>
      <c r="H451" s="16" t="s">
        <v>1330</v>
      </c>
      <c r="I451" s="16" t="s">
        <v>1329</v>
      </c>
      <c r="J451" s="16" t="s">
        <v>142</v>
      </c>
      <c r="K451" s="22">
        <f>0.05*O451</f>
        <v>213377.25</v>
      </c>
      <c r="L451" s="21">
        <v>93.957999999999998</v>
      </c>
      <c r="M451" s="16" t="s">
        <v>80</v>
      </c>
      <c r="N451" s="19"/>
      <c r="O451" s="22">
        <v>4267545</v>
      </c>
      <c r="P451" s="22">
        <f>O451-K451</f>
        <v>4054167.75</v>
      </c>
    </row>
    <row r="452" spans="1:16" ht="32" x14ac:dyDescent="0.2">
      <c r="A452" s="16" t="s">
        <v>11</v>
      </c>
      <c r="B452" s="16">
        <v>2021</v>
      </c>
      <c r="C452" s="16">
        <v>2021</v>
      </c>
      <c r="D452" s="16" t="s">
        <v>560</v>
      </c>
      <c r="E452" s="16" t="s">
        <v>561</v>
      </c>
      <c r="F452" s="16" t="s">
        <v>562</v>
      </c>
      <c r="G452" s="16" t="s">
        <v>1334</v>
      </c>
      <c r="H452" s="16" t="s">
        <v>1330</v>
      </c>
      <c r="I452" s="16" t="s">
        <v>1329</v>
      </c>
      <c r="J452" s="16" t="s">
        <v>142</v>
      </c>
      <c r="K452" s="22">
        <f>0.05*O452</f>
        <v>301777.10000000003</v>
      </c>
      <c r="L452" s="21">
        <v>93.957999999999998</v>
      </c>
      <c r="M452" s="16" t="s">
        <v>80</v>
      </c>
      <c r="N452" s="19"/>
      <c r="O452" s="22">
        <v>6035542</v>
      </c>
      <c r="P452" s="22">
        <f>O452-K452</f>
        <v>5733764.9000000004</v>
      </c>
    </row>
    <row r="453" spans="1:16" ht="32" x14ac:dyDescent="0.2">
      <c r="A453" s="16" t="s">
        <v>11</v>
      </c>
      <c r="B453" s="16">
        <v>2021</v>
      </c>
      <c r="C453" s="16">
        <v>2023</v>
      </c>
      <c r="D453" s="16" t="s">
        <v>560</v>
      </c>
      <c r="E453" s="16" t="s">
        <v>561</v>
      </c>
      <c r="F453" s="16" t="s">
        <v>562</v>
      </c>
      <c r="G453" s="16" t="s">
        <v>1343</v>
      </c>
      <c r="H453" s="16" t="s">
        <v>1342</v>
      </c>
      <c r="I453" s="16" t="s">
        <v>1341</v>
      </c>
      <c r="J453" s="16" t="s">
        <v>13</v>
      </c>
      <c r="K453" s="22">
        <f>0.05*O453</f>
        <v>521251.35000000003</v>
      </c>
      <c r="L453" s="21">
        <v>93.957999999999998</v>
      </c>
      <c r="M453" s="16" t="s">
        <v>80</v>
      </c>
      <c r="N453" s="19"/>
      <c r="O453" s="22">
        <v>10425027</v>
      </c>
      <c r="P453" s="22">
        <f>O453-K453</f>
        <v>9903775.6500000004</v>
      </c>
    </row>
    <row r="454" spans="1:16" ht="32" x14ac:dyDescent="0.2">
      <c r="A454" s="16" t="s">
        <v>11</v>
      </c>
      <c r="B454" s="16">
        <v>2021</v>
      </c>
      <c r="C454" s="16">
        <v>2021</v>
      </c>
      <c r="D454" s="16" t="s">
        <v>560</v>
      </c>
      <c r="E454" s="16" t="s">
        <v>561</v>
      </c>
      <c r="F454" s="16" t="s">
        <v>562</v>
      </c>
      <c r="G454" s="16" t="s">
        <v>1344</v>
      </c>
      <c r="H454" s="16" t="s">
        <v>1342</v>
      </c>
      <c r="I454" s="16" t="s">
        <v>1341</v>
      </c>
      <c r="J454" s="16" t="s">
        <v>13</v>
      </c>
      <c r="K454" s="22">
        <f>0.05*O454</f>
        <v>0</v>
      </c>
      <c r="L454" s="21">
        <v>93.957999999999998</v>
      </c>
      <c r="M454" s="16" t="s">
        <v>80</v>
      </c>
      <c r="N454" s="19"/>
      <c r="O454" s="22">
        <v>0</v>
      </c>
      <c r="P454" s="22">
        <f>O454-K454</f>
        <v>0</v>
      </c>
    </row>
    <row r="455" spans="1:16" ht="32" x14ac:dyDescent="0.2">
      <c r="A455" s="16" t="s">
        <v>11</v>
      </c>
      <c r="B455" s="16">
        <v>2021</v>
      </c>
      <c r="C455" s="16">
        <v>2021</v>
      </c>
      <c r="D455" s="16" t="s">
        <v>560</v>
      </c>
      <c r="E455" s="16" t="s">
        <v>561</v>
      </c>
      <c r="F455" s="16" t="s">
        <v>562</v>
      </c>
      <c r="G455" s="16" t="s">
        <v>1345</v>
      </c>
      <c r="H455" s="16" t="s">
        <v>1342</v>
      </c>
      <c r="I455" s="16" t="s">
        <v>1341</v>
      </c>
      <c r="J455" s="16" t="s">
        <v>13</v>
      </c>
      <c r="K455" s="22">
        <f>0.05*O455</f>
        <v>0</v>
      </c>
      <c r="L455" s="21">
        <v>93.957999999999998</v>
      </c>
      <c r="M455" s="16" t="s">
        <v>80</v>
      </c>
      <c r="N455" s="19"/>
      <c r="O455" s="22">
        <v>0</v>
      </c>
      <c r="P455" s="22">
        <f>O455-K455</f>
        <v>0</v>
      </c>
    </row>
    <row r="456" spans="1:16" ht="32" x14ac:dyDescent="0.2">
      <c r="A456" s="16" t="s">
        <v>11</v>
      </c>
      <c r="B456" s="16">
        <v>2021</v>
      </c>
      <c r="C456" s="16">
        <v>2021</v>
      </c>
      <c r="D456" s="16" t="s">
        <v>560</v>
      </c>
      <c r="E456" s="16" t="s">
        <v>561</v>
      </c>
      <c r="F456" s="16" t="s">
        <v>562</v>
      </c>
      <c r="G456" s="16" t="s">
        <v>1345</v>
      </c>
      <c r="H456" s="16" t="s">
        <v>1342</v>
      </c>
      <c r="I456" s="16" t="s">
        <v>1341</v>
      </c>
      <c r="J456" s="16" t="s">
        <v>13</v>
      </c>
      <c r="K456" s="22">
        <f>0.05*O456</f>
        <v>31904.800000000003</v>
      </c>
      <c r="L456" s="21">
        <v>93.957999999999998</v>
      </c>
      <c r="M456" s="16" t="s">
        <v>80</v>
      </c>
      <c r="N456" s="19"/>
      <c r="O456" s="22">
        <v>638096</v>
      </c>
      <c r="P456" s="22">
        <f>O456-K456</f>
        <v>606191.19999999995</v>
      </c>
    </row>
    <row r="457" spans="1:16" ht="32" x14ac:dyDescent="0.2">
      <c r="A457" s="16" t="s">
        <v>11</v>
      </c>
      <c r="B457" s="16">
        <v>2021</v>
      </c>
      <c r="C457" s="16">
        <v>2021</v>
      </c>
      <c r="D457" s="16" t="s">
        <v>560</v>
      </c>
      <c r="E457" s="16" t="s">
        <v>561</v>
      </c>
      <c r="F457" s="16" t="s">
        <v>562</v>
      </c>
      <c r="G457" s="16" t="s">
        <v>1343</v>
      </c>
      <c r="H457" s="16" t="s">
        <v>1342</v>
      </c>
      <c r="I457" s="16" t="s">
        <v>1341</v>
      </c>
      <c r="J457" s="16" t="s">
        <v>13</v>
      </c>
      <c r="K457" s="22">
        <f>0.05*O457</f>
        <v>87753.85</v>
      </c>
      <c r="L457" s="21">
        <v>93.957999999999998</v>
      </c>
      <c r="M457" s="16" t="s">
        <v>80</v>
      </c>
      <c r="N457" s="19"/>
      <c r="O457" s="22">
        <v>1755077</v>
      </c>
      <c r="P457" s="22">
        <f>O457-K457</f>
        <v>1667323.15</v>
      </c>
    </row>
    <row r="458" spans="1:16" ht="32" x14ac:dyDescent="0.2">
      <c r="A458" s="16" t="s">
        <v>11</v>
      </c>
      <c r="B458" s="16">
        <v>2021</v>
      </c>
      <c r="C458" s="16">
        <v>2021</v>
      </c>
      <c r="D458" s="16" t="s">
        <v>560</v>
      </c>
      <c r="E458" s="16" t="s">
        <v>561</v>
      </c>
      <c r="F458" s="16" t="s">
        <v>562</v>
      </c>
      <c r="G458" s="16" t="s">
        <v>1346</v>
      </c>
      <c r="H458" s="16" t="s">
        <v>1342</v>
      </c>
      <c r="I458" s="16" t="s">
        <v>1341</v>
      </c>
      <c r="J458" s="16" t="s">
        <v>13</v>
      </c>
      <c r="K458" s="22">
        <f>0.05*O458</f>
        <v>379284.25</v>
      </c>
      <c r="L458" s="21">
        <v>93.957999999999998</v>
      </c>
      <c r="M458" s="16" t="s">
        <v>80</v>
      </c>
      <c r="N458" s="19"/>
      <c r="O458" s="22">
        <v>7585685</v>
      </c>
      <c r="P458" s="22">
        <f>O458-K458</f>
        <v>7206400.75</v>
      </c>
    </row>
    <row r="459" spans="1:16" ht="32" x14ac:dyDescent="0.2">
      <c r="A459" s="16" t="s">
        <v>11</v>
      </c>
      <c r="B459" s="16">
        <v>2021</v>
      </c>
      <c r="C459" s="16">
        <v>2023</v>
      </c>
      <c r="D459" s="16" t="s">
        <v>560</v>
      </c>
      <c r="E459" s="16" t="s">
        <v>561</v>
      </c>
      <c r="F459" s="16" t="s">
        <v>562</v>
      </c>
      <c r="G459" s="16" t="s">
        <v>1356</v>
      </c>
      <c r="H459" s="16" t="s">
        <v>1354</v>
      </c>
      <c r="I459" s="16" t="s">
        <v>1355</v>
      </c>
      <c r="J459" s="16" t="s">
        <v>1352</v>
      </c>
      <c r="K459" s="22">
        <f>0.05*O459</f>
        <v>536739.9</v>
      </c>
      <c r="L459" s="21">
        <v>93.957999999999998</v>
      </c>
      <c r="M459" s="16" t="s">
        <v>80</v>
      </c>
      <c r="N459" s="19"/>
      <c r="O459" s="22">
        <v>10734798</v>
      </c>
      <c r="P459" s="22">
        <f>O459-K459</f>
        <v>10198058.1</v>
      </c>
    </row>
    <row r="460" spans="1:16" ht="32" x14ac:dyDescent="0.2">
      <c r="A460" s="16" t="s">
        <v>11</v>
      </c>
      <c r="B460" s="16">
        <v>2021</v>
      </c>
      <c r="C460" s="16">
        <v>2021</v>
      </c>
      <c r="D460" s="16" t="s">
        <v>560</v>
      </c>
      <c r="E460" s="16" t="s">
        <v>561</v>
      </c>
      <c r="F460" s="16" t="s">
        <v>562</v>
      </c>
      <c r="G460" s="16" t="s">
        <v>1357</v>
      </c>
      <c r="H460" s="16" t="s">
        <v>1354</v>
      </c>
      <c r="I460" s="16" t="s">
        <v>1355</v>
      </c>
      <c r="J460" s="16" t="s">
        <v>1352</v>
      </c>
      <c r="K460" s="22">
        <f>0.05*O460</f>
        <v>927096.20000000007</v>
      </c>
      <c r="L460" s="21">
        <v>93.957999999999998</v>
      </c>
      <c r="M460" s="16" t="s">
        <v>80</v>
      </c>
      <c r="N460" s="19"/>
      <c r="O460" s="22">
        <v>18541924</v>
      </c>
      <c r="P460" s="22">
        <f>O460-K460</f>
        <v>17614827.800000001</v>
      </c>
    </row>
    <row r="461" spans="1:16" ht="32" x14ac:dyDescent="0.2">
      <c r="A461" s="16" t="s">
        <v>11</v>
      </c>
      <c r="B461" s="16">
        <v>2021</v>
      </c>
      <c r="C461" s="16">
        <v>2021</v>
      </c>
      <c r="D461" s="16" t="s">
        <v>560</v>
      </c>
      <c r="E461" s="16" t="s">
        <v>561</v>
      </c>
      <c r="F461" s="16" t="s">
        <v>562</v>
      </c>
      <c r="G461" s="16" t="s">
        <v>1358</v>
      </c>
      <c r="H461" s="16" t="s">
        <v>1354</v>
      </c>
      <c r="I461" s="16" t="s">
        <v>1355</v>
      </c>
      <c r="J461" s="16" t="s">
        <v>1352</v>
      </c>
      <c r="K461" s="22">
        <f>0.05*O461</f>
        <v>0</v>
      </c>
      <c r="L461" s="21">
        <v>93.957999999999998</v>
      </c>
      <c r="M461" s="16" t="s">
        <v>80</v>
      </c>
      <c r="N461" s="19"/>
      <c r="O461" s="22">
        <v>0</v>
      </c>
      <c r="P461" s="22">
        <f>O461-K461</f>
        <v>0</v>
      </c>
    </row>
    <row r="462" spans="1:16" ht="32" x14ac:dyDescent="0.2">
      <c r="A462" s="16" t="s">
        <v>11</v>
      </c>
      <c r="B462" s="16">
        <v>2021</v>
      </c>
      <c r="C462" s="16">
        <v>2021</v>
      </c>
      <c r="D462" s="16" t="s">
        <v>560</v>
      </c>
      <c r="E462" s="16" t="s">
        <v>561</v>
      </c>
      <c r="F462" s="16" t="s">
        <v>562</v>
      </c>
      <c r="G462" s="16" t="s">
        <v>1357</v>
      </c>
      <c r="H462" s="16" t="s">
        <v>1354</v>
      </c>
      <c r="I462" s="16" t="s">
        <v>1355</v>
      </c>
      <c r="J462" s="16" t="s">
        <v>1352</v>
      </c>
      <c r="K462" s="22">
        <f>0.05*O462</f>
        <v>35592</v>
      </c>
      <c r="L462" s="21">
        <v>93.957999999999998</v>
      </c>
      <c r="M462" s="16" t="s">
        <v>80</v>
      </c>
      <c r="N462" s="19"/>
      <c r="O462" s="22">
        <v>711840</v>
      </c>
      <c r="P462" s="22">
        <f>O462-K462</f>
        <v>676248</v>
      </c>
    </row>
    <row r="463" spans="1:16" ht="32" x14ac:dyDescent="0.2">
      <c r="A463" s="16" t="s">
        <v>11</v>
      </c>
      <c r="B463" s="16">
        <v>2021</v>
      </c>
      <c r="C463" s="16">
        <v>2021</v>
      </c>
      <c r="D463" s="16" t="s">
        <v>560</v>
      </c>
      <c r="E463" s="16" t="s">
        <v>561</v>
      </c>
      <c r="F463" s="16" t="s">
        <v>562</v>
      </c>
      <c r="G463" s="16" t="s">
        <v>1356</v>
      </c>
      <c r="H463" s="16" t="s">
        <v>1354</v>
      </c>
      <c r="I463" s="16" t="s">
        <v>1355</v>
      </c>
      <c r="J463" s="16" t="s">
        <v>1352</v>
      </c>
      <c r="K463" s="22">
        <f>0.05*O463</f>
        <v>96483.75</v>
      </c>
      <c r="L463" s="21">
        <v>93.957999999999998</v>
      </c>
      <c r="M463" s="16" t="s">
        <v>80</v>
      </c>
      <c r="N463" s="19"/>
      <c r="O463" s="22">
        <v>1929675</v>
      </c>
      <c r="P463" s="22">
        <f>O463-K463</f>
        <v>1833191.25</v>
      </c>
    </row>
    <row r="464" spans="1:16" ht="32" x14ac:dyDescent="0.2">
      <c r="A464" s="16" t="s">
        <v>11</v>
      </c>
      <c r="B464" s="16">
        <v>2021</v>
      </c>
      <c r="C464" s="16">
        <v>2021</v>
      </c>
      <c r="D464" s="16" t="s">
        <v>560</v>
      </c>
      <c r="E464" s="16" t="s">
        <v>561</v>
      </c>
      <c r="F464" s="16" t="s">
        <v>562</v>
      </c>
      <c r="G464" s="16" t="s">
        <v>1359</v>
      </c>
      <c r="H464" s="16" t="s">
        <v>1354</v>
      </c>
      <c r="I464" s="16" t="s">
        <v>1355</v>
      </c>
      <c r="J464" s="16" t="s">
        <v>1352</v>
      </c>
      <c r="K464" s="22">
        <f>0.05*O464</f>
        <v>424529.4</v>
      </c>
      <c r="L464" s="21">
        <v>93.957999999999998</v>
      </c>
      <c r="M464" s="16" t="s">
        <v>80</v>
      </c>
      <c r="N464" s="19"/>
      <c r="O464" s="22">
        <v>8490588</v>
      </c>
      <c r="P464" s="22">
        <f>O464-K464</f>
        <v>8066058.5999999996</v>
      </c>
    </row>
    <row r="465" spans="1:16" ht="32" x14ac:dyDescent="0.2">
      <c r="A465" s="16" t="s">
        <v>11</v>
      </c>
      <c r="B465" s="16">
        <v>2021</v>
      </c>
      <c r="C465" s="16">
        <v>2023</v>
      </c>
      <c r="D465" s="16" t="s">
        <v>560</v>
      </c>
      <c r="E465" s="16" t="s">
        <v>561</v>
      </c>
      <c r="F465" s="16" t="s">
        <v>562</v>
      </c>
      <c r="G465" s="16" t="s">
        <v>1369</v>
      </c>
      <c r="H465" s="16" t="s">
        <v>1366</v>
      </c>
      <c r="I465" s="16" t="s">
        <v>1367</v>
      </c>
      <c r="J465" s="16" t="s">
        <v>145</v>
      </c>
      <c r="K465" s="22">
        <f>0.05*O465</f>
        <v>598770.30000000005</v>
      </c>
      <c r="L465" s="21">
        <v>93.957999999999998</v>
      </c>
      <c r="M465" s="16" t="s">
        <v>80</v>
      </c>
      <c r="N465" s="19"/>
      <c r="O465" s="22">
        <v>11975406</v>
      </c>
      <c r="P465" s="22">
        <f>O465-K465</f>
        <v>11376635.699999999</v>
      </c>
    </row>
    <row r="466" spans="1:16" ht="32" x14ac:dyDescent="0.2">
      <c r="A466" s="16" t="s">
        <v>11</v>
      </c>
      <c r="B466" s="16">
        <v>2021</v>
      </c>
      <c r="C466" s="16">
        <v>2021</v>
      </c>
      <c r="D466" s="16" t="s">
        <v>560</v>
      </c>
      <c r="E466" s="16" t="s">
        <v>561</v>
      </c>
      <c r="F466" s="16" t="s">
        <v>562</v>
      </c>
      <c r="G466" s="16" t="s">
        <v>1370</v>
      </c>
      <c r="H466" s="16" t="s">
        <v>1368</v>
      </c>
      <c r="I466" s="16" t="s">
        <v>1367</v>
      </c>
      <c r="J466" s="16" t="s">
        <v>145</v>
      </c>
      <c r="K466" s="22">
        <f>0.05*O466</f>
        <v>1034239.6000000001</v>
      </c>
      <c r="L466" s="21">
        <v>93.957999999999998</v>
      </c>
      <c r="M466" s="16" t="s">
        <v>80</v>
      </c>
      <c r="N466" s="19"/>
      <c r="O466" s="22">
        <v>20684792</v>
      </c>
      <c r="P466" s="22">
        <f>O466-K466</f>
        <v>19650552.399999999</v>
      </c>
    </row>
    <row r="467" spans="1:16" ht="32" x14ac:dyDescent="0.2">
      <c r="A467" s="16" t="s">
        <v>11</v>
      </c>
      <c r="B467" s="16">
        <v>2021</v>
      </c>
      <c r="C467" s="16">
        <v>2021</v>
      </c>
      <c r="D467" s="16" t="s">
        <v>560</v>
      </c>
      <c r="E467" s="16" t="s">
        <v>561</v>
      </c>
      <c r="F467" s="16" t="s">
        <v>562</v>
      </c>
      <c r="G467" s="16" t="s">
        <v>1371</v>
      </c>
      <c r="H467" s="16" t="s">
        <v>1368</v>
      </c>
      <c r="I467" s="16" t="s">
        <v>1367</v>
      </c>
      <c r="J467" s="16" t="s">
        <v>145</v>
      </c>
      <c r="K467" s="22">
        <f>0.05*O467</f>
        <v>0</v>
      </c>
      <c r="L467" s="21">
        <v>93.957999999999998</v>
      </c>
      <c r="M467" s="16" t="s">
        <v>80</v>
      </c>
      <c r="N467" s="19"/>
      <c r="O467" s="22">
        <v>0</v>
      </c>
      <c r="P467" s="22">
        <f>O467-K467</f>
        <v>0</v>
      </c>
    </row>
    <row r="468" spans="1:16" ht="32" x14ac:dyDescent="0.2">
      <c r="A468" s="16" t="s">
        <v>11</v>
      </c>
      <c r="B468" s="16">
        <v>2021</v>
      </c>
      <c r="C468" s="16">
        <v>2021</v>
      </c>
      <c r="D468" s="16" t="s">
        <v>560</v>
      </c>
      <c r="E468" s="16" t="s">
        <v>561</v>
      </c>
      <c r="F468" s="16" t="s">
        <v>562</v>
      </c>
      <c r="G468" s="16" t="s">
        <v>1371</v>
      </c>
      <c r="H468" s="16" t="s">
        <v>1368</v>
      </c>
      <c r="I468" s="16" t="s">
        <v>1367</v>
      </c>
      <c r="J468" s="16" t="s">
        <v>145</v>
      </c>
      <c r="K468" s="22">
        <f>0.05*O468</f>
        <v>0</v>
      </c>
      <c r="L468" s="21">
        <v>93.957999999999998</v>
      </c>
      <c r="M468" s="16" t="s">
        <v>80</v>
      </c>
      <c r="N468" s="19"/>
      <c r="O468" s="22">
        <v>0</v>
      </c>
      <c r="P468" s="22">
        <f>O468-K468</f>
        <v>0</v>
      </c>
    </row>
    <row r="469" spans="1:16" ht="32" x14ac:dyDescent="0.2">
      <c r="A469" s="16" t="s">
        <v>11</v>
      </c>
      <c r="B469" s="16">
        <v>2021</v>
      </c>
      <c r="C469" s="16">
        <v>2021</v>
      </c>
      <c r="D469" s="16" t="s">
        <v>560</v>
      </c>
      <c r="E469" s="16" t="s">
        <v>561</v>
      </c>
      <c r="F469" s="16" t="s">
        <v>562</v>
      </c>
      <c r="G469" s="16" t="s">
        <v>1369</v>
      </c>
      <c r="H469" s="16" t="s">
        <v>1368</v>
      </c>
      <c r="I469" s="16" t="s">
        <v>1367</v>
      </c>
      <c r="J469" s="16" t="s">
        <v>145</v>
      </c>
      <c r="K469" s="22">
        <f>0.05*O469</f>
        <v>49192.65</v>
      </c>
      <c r="L469" s="21">
        <v>93.957999999999998</v>
      </c>
      <c r="M469" s="16" t="s">
        <v>80</v>
      </c>
      <c r="N469" s="19"/>
      <c r="O469" s="22">
        <v>983853</v>
      </c>
      <c r="P469" s="22">
        <f>O469-K469</f>
        <v>934660.35</v>
      </c>
    </row>
    <row r="470" spans="1:16" ht="32" x14ac:dyDescent="0.2">
      <c r="A470" s="16" t="s">
        <v>11</v>
      </c>
      <c r="B470" s="16">
        <v>2021</v>
      </c>
      <c r="C470" s="16">
        <v>2021</v>
      </c>
      <c r="D470" s="16" t="s">
        <v>560</v>
      </c>
      <c r="E470" s="16" t="s">
        <v>561</v>
      </c>
      <c r="F470" s="16" t="s">
        <v>562</v>
      </c>
      <c r="G470" s="16" t="s">
        <v>1372</v>
      </c>
      <c r="H470" s="16" t="s">
        <v>1368</v>
      </c>
      <c r="I470" s="16" t="s">
        <v>1367</v>
      </c>
      <c r="J470" s="16" t="s">
        <v>145</v>
      </c>
      <c r="K470" s="22">
        <f>0.05*O470</f>
        <v>137943.25</v>
      </c>
      <c r="L470" s="21">
        <v>93.957999999999998</v>
      </c>
      <c r="M470" s="16" t="s">
        <v>80</v>
      </c>
      <c r="N470" s="19"/>
      <c r="O470" s="22">
        <v>2758865</v>
      </c>
      <c r="P470" s="22">
        <f>O470-K470</f>
        <v>2620921.75</v>
      </c>
    </row>
    <row r="471" spans="1:16" ht="32" x14ac:dyDescent="0.2">
      <c r="A471" s="16" t="s">
        <v>11</v>
      </c>
      <c r="B471" s="16">
        <v>2021</v>
      </c>
      <c r="C471" s="16">
        <v>2023</v>
      </c>
      <c r="D471" s="16" t="s">
        <v>560</v>
      </c>
      <c r="E471" s="16" t="s">
        <v>561</v>
      </c>
      <c r="F471" s="16" t="s">
        <v>562</v>
      </c>
      <c r="G471" s="16" t="s">
        <v>1384</v>
      </c>
      <c r="H471" s="16" t="s">
        <v>1382</v>
      </c>
      <c r="I471" s="16" t="s">
        <v>1383</v>
      </c>
      <c r="J471" s="16" t="s">
        <v>539</v>
      </c>
      <c r="K471" s="22">
        <f>0.05*O471</f>
        <v>582163.20000000007</v>
      </c>
      <c r="L471" s="21">
        <v>93.957999999999998</v>
      </c>
      <c r="M471" s="16" t="s">
        <v>80</v>
      </c>
      <c r="N471" s="19"/>
      <c r="O471" s="22">
        <v>11643264</v>
      </c>
      <c r="P471" s="22">
        <f>O471-K471</f>
        <v>11061100.800000001</v>
      </c>
    </row>
    <row r="472" spans="1:16" ht="32" x14ac:dyDescent="0.2">
      <c r="A472" s="16" t="s">
        <v>11</v>
      </c>
      <c r="B472" s="16">
        <v>2021</v>
      </c>
      <c r="C472" s="16">
        <v>2021</v>
      </c>
      <c r="D472" s="16" t="s">
        <v>560</v>
      </c>
      <c r="E472" s="16" t="s">
        <v>561</v>
      </c>
      <c r="F472" s="16" t="s">
        <v>562</v>
      </c>
      <c r="G472" s="16" t="s">
        <v>1385</v>
      </c>
      <c r="H472" s="16" t="s">
        <v>1382</v>
      </c>
      <c r="I472" s="16" t="s">
        <v>1383</v>
      </c>
      <c r="J472" s="16" t="s">
        <v>539</v>
      </c>
      <c r="K472" s="22">
        <f>0.05*O472</f>
        <v>827576.70000000007</v>
      </c>
      <c r="L472" s="21">
        <v>93.957999999999998</v>
      </c>
      <c r="M472" s="16" t="s">
        <v>80</v>
      </c>
      <c r="N472" s="19"/>
      <c r="O472" s="22">
        <v>16551534</v>
      </c>
      <c r="P472" s="22">
        <f>O472-K472</f>
        <v>15723957.300000001</v>
      </c>
    </row>
    <row r="473" spans="1:16" ht="32" x14ac:dyDescent="0.2">
      <c r="A473" s="16" t="s">
        <v>11</v>
      </c>
      <c r="B473" s="16">
        <v>2021</v>
      </c>
      <c r="C473" s="16">
        <v>2021</v>
      </c>
      <c r="D473" s="16" t="s">
        <v>560</v>
      </c>
      <c r="E473" s="16" t="s">
        <v>561</v>
      </c>
      <c r="F473" s="16" t="s">
        <v>562</v>
      </c>
      <c r="G473" s="16" t="s">
        <v>1386</v>
      </c>
      <c r="H473" s="16" t="s">
        <v>1382</v>
      </c>
      <c r="I473" s="16" t="s">
        <v>1383</v>
      </c>
      <c r="J473" s="16" t="s">
        <v>539</v>
      </c>
      <c r="K473" s="22">
        <f>0.05*O473</f>
        <v>1429450.6500000001</v>
      </c>
      <c r="L473" s="21">
        <v>93.957999999999998</v>
      </c>
      <c r="M473" s="16" t="s">
        <v>80</v>
      </c>
      <c r="N473" s="19"/>
      <c r="O473" s="22">
        <v>28589013</v>
      </c>
      <c r="P473" s="22">
        <f>O473-K473</f>
        <v>27159562.350000001</v>
      </c>
    </row>
    <row r="474" spans="1:16" ht="32" x14ac:dyDescent="0.2">
      <c r="A474" s="16" t="s">
        <v>11</v>
      </c>
      <c r="B474" s="16">
        <v>2021</v>
      </c>
      <c r="C474" s="16">
        <v>2021</v>
      </c>
      <c r="D474" s="16" t="s">
        <v>560</v>
      </c>
      <c r="E474" s="16" t="s">
        <v>561</v>
      </c>
      <c r="F474" s="16" t="s">
        <v>562</v>
      </c>
      <c r="G474" s="16" t="s">
        <v>1386</v>
      </c>
      <c r="H474" s="16" t="s">
        <v>1382</v>
      </c>
      <c r="I474" s="16" t="s">
        <v>1383</v>
      </c>
      <c r="J474" s="16" t="s">
        <v>539</v>
      </c>
      <c r="K474" s="22">
        <f>0.05*O474</f>
        <v>0</v>
      </c>
      <c r="L474" s="21">
        <v>93.957999999999998</v>
      </c>
      <c r="M474" s="16" t="s">
        <v>80</v>
      </c>
      <c r="N474" s="19"/>
      <c r="O474" s="22">
        <v>0</v>
      </c>
      <c r="P474" s="22">
        <f>O474-K474</f>
        <v>0</v>
      </c>
    </row>
    <row r="475" spans="1:16" ht="32" x14ac:dyDescent="0.2">
      <c r="A475" s="16" t="s">
        <v>11</v>
      </c>
      <c r="B475" s="16">
        <v>2021</v>
      </c>
      <c r="C475" s="16">
        <v>2021</v>
      </c>
      <c r="D475" s="16" t="s">
        <v>560</v>
      </c>
      <c r="E475" s="16" t="s">
        <v>561</v>
      </c>
      <c r="F475" s="16" t="s">
        <v>562</v>
      </c>
      <c r="G475" s="16" t="s">
        <v>1384</v>
      </c>
      <c r="H475" s="16" t="s">
        <v>1382</v>
      </c>
      <c r="I475" s="16" t="s">
        <v>1383</v>
      </c>
      <c r="J475" s="16" t="s">
        <v>539</v>
      </c>
      <c r="K475" s="22">
        <f>0.05*O475</f>
        <v>47851.8</v>
      </c>
      <c r="L475" s="21">
        <v>93.957999999999998</v>
      </c>
      <c r="M475" s="16" t="s">
        <v>80</v>
      </c>
      <c r="N475" s="19"/>
      <c r="O475" s="22">
        <v>957036</v>
      </c>
      <c r="P475" s="22">
        <f>O475-K475</f>
        <v>909184.2</v>
      </c>
    </row>
    <row r="476" spans="1:16" ht="32" x14ac:dyDescent="0.2">
      <c r="A476" s="16" t="s">
        <v>11</v>
      </c>
      <c r="B476" s="16">
        <v>2021</v>
      </c>
      <c r="C476" s="16">
        <v>2021</v>
      </c>
      <c r="D476" s="16" t="s">
        <v>560</v>
      </c>
      <c r="E476" s="16" t="s">
        <v>561</v>
      </c>
      <c r="F476" s="16" t="s">
        <v>562</v>
      </c>
      <c r="G476" s="16" t="s">
        <v>1387</v>
      </c>
      <c r="H476" s="16" t="s">
        <v>1382</v>
      </c>
      <c r="I476" s="16" t="s">
        <v>1383</v>
      </c>
      <c r="J476" s="16" t="s">
        <v>539</v>
      </c>
      <c r="K476" s="22">
        <f>0.05*O476</f>
        <v>133658.20000000001</v>
      </c>
      <c r="L476" s="21">
        <v>93.957999999999998</v>
      </c>
      <c r="M476" s="16" t="s">
        <v>80</v>
      </c>
      <c r="N476" s="19"/>
      <c r="O476" s="22">
        <v>2673164</v>
      </c>
      <c r="P476" s="22">
        <f>O476-K476</f>
        <v>2539505.7999999998</v>
      </c>
    </row>
    <row r="477" spans="1:16" ht="32" x14ac:dyDescent="0.2">
      <c r="A477" s="16" t="s">
        <v>11</v>
      </c>
      <c r="B477" s="16">
        <v>2021</v>
      </c>
      <c r="C477" s="16">
        <v>2023</v>
      </c>
      <c r="D477" s="16" t="s">
        <v>560</v>
      </c>
      <c r="E477" s="16" t="s">
        <v>561</v>
      </c>
      <c r="F477" s="16" t="s">
        <v>562</v>
      </c>
      <c r="G477" s="16" t="s">
        <v>1395</v>
      </c>
      <c r="H477" s="16" t="s">
        <v>148</v>
      </c>
      <c r="I477" s="16" t="s">
        <v>1394</v>
      </c>
      <c r="J477" s="16" t="s">
        <v>149</v>
      </c>
      <c r="K477" s="22">
        <f>0.05*O477</f>
        <v>566820.1</v>
      </c>
      <c r="L477" s="21">
        <v>93.957999999999998</v>
      </c>
      <c r="M477" s="16" t="s">
        <v>80</v>
      </c>
      <c r="N477" s="19"/>
      <c r="O477" s="22">
        <v>11336402</v>
      </c>
      <c r="P477" s="22">
        <f>O477-K477</f>
        <v>10769581.9</v>
      </c>
    </row>
    <row r="478" spans="1:16" ht="32" x14ac:dyDescent="0.2">
      <c r="A478" s="16" t="s">
        <v>11</v>
      </c>
      <c r="B478" s="16">
        <v>2021</v>
      </c>
      <c r="C478" s="16">
        <v>2021</v>
      </c>
      <c r="D478" s="16" t="s">
        <v>560</v>
      </c>
      <c r="E478" s="16" t="s">
        <v>561</v>
      </c>
      <c r="F478" s="16" t="s">
        <v>562</v>
      </c>
      <c r="G478" s="16" t="s">
        <v>1396</v>
      </c>
      <c r="H478" s="16" t="s">
        <v>148</v>
      </c>
      <c r="I478" s="16" t="s">
        <v>1394</v>
      </c>
      <c r="J478" s="16" t="s">
        <v>149</v>
      </c>
      <c r="K478" s="22">
        <f>0.05*O478</f>
        <v>805019.25</v>
      </c>
      <c r="L478" s="21">
        <v>93.957999999999998</v>
      </c>
      <c r="M478" s="16" t="s">
        <v>80</v>
      </c>
      <c r="N478" s="19"/>
      <c r="O478" s="22">
        <v>16100385</v>
      </c>
      <c r="P478" s="22">
        <f>O478-K478</f>
        <v>15295365.75</v>
      </c>
    </row>
    <row r="479" spans="1:16" ht="32" x14ac:dyDescent="0.2">
      <c r="A479" s="16" t="s">
        <v>11</v>
      </c>
      <c r="B479" s="16">
        <v>2021</v>
      </c>
      <c r="C479" s="16">
        <v>2021</v>
      </c>
      <c r="D479" s="16" t="s">
        <v>560</v>
      </c>
      <c r="E479" s="16" t="s">
        <v>561</v>
      </c>
      <c r="F479" s="16" t="s">
        <v>562</v>
      </c>
      <c r="G479" s="16" t="s">
        <v>1397</v>
      </c>
      <c r="H479" s="16" t="s">
        <v>148</v>
      </c>
      <c r="I479" s="16" t="s">
        <v>1394</v>
      </c>
      <c r="J479" s="16" t="s">
        <v>149</v>
      </c>
      <c r="K479" s="22">
        <f>0.05*O479</f>
        <v>1390487.75</v>
      </c>
      <c r="L479" s="21">
        <v>93.957999999999998</v>
      </c>
      <c r="M479" s="16" t="s">
        <v>80</v>
      </c>
      <c r="N479" s="19"/>
      <c r="O479" s="22">
        <v>27809755</v>
      </c>
      <c r="P479" s="22">
        <f>O479-K479</f>
        <v>26419267.25</v>
      </c>
    </row>
    <row r="480" spans="1:16" ht="32" x14ac:dyDescent="0.2">
      <c r="A480" s="16" t="s">
        <v>11</v>
      </c>
      <c r="B480" s="16">
        <v>2021</v>
      </c>
      <c r="C480" s="16">
        <v>2021</v>
      </c>
      <c r="D480" s="16" t="s">
        <v>560</v>
      </c>
      <c r="E480" s="16" t="s">
        <v>561</v>
      </c>
      <c r="F480" s="16" t="s">
        <v>562</v>
      </c>
      <c r="G480" s="16" t="s">
        <v>1397</v>
      </c>
      <c r="H480" s="16" t="s">
        <v>148</v>
      </c>
      <c r="I480" s="16" t="s">
        <v>1394</v>
      </c>
      <c r="J480" s="16" t="s">
        <v>149</v>
      </c>
      <c r="K480" s="22">
        <f>0.05*O480</f>
        <v>0</v>
      </c>
      <c r="L480" s="21">
        <v>93.957999999999998</v>
      </c>
      <c r="M480" s="16" t="s">
        <v>80</v>
      </c>
      <c r="N480" s="19"/>
      <c r="O480" s="22">
        <v>0</v>
      </c>
      <c r="P480" s="22">
        <f>O480-K480</f>
        <v>0</v>
      </c>
    </row>
    <row r="481" spans="1:16" ht="32" x14ac:dyDescent="0.2">
      <c r="A481" s="16" t="s">
        <v>11</v>
      </c>
      <c r="B481" s="16">
        <v>2021</v>
      </c>
      <c r="C481" s="16">
        <v>2021</v>
      </c>
      <c r="D481" s="16" t="s">
        <v>560</v>
      </c>
      <c r="E481" s="16" t="s">
        <v>561</v>
      </c>
      <c r="F481" s="16" t="s">
        <v>562</v>
      </c>
      <c r="G481" s="16" t="s">
        <v>1395</v>
      </c>
      <c r="H481" s="16" t="s">
        <v>148</v>
      </c>
      <c r="I481" s="16" t="s">
        <v>1394</v>
      </c>
      <c r="J481" s="16" t="s">
        <v>149</v>
      </c>
      <c r="K481" s="22">
        <f>0.05*O481</f>
        <v>9634.6</v>
      </c>
      <c r="L481" s="21">
        <v>93.957999999999998</v>
      </c>
      <c r="M481" s="16" t="s">
        <v>80</v>
      </c>
      <c r="N481" s="19"/>
      <c r="O481" s="22">
        <v>192692</v>
      </c>
      <c r="P481" s="22">
        <f>O481-K481</f>
        <v>183057.4</v>
      </c>
    </row>
    <row r="482" spans="1:16" ht="32" x14ac:dyDescent="0.2">
      <c r="A482" s="16" t="s">
        <v>11</v>
      </c>
      <c r="B482" s="16">
        <v>2021</v>
      </c>
      <c r="C482" s="16">
        <v>2021</v>
      </c>
      <c r="D482" s="16" t="s">
        <v>560</v>
      </c>
      <c r="E482" s="16" t="s">
        <v>561</v>
      </c>
      <c r="F482" s="16" t="s">
        <v>562</v>
      </c>
      <c r="G482" s="16" t="s">
        <v>1398</v>
      </c>
      <c r="H482" s="16" t="s">
        <v>148</v>
      </c>
      <c r="I482" s="16" t="s">
        <v>1394</v>
      </c>
      <c r="J482" s="16" t="s">
        <v>149</v>
      </c>
      <c r="K482" s="22">
        <f>0.05*O482</f>
        <v>26630.800000000003</v>
      </c>
      <c r="L482" s="21">
        <v>93.957999999999998</v>
      </c>
      <c r="M482" s="16" t="s">
        <v>80</v>
      </c>
      <c r="N482" s="19"/>
      <c r="O482" s="22">
        <v>532616</v>
      </c>
      <c r="P482" s="22">
        <f>O482-K482</f>
        <v>505985.2</v>
      </c>
    </row>
    <row r="483" spans="1:16" ht="32" x14ac:dyDescent="0.2">
      <c r="A483" s="16" t="s">
        <v>11</v>
      </c>
      <c r="B483" s="16">
        <v>2021</v>
      </c>
      <c r="C483" s="16">
        <v>2023</v>
      </c>
      <c r="D483" s="16" t="s">
        <v>560</v>
      </c>
      <c r="E483" s="16" t="s">
        <v>561</v>
      </c>
      <c r="F483" s="16" t="s">
        <v>562</v>
      </c>
      <c r="G483" s="16" t="s">
        <v>1406</v>
      </c>
      <c r="H483" s="16" t="s">
        <v>1404</v>
      </c>
      <c r="I483" s="16" t="s">
        <v>1405</v>
      </c>
      <c r="J483" s="16" t="s">
        <v>153</v>
      </c>
      <c r="K483" s="22">
        <f>0.05*O483</f>
        <v>114405.1</v>
      </c>
      <c r="L483" s="21">
        <v>93.957999999999998</v>
      </c>
      <c r="M483" s="16" t="s">
        <v>80</v>
      </c>
      <c r="N483" s="19"/>
      <c r="O483" s="22">
        <v>2288102</v>
      </c>
      <c r="P483" s="22">
        <f>O483-K483</f>
        <v>2173696.9</v>
      </c>
    </row>
    <row r="484" spans="1:16" ht="32" x14ac:dyDescent="0.2">
      <c r="A484" s="16" t="s">
        <v>11</v>
      </c>
      <c r="B484" s="16">
        <v>2021</v>
      </c>
      <c r="C484" s="16">
        <v>2021</v>
      </c>
      <c r="D484" s="16" t="s">
        <v>560</v>
      </c>
      <c r="E484" s="16" t="s">
        <v>561</v>
      </c>
      <c r="F484" s="16" t="s">
        <v>562</v>
      </c>
      <c r="G484" s="16" t="s">
        <v>1407</v>
      </c>
      <c r="H484" s="16" t="s">
        <v>1404</v>
      </c>
      <c r="I484" s="16" t="s">
        <v>1405</v>
      </c>
      <c r="J484" s="16" t="s">
        <v>153</v>
      </c>
      <c r="K484" s="22">
        <f>0.05*O484</f>
        <v>162084.40000000002</v>
      </c>
      <c r="L484" s="21">
        <v>93.957999999999998</v>
      </c>
      <c r="M484" s="16" t="s">
        <v>80</v>
      </c>
      <c r="N484" s="19"/>
      <c r="O484" s="22">
        <v>3241688</v>
      </c>
      <c r="P484" s="22">
        <f>O484-K484</f>
        <v>3079603.6</v>
      </c>
    </row>
    <row r="485" spans="1:16" ht="32" x14ac:dyDescent="0.2">
      <c r="A485" s="16" t="s">
        <v>11</v>
      </c>
      <c r="B485" s="16">
        <v>2021</v>
      </c>
      <c r="C485" s="16">
        <v>2021</v>
      </c>
      <c r="D485" s="16" t="s">
        <v>560</v>
      </c>
      <c r="E485" s="16" t="s">
        <v>561</v>
      </c>
      <c r="F485" s="16" t="s">
        <v>562</v>
      </c>
      <c r="G485" s="16" t="s">
        <v>1408</v>
      </c>
      <c r="H485" s="16" t="s">
        <v>1404</v>
      </c>
      <c r="I485" s="16" t="s">
        <v>1405</v>
      </c>
      <c r="J485" s="16" t="s">
        <v>153</v>
      </c>
      <c r="K485" s="22">
        <f>0.05*O485</f>
        <v>279963.95</v>
      </c>
      <c r="L485" s="21">
        <v>93.957999999999998</v>
      </c>
      <c r="M485" s="16" t="s">
        <v>80</v>
      </c>
      <c r="N485" s="19"/>
      <c r="O485" s="22">
        <v>5599279</v>
      </c>
      <c r="P485" s="22">
        <f>O485-K485</f>
        <v>5319315.05</v>
      </c>
    </row>
    <row r="486" spans="1:16" ht="32" x14ac:dyDescent="0.2">
      <c r="A486" s="16" t="s">
        <v>11</v>
      </c>
      <c r="B486" s="16">
        <v>2021</v>
      </c>
      <c r="C486" s="16">
        <v>2021</v>
      </c>
      <c r="D486" s="16" t="s">
        <v>560</v>
      </c>
      <c r="E486" s="16" t="s">
        <v>561</v>
      </c>
      <c r="F486" s="16" t="s">
        <v>562</v>
      </c>
      <c r="G486" s="16" t="s">
        <v>1408</v>
      </c>
      <c r="H486" s="16" t="s">
        <v>1404</v>
      </c>
      <c r="I486" s="16" t="s">
        <v>1405</v>
      </c>
      <c r="J486" s="16" t="s">
        <v>153</v>
      </c>
      <c r="K486" s="22">
        <f>0.05*O486</f>
        <v>0</v>
      </c>
      <c r="L486" s="21">
        <v>93.957999999999998</v>
      </c>
      <c r="M486" s="16" t="s">
        <v>80</v>
      </c>
      <c r="N486" s="19"/>
      <c r="O486" s="22">
        <v>0</v>
      </c>
      <c r="P486" s="22">
        <f>O486-K486</f>
        <v>0</v>
      </c>
    </row>
    <row r="487" spans="1:16" ht="32" x14ac:dyDescent="0.2">
      <c r="A487" s="16" t="s">
        <v>11</v>
      </c>
      <c r="B487" s="16">
        <v>2021</v>
      </c>
      <c r="C487" s="16">
        <v>2021</v>
      </c>
      <c r="D487" s="16" t="s">
        <v>560</v>
      </c>
      <c r="E487" s="16" t="s">
        <v>561</v>
      </c>
      <c r="F487" s="16" t="s">
        <v>562</v>
      </c>
      <c r="G487" s="16" t="s">
        <v>1406</v>
      </c>
      <c r="H487" s="16" t="s">
        <v>1404</v>
      </c>
      <c r="I487" s="16" t="s">
        <v>1405</v>
      </c>
      <c r="J487" s="16" t="s">
        <v>153</v>
      </c>
      <c r="K487" s="22">
        <f>0.05*O487</f>
        <v>0</v>
      </c>
      <c r="L487" s="21">
        <v>93.957999999999998</v>
      </c>
      <c r="M487" s="16" t="s">
        <v>80</v>
      </c>
      <c r="N487" s="19"/>
      <c r="O487" s="22">
        <v>0</v>
      </c>
      <c r="P487" s="22">
        <f>O487-K487</f>
        <v>0</v>
      </c>
    </row>
    <row r="488" spans="1:16" ht="32" x14ac:dyDescent="0.2">
      <c r="A488" s="16" t="s">
        <v>11</v>
      </c>
      <c r="B488" s="16">
        <v>2021</v>
      </c>
      <c r="C488" s="16">
        <v>2021</v>
      </c>
      <c r="D488" s="16" t="s">
        <v>560</v>
      </c>
      <c r="E488" s="16" t="s">
        <v>561</v>
      </c>
      <c r="F488" s="16" t="s">
        <v>562</v>
      </c>
      <c r="G488" s="16" t="s">
        <v>1409</v>
      </c>
      <c r="H488" s="16" t="s">
        <v>1404</v>
      </c>
      <c r="I488" s="16" t="s">
        <v>1405</v>
      </c>
      <c r="J488" s="16" t="s">
        <v>153</v>
      </c>
      <c r="K488" s="22">
        <f>0.05*O488</f>
        <v>0</v>
      </c>
      <c r="L488" s="21">
        <v>93.957999999999998</v>
      </c>
      <c r="M488" s="16" t="s">
        <v>80</v>
      </c>
      <c r="N488" s="19"/>
      <c r="O488" s="22">
        <v>0</v>
      </c>
      <c r="P488" s="22">
        <f>O488-K488</f>
        <v>0</v>
      </c>
    </row>
    <row r="489" spans="1:16" ht="32" x14ac:dyDescent="0.2">
      <c r="A489" s="16" t="s">
        <v>11</v>
      </c>
      <c r="B489" s="16">
        <v>2021</v>
      </c>
      <c r="C489" s="16">
        <v>2021</v>
      </c>
      <c r="D489" s="16" t="s">
        <v>560</v>
      </c>
      <c r="E489" s="16" t="s">
        <v>561</v>
      </c>
      <c r="F489" s="16" t="s">
        <v>562</v>
      </c>
      <c r="G489" s="16" t="s">
        <v>1423</v>
      </c>
      <c r="H489" s="16" t="s">
        <v>1421</v>
      </c>
      <c r="I489" s="16" t="s">
        <v>1422</v>
      </c>
      <c r="J489" s="16" t="s">
        <v>553</v>
      </c>
      <c r="K489" s="22">
        <f>0.05*O489</f>
        <v>0</v>
      </c>
      <c r="L489" s="21">
        <v>93.957999999999998</v>
      </c>
      <c r="M489" s="16" t="s">
        <v>80</v>
      </c>
      <c r="N489" s="19"/>
      <c r="O489" s="22">
        <v>0</v>
      </c>
      <c r="P489" s="22">
        <f>O489-K489</f>
        <v>0</v>
      </c>
    </row>
    <row r="490" spans="1:16" ht="32" x14ac:dyDescent="0.2">
      <c r="A490" s="16" t="s">
        <v>11</v>
      </c>
      <c r="B490" s="16">
        <v>2021</v>
      </c>
      <c r="C490" s="16">
        <v>2021</v>
      </c>
      <c r="D490" s="16" t="s">
        <v>560</v>
      </c>
      <c r="E490" s="16" t="s">
        <v>561</v>
      </c>
      <c r="F490" s="16" t="s">
        <v>562</v>
      </c>
      <c r="G490" s="16" t="s">
        <v>1424</v>
      </c>
      <c r="H490" s="16" t="s">
        <v>1421</v>
      </c>
      <c r="I490" s="16" t="s">
        <v>1422</v>
      </c>
      <c r="J490" s="16" t="s">
        <v>553</v>
      </c>
      <c r="K490" s="22">
        <f>0.05*O490</f>
        <v>1921.9</v>
      </c>
      <c r="L490" s="21">
        <v>93.957999999999998</v>
      </c>
      <c r="M490" s="16" t="s">
        <v>80</v>
      </c>
      <c r="N490" s="19"/>
      <c r="O490" s="22">
        <v>38438</v>
      </c>
      <c r="P490" s="22">
        <f>O490-K490</f>
        <v>36516.1</v>
      </c>
    </row>
    <row r="491" spans="1:16" ht="32" x14ac:dyDescent="0.2">
      <c r="A491" s="16" t="s">
        <v>11</v>
      </c>
      <c r="B491" s="16">
        <v>2021</v>
      </c>
      <c r="C491" s="16">
        <v>2021</v>
      </c>
      <c r="D491" s="16" t="s">
        <v>560</v>
      </c>
      <c r="E491" s="16" t="s">
        <v>561</v>
      </c>
      <c r="F491" s="16" t="s">
        <v>562</v>
      </c>
      <c r="G491" s="16" t="s">
        <v>1424</v>
      </c>
      <c r="H491" s="16" t="s">
        <v>1421</v>
      </c>
      <c r="I491" s="16" t="s">
        <v>1422</v>
      </c>
      <c r="J491" s="16" t="s">
        <v>553</v>
      </c>
      <c r="K491" s="22">
        <f>0.05*O491</f>
        <v>6250</v>
      </c>
      <c r="L491" s="21">
        <v>93.957999999999998</v>
      </c>
      <c r="M491" s="16" t="s">
        <v>80</v>
      </c>
      <c r="N491" s="19"/>
      <c r="O491" s="22">
        <v>125000</v>
      </c>
      <c r="P491" s="22">
        <f>O491-K491</f>
        <v>118750</v>
      </c>
    </row>
    <row r="492" spans="1:16" ht="32" x14ac:dyDescent="0.2">
      <c r="A492" s="16" t="s">
        <v>11</v>
      </c>
      <c r="B492" s="16">
        <v>2021</v>
      </c>
      <c r="C492" s="16">
        <v>2021</v>
      </c>
      <c r="D492" s="16" t="s">
        <v>560</v>
      </c>
      <c r="E492" s="16" t="s">
        <v>561</v>
      </c>
      <c r="F492" s="16" t="s">
        <v>562</v>
      </c>
      <c r="G492" s="16" t="s">
        <v>1425</v>
      </c>
      <c r="H492" s="16" t="s">
        <v>1421</v>
      </c>
      <c r="I492" s="16" t="s">
        <v>1422</v>
      </c>
      <c r="J492" s="16" t="s">
        <v>553</v>
      </c>
      <c r="K492" s="22">
        <f>0.05*O492</f>
        <v>8599.0500000000011</v>
      </c>
      <c r="L492" s="21">
        <v>93.957999999999998</v>
      </c>
      <c r="M492" s="16" t="s">
        <v>80</v>
      </c>
      <c r="N492" s="19"/>
      <c r="O492" s="22">
        <v>171981</v>
      </c>
      <c r="P492" s="22">
        <f>O492-K492</f>
        <v>163381.95000000001</v>
      </c>
    </row>
    <row r="493" spans="1:16" ht="32" x14ac:dyDescent="0.2">
      <c r="A493" s="16" t="s">
        <v>11</v>
      </c>
      <c r="B493" s="16">
        <v>2021</v>
      </c>
      <c r="C493" s="16">
        <v>2021</v>
      </c>
      <c r="D493" s="16" t="s">
        <v>560</v>
      </c>
      <c r="E493" s="16" t="s">
        <v>561</v>
      </c>
      <c r="F493" s="16" t="s">
        <v>562</v>
      </c>
      <c r="G493" s="16" t="s">
        <v>1426</v>
      </c>
      <c r="H493" s="16" t="s">
        <v>1421</v>
      </c>
      <c r="I493" s="16" t="s">
        <v>1422</v>
      </c>
      <c r="J493" s="16" t="s">
        <v>553</v>
      </c>
      <c r="K493" s="22">
        <f>0.05*O493</f>
        <v>12091.150000000001</v>
      </c>
      <c r="L493" s="21">
        <v>93.957999999999998</v>
      </c>
      <c r="M493" s="16" t="s">
        <v>80</v>
      </c>
      <c r="N493" s="19"/>
      <c r="O493" s="22">
        <v>241823</v>
      </c>
      <c r="P493" s="22">
        <f>O493-K493</f>
        <v>229731.85</v>
      </c>
    </row>
    <row r="494" spans="1:16" ht="96" x14ac:dyDescent="0.2">
      <c r="A494" s="16" t="s">
        <v>11</v>
      </c>
      <c r="B494" s="16">
        <v>2021</v>
      </c>
      <c r="C494" s="16">
        <v>2021</v>
      </c>
      <c r="D494" s="16" t="s">
        <v>560</v>
      </c>
      <c r="E494" s="16" t="s">
        <v>939</v>
      </c>
      <c r="F494" s="16" t="s">
        <v>936</v>
      </c>
      <c r="G494" s="16" t="s">
        <v>940</v>
      </c>
      <c r="H494" s="16" t="s">
        <v>941</v>
      </c>
      <c r="I494" s="16" t="s">
        <v>942</v>
      </c>
      <c r="J494" s="16" t="s">
        <v>353</v>
      </c>
      <c r="K494" s="22">
        <f>0.05*O494</f>
        <v>20884.7</v>
      </c>
      <c r="L494" s="21">
        <v>93.957999999999998</v>
      </c>
      <c r="M494" s="16" t="s">
        <v>80</v>
      </c>
      <c r="N494" s="19"/>
      <c r="O494" s="22">
        <v>417694</v>
      </c>
      <c r="P494" s="22">
        <f>O494-K494</f>
        <v>396809.3</v>
      </c>
    </row>
    <row r="495" spans="1:16" ht="64" x14ac:dyDescent="0.2">
      <c r="A495" s="16" t="s">
        <v>11</v>
      </c>
      <c r="B495" s="16">
        <v>2021</v>
      </c>
      <c r="C495" s="16">
        <v>2021</v>
      </c>
      <c r="D495" s="16" t="s">
        <v>893</v>
      </c>
      <c r="E495" s="16" t="s">
        <v>894</v>
      </c>
      <c r="F495" s="16" t="s">
        <v>76</v>
      </c>
      <c r="G495" s="16" t="s">
        <v>895</v>
      </c>
      <c r="H495" s="16" t="s">
        <v>896</v>
      </c>
      <c r="I495" s="16" t="s">
        <v>897</v>
      </c>
      <c r="J495" s="16" t="s">
        <v>104</v>
      </c>
      <c r="K495" s="17">
        <v>1915270</v>
      </c>
      <c r="L495" s="18">
        <v>93.828999999999994</v>
      </c>
      <c r="M495" s="18" t="s">
        <v>80</v>
      </c>
      <c r="N495" s="19"/>
      <c r="O495" s="22">
        <v>0</v>
      </c>
      <c r="P495" s="22">
        <f>O495-K495</f>
        <v>-1915270</v>
      </c>
    </row>
    <row r="496" spans="1:16" ht="48" x14ac:dyDescent="0.2">
      <c r="A496" s="16" t="s">
        <v>154</v>
      </c>
      <c r="B496" s="16">
        <v>2022</v>
      </c>
      <c r="D496" s="16" t="s">
        <v>162</v>
      </c>
      <c r="E496" s="16" t="s">
        <v>163</v>
      </c>
      <c r="F496" s="16" t="s">
        <v>76</v>
      </c>
      <c r="G496" s="16" t="s">
        <v>164</v>
      </c>
      <c r="H496" s="16" t="s">
        <v>165</v>
      </c>
      <c r="I496" s="16" t="s">
        <v>166</v>
      </c>
      <c r="J496" s="16" t="s">
        <v>79</v>
      </c>
      <c r="K496" s="35">
        <v>250000</v>
      </c>
      <c r="L496" s="21"/>
      <c r="M496" s="21" t="s">
        <v>167</v>
      </c>
      <c r="O496" s="22">
        <v>1442405</v>
      </c>
      <c r="P496" s="22">
        <f>O496-K496</f>
        <v>1192405</v>
      </c>
    </row>
    <row r="497" spans="1:16" ht="48" x14ac:dyDescent="0.2">
      <c r="A497" s="16" t="s">
        <v>154</v>
      </c>
      <c r="B497" s="16">
        <v>2022</v>
      </c>
      <c r="D497" s="16" t="s">
        <v>162</v>
      </c>
      <c r="E497" s="16" t="s">
        <v>163</v>
      </c>
      <c r="F497" s="16" t="s">
        <v>76</v>
      </c>
      <c r="G497" s="16" t="s">
        <v>194</v>
      </c>
      <c r="H497" s="16" t="s">
        <v>195</v>
      </c>
      <c r="I497" s="16" t="s">
        <v>196</v>
      </c>
      <c r="J497" s="16" t="s">
        <v>197</v>
      </c>
      <c r="K497" s="35">
        <v>250000</v>
      </c>
      <c r="L497" s="21"/>
      <c r="M497" s="21" t="s">
        <v>167</v>
      </c>
      <c r="O497" s="22">
        <v>3984284</v>
      </c>
      <c r="P497" s="22">
        <f>O497-K497</f>
        <v>3734284</v>
      </c>
    </row>
    <row r="498" spans="1:16" ht="48" x14ac:dyDescent="0.2">
      <c r="A498" s="16" t="s">
        <v>154</v>
      </c>
      <c r="B498" s="16">
        <v>2022</v>
      </c>
      <c r="D498" s="16" t="s">
        <v>162</v>
      </c>
      <c r="E498" s="16" t="s">
        <v>163</v>
      </c>
      <c r="F498" s="16" t="s">
        <v>76</v>
      </c>
      <c r="G498" s="16" t="s">
        <v>350</v>
      </c>
      <c r="H498" s="16" t="s">
        <v>351</v>
      </c>
      <c r="I498" s="16" t="s">
        <v>352</v>
      </c>
      <c r="J498" s="16" t="s">
        <v>353</v>
      </c>
      <c r="K498" s="35">
        <v>1250000</v>
      </c>
      <c r="L498" s="21"/>
      <c r="M498" s="21" t="s">
        <v>167</v>
      </c>
      <c r="O498" s="17">
        <v>5000000</v>
      </c>
      <c r="P498" s="22">
        <f>O498-K498</f>
        <v>3750000</v>
      </c>
    </row>
    <row r="499" spans="1:16" ht="48" x14ac:dyDescent="0.2">
      <c r="A499" s="16" t="s">
        <v>154</v>
      </c>
      <c r="B499" s="16">
        <v>2022</v>
      </c>
      <c r="D499" s="16" t="s">
        <v>162</v>
      </c>
      <c r="E499" s="16" t="s">
        <v>163</v>
      </c>
      <c r="F499" s="16" t="s">
        <v>76</v>
      </c>
      <c r="G499" s="16" t="s">
        <v>385</v>
      </c>
      <c r="H499" s="16" t="s">
        <v>386</v>
      </c>
      <c r="I499" s="16" t="s">
        <v>387</v>
      </c>
      <c r="J499" s="16" t="s">
        <v>120</v>
      </c>
      <c r="K499" s="35">
        <v>249998</v>
      </c>
      <c r="L499" s="21"/>
      <c r="M499" s="21" t="s">
        <v>167</v>
      </c>
      <c r="O499" s="22">
        <v>17130351</v>
      </c>
      <c r="P499" s="22">
        <f>O499-K499</f>
        <v>16880353</v>
      </c>
    </row>
    <row r="500" spans="1:16" ht="48" x14ac:dyDescent="0.2">
      <c r="A500" s="16" t="s">
        <v>154</v>
      </c>
      <c r="B500" s="16">
        <v>2022</v>
      </c>
      <c r="D500" s="16" t="s">
        <v>162</v>
      </c>
      <c r="E500" s="16" t="s">
        <v>163</v>
      </c>
      <c r="F500" s="16" t="s">
        <v>76</v>
      </c>
      <c r="G500" s="16" t="s">
        <v>504</v>
      </c>
      <c r="H500" s="16" t="s">
        <v>505</v>
      </c>
      <c r="I500" s="16" t="s">
        <v>506</v>
      </c>
      <c r="J500" s="16" t="s">
        <v>507</v>
      </c>
      <c r="K500" s="35">
        <v>250000</v>
      </c>
      <c r="L500" s="21"/>
      <c r="M500" s="21" t="s">
        <v>167</v>
      </c>
      <c r="O500" s="22">
        <v>24265829</v>
      </c>
      <c r="P500" s="22">
        <f>O500-K500</f>
        <v>24015829</v>
      </c>
    </row>
    <row r="501" spans="1:16" ht="48" x14ac:dyDescent="0.2">
      <c r="A501" s="16" t="s">
        <v>154</v>
      </c>
      <c r="B501" s="16">
        <v>2022</v>
      </c>
      <c r="D501" s="16" t="s">
        <v>162</v>
      </c>
      <c r="E501" s="16" t="s">
        <v>163</v>
      </c>
      <c r="F501" s="16" t="s">
        <v>76</v>
      </c>
      <c r="G501" s="16" t="s">
        <v>508</v>
      </c>
      <c r="H501" s="16" t="s">
        <v>509</v>
      </c>
      <c r="I501" s="16" t="s">
        <v>510</v>
      </c>
      <c r="J501" s="16" t="s">
        <v>507</v>
      </c>
      <c r="K501" s="35">
        <v>1250000</v>
      </c>
      <c r="L501" s="21"/>
      <c r="M501" s="21" t="s">
        <v>167</v>
      </c>
      <c r="O501" s="22">
        <v>0</v>
      </c>
      <c r="P501" s="22">
        <f>O501-K501</f>
        <v>-1250000</v>
      </c>
    </row>
    <row r="502" spans="1:16" ht="48" x14ac:dyDescent="0.2">
      <c r="A502" s="16" t="s">
        <v>154</v>
      </c>
      <c r="B502" s="16">
        <v>2022</v>
      </c>
      <c r="D502" s="16" t="s">
        <v>162</v>
      </c>
      <c r="E502" s="16" t="s">
        <v>163</v>
      </c>
      <c r="F502" s="16" t="s">
        <v>76</v>
      </c>
      <c r="G502" s="16" t="s">
        <v>524</v>
      </c>
      <c r="H502" s="16" t="s">
        <v>525</v>
      </c>
      <c r="I502" s="16" t="s">
        <v>526</v>
      </c>
      <c r="J502" s="16" t="s">
        <v>142</v>
      </c>
      <c r="K502" s="35">
        <v>250000</v>
      </c>
      <c r="L502" s="21"/>
      <c r="M502" s="21" t="s">
        <v>167</v>
      </c>
      <c r="O502" s="22">
        <v>744097</v>
      </c>
      <c r="P502" s="22">
        <f>O502-K502</f>
        <v>494097</v>
      </c>
    </row>
    <row r="503" spans="1:16" ht="48" x14ac:dyDescent="0.2">
      <c r="A503" s="16" t="s">
        <v>154</v>
      </c>
      <c r="B503" s="16">
        <v>2022</v>
      </c>
      <c r="D503" s="16" t="s">
        <v>162</v>
      </c>
      <c r="E503" s="16" t="s">
        <v>163</v>
      </c>
      <c r="F503" s="16" t="s">
        <v>76</v>
      </c>
      <c r="G503" s="16" t="s">
        <v>544</v>
      </c>
      <c r="H503" s="16" t="s">
        <v>545</v>
      </c>
      <c r="I503" s="16" t="s">
        <v>546</v>
      </c>
      <c r="J503" s="16" t="s">
        <v>149</v>
      </c>
      <c r="K503" s="35">
        <v>250000</v>
      </c>
      <c r="L503" s="21"/>
      <c r="M503" s="21" t="s">
        <v>167</v>
      </c>
      <c r="O503" s="22">
        <v>2043776</v>
      </c>
      <c r="P503" s="22">
        <f>O503-K503</f>
        <v>1793776</v>
      </c>
    </row>
    <row r="504" spans="1:16" ht="48" x14ac:dyDescent="0.2">
      <c r="A504" s="16" t="s">
        <v>154</v>
      </c>
      <c r="B504" s="16">
        <v>2022</v>
      </c>
      <c r="D504" s="16" t="s">
        <v>162</v>
      </c>
      <c r="E504" s="16" t="s">
        <v>163</v>
      </c>
      <c r="F504" s="16" t="s">
        <v>76</v>
      </c>
      <c r="G504" s="16" t="s">
        <v>550</v>
      </c>
      <c r="H504" s="16" t="s">
        <v>551</v>
      </c>
      <c r="I504" s="16" t="s">
        <v>552</v>
      </c>
      <c r="J504" s="16" t="s">
        <v>553</v>
      </c>
      <c r="K504" s="35">
        <v>249985</v>
      </c>
      <c r="L504" s="21"/>
      <c r="M504" s="21" t="s">
        <v>167</v>
      </c>
      <c r="O504" s="22">
        <v>8848677</v>
      </c>
      <c r="P504" s="22">
        <f>O504-K504</f>
        <v>8598692</v>
      </c>
    </row>
    <row r="505" spans="1:16" ht="48" x14ac:dyDescent="0.2">
      <c r="A505" s="16" t="s">
        <v>154</v>
      </c>
      <c r="B505" s="16">
        <v>2022</v>
      </c>
      <c r="D505" s="16" t="s">
        <v>155</v>
      </c>
      <c r="E505" s="16" t="s">
        <v>160</v>
      </c>
      <c r="F505" s="16" t="s">
        <v>76</v>
      </c>
      <c r="H505" s="16" t="s">
        <v>161</v>
      </c>
      <c r="J505" s="16" t="s">
        <v>158</v>
      </c>
      <c r="K505" s="20">
        <v>350000</v>
      </c>
      <c r="L505" s="21"/>
      <c r="M505" s="21" t="s">
        <v>159</v>
      </c>
      <c r="O505" s="22">
        <v>12518067</v>
      </c>
      <c r="P505" s="22">
        <f>O505-K505</f>
        <v>12168067</v>
      </c>
    </row>
    <row r="506" spans="1:16" ht="48" x14ac:dyDescent="0.2">
      <c r="A506" s="16" t="s">
        <v>154</v>
      </c>
      <c r="B506" s="16">
        <v>2022</v>
      </c>
      <c r="D506" s="16" t="s">
        <v>155</v>
      </c>
      <c r="E506" s="16" t="s">
        <v>160</v>
      </c>
      <c r="F506" s="16" t="s">
        <v>76</v>
      </c>
      <c r="H506" s="16" t="s">
        <v>185</v>
      </c>
      <c r="J506" s="16" t="s">
        <v>184</v>
      </c>
      <c r="K506" s="20">
        <v>182451</v>
      </c>
      <c r="L506" s="21"/>
      <c r="M506" s="21" t="s">
        <v>159</v>
      </c>
      <c r="O506" s="22">
        <v>21622115</v>
      </c>
      <c r="P506" s="22">
        <f>O506-K506</f>
        <v>21439664</v>
      </c>
    </row>
    <row r="507" spans="1:16" ht="48" x14ac:dyDescent="0.2">
      <c r="A507" s="16" t="s">
        <v>154</v>
      </c>
      <c r="B507" s="16">
        <v>2022</v>
      </c>
      <c r="D507" s="16" t="s">
        <v>155</v>
      </c>
      <c r="E507" s="16" t="s">
        <v>160</v>
      </c>
      <c r="F507" s="16" t="s">
        <v>76</v>
      </c>
      <c r="H507" s="16" t="s">
        <v>198</v>
      </c>
      <c r="J507" s="16" t="s">
        <v>197</v>
      </c>
      <c r="K507" s="20">
        <v>170390</v>
      </c>
      <c r="L507" s="21"/>
      <c r="M507" s="21" t="s">
        <v>159</v>
      </c>
      <c r="O507" s="22">
        <v>0</v>
      </c>
      <c r="P507" s="22">
        <f>O507-K507</f>
        <v>-170390</v>
      </c>
    </row>
    <row r="508" spans="1:16" ht="48" x14ac:dyDescent="0.2">
      <c r="A508" s="16" t="s">
        <v>154</v>
      </c>
      <c r="B508" s="16">
        <v>2022</v>
      </c>
      <c r="D508" s="16" t="s">
        <v>155</v>
      </c>
      <c r="E508" s="16" t="s">
        <v>160</v>
      </c>
      <c r="F508" s="16" t="s">
        <v>76</v>
      </c>
      <c r="H508" s="16" t="s">
        <v>208</v>
      </c>
      <c r="J508" s="16" t="s">
        <v>84</v>
      </c>
      <c r="K508" s="20">
        <v>221552</v>
      </c>
      <c r="L508" s="21"/>
      <c r="M508" s="21" t="s">
        <v>159</v>
      </c>
      <c r="O508" s="22">
        <v>827064</v>
      </c>
      <c r="P508" s="22">
        <f>O508-K508</f>
        <v>605512</v>
      </c>
    </row>
    <row r="509" spans="1:16" ht="48" x14ac:dyDescent="0.2">
      <c r="A509" s="16" t="s">
        <v>154</v>
      </c>
      <c r="B509" s="16">
        <v>2022</v>
      </c>
      <c r="D509" s="16" t="s">
        <v>155</v>
      </c>
      <c r="E509" s="16" t="s">
        <v>160</v>
      </c>
      <c r="F509" s="16" t="s">
        <v>76</v>
      </c>
      <c r="H509" s="16" t="s">
        <v>209</v>
      </c>
      <c r="J509" s="16" t="s">
        <v>84</v>
      </c>
      <c r="K509" s="20">
        <v>301800</v>
      </c>
      <c r="L509" s="21"/>
      <c r="M509" s="21" t="s">
        <v>159</v>
      </c>
      <c r="O509" s="22">
        <v>2273349</v>
      </c>
      <c r="P509" s="22">
        <f>O509-K509</f>
        <v>1971549</v>
      </c>
    </row>
    <row r="510" spans="1:16" ht="48" x14ac:dyDescent="0.2">
      <c r="A510" s="16" t="s">
        <v>154</v>
      </c>
      <c r="B510" s="16">
        <v>2022</v>
      </c>
      <c r="D510" s="16" t="s">
        <v>155</v>
      </c>
      <c r="E510" s="16" t="s">
        <v>160</v>
      </c>
      <c r="F510" s="16" t="s">
        <v>76</v>
      </c>
      <c r="H510" s="16" t="s">
        <v>210</v>
      </c>
      <c r="J510" s="16" t="s">
        <v>84</v>
      </c>
      <c r="K510" s="20">
        <v>335142</v>
      </c>
      <c r="L510" s="21"/>
      <c r="M510" s="21" t="s">
        <v>159</v>
      </c>
      <c r="O510" s="22">
        <v>9833618</v>
      </c>
      <c r="P510" s="22">
        <f>O510-K510</f>
        <v>9498476</v>
      </c>
    </row>
    <row r="511" spans="1:16" ht="48" x14ac:dyDescent="0.2">
      <c r="A511" s="16" t="s">
        <v>154</v>
      </c>
      <c r="B511" s="16">
        <v>2022</v>
      </c>
      <c r="D511" s="16" t="s">
        <v>155</v>
      </c>
      <c r="E511" s="16" t="s">
        <v>160</v>
      </c>
      <c r="F511" s="16" t="s">
        <v>76</v>
      </c>
      <c r="H511" s="16" t="s">
        <v>211</v>
      </c>
      <c r="J511" s="16" t="s">
        <v>84</v>
      </c>
      <c r="K511" s="20">
        <v>350000</v>
      </c>
      <c r="L511" s="21"/>
      <c r="M511" s="21" t="s">
        <v>159</v>
      </c>
      <c r="O511" s="22">
        <v>13913837</v>
      </c>
      <c r="P511" s="22">
        <f>O511-K511</f>
        <v>13563837</v>
      </c>
    </row>
    <row r="512" spans="1:16" ht="48" x14ac:dyDescent="0.2">
      <c r="A512" s="16" t="s">
        <v>154</v>
      </c>
      <c r="B512" s="16">
        <v>2022</v>
      </c>
      <c r="D512" s="16" t="s">
        <v>155</v>
      </c>
      <c r="E512" s="16" t="s">
        <v>160</v>
      </c>
      <c r="F512" s="16" t="s">
        <v>76</v>
      </c>
      <c r="H512" s="16" t="s">
        <v>233</v>
      </c>
      <c r="J512" s="16" t="s">
        <v>234</v>
      </c>
      <c r="K512" s="20">
        <v>350000</v>
      </c>
      <c r="L512" s="21"/>
      <c r="M512" s="21" t="s">
        <v>159</v>
      </c>
      <c r="O512" s="22">
        <v>24032991</v>
      </c>
      <c r="P512" s="22">
        <f>O512-K512</f>
        <v>23682991</v>
      </c>
    </row>
    <row r="513" spans="1:16" ht="48" x14ac:dyDescent="0.2">
      <c r="A513" s="16" t="s">
        <v>154</v>
      </c>
      <c r="B513" s="16">
        <v>2022</v>
      </c>
      <c r="D513" s="16" t="s">
        <v>155</v>
      </c>
      <c r="E513" s="16" t="s">
        <v>160</v>
      </c>
      <c r="F513" s="16" t="s">
        <v>76</v>
      </c>
      <c r="H513" s="16" t="s">
        <v>246</v>
      </c>
      <c r="J513" s="16" t="s">
        <v>242</v>
      </c>
      <c r="K513" s="20">
        <v>350000</v>
      </c>
      <c r="L513" s="21"/>
      <c r="M513" s="21" t="s">
        <v>159</v>
      </c>
      <c r="O513" s="22">
        <v>-166129</v>
      </c>
      <c r="P513" s="22">
        <f>O513-K513</f>
        <v>-516129</v>
      </c>
    </row>
    <row r="514" spans="1:16" ht="48" x14ac:dyDescent="0.2">
      <c r="A514" s="16" t="s">
        <v>154</v>
      </c>
      <c r="B514" s="16">
        <v>2022</v>
      </c>
      <c r="D514" s="16" t="s">
        <v>155</v>
      </c>
      <c r="E514" s="16" t="s">
        <v>160</v>
      </c>
      <c r="F514" s="16" t="s">
        <v>76</v>
      </c>
      <c r="H514" s="16" t="s">
        <v>275</v>
      </c>
      <c r="J514" s="16" t="s">
        <v>274</v>
      </c>
      <c r="K514" s="20">
        <v>143300</v>
      </c>
      <c r="L514" s="21"/>
      <c r="M514" s="21" t="s">
        <v>159</v>
      </c>
      <c r="O514" s="22">
        <v>-144556</v>
      </c>
      <c r="P514" s="22">
        <f>O514-K514</f>
        <v>-287856</v>
      </c>
    </row>
    <row r="515" spans="1:16" ht="48" x14ac:dyDescent="0.2">
      <c r="A515" s="16" t="s">
        <v>154</v>
      </c>
      <c r="B515" s="16">
        <v>2022</v>
      </c>
      <c r="D515" s="16" t="s">
        <v>155</v>
      </c>
      <c r="E515" s="16" t="s">
        <v>160</v>
      </c>
      <c r="F515" s="16" t="s">
        <v>76</v>
      </c>
      <c r="H515" s="16" t="s">
        <v>276</v>
      </c>
      <c r="J515" s="16" t="s">
        <v>274</v>
      </c>
      <c r="K515" s="20">
        <v>208972</v>
      </c>
      <c r="L515" s="21"/>
      <c r="M515" s="21" t="s">
        <v>159</v>
      </c>
      <c r="O515" s="22">
        <v>26951</v>
      </c>
      <c r="P515" s="22">
        <f>O515-K515</f>
        <v>-182021</v>
      </c>
    </row>
    <row r="516" spans="1:16" ht="48" x14ac:dyDescent="0.2">
      <c r="A516" s="16" t="s">
        <v>154</v>
      </c>
      <c r="B516" s="16">
        <v>2022</v>
      </c>
      <c r="D516" s="16" t="s">
        <v>155</v>
      </c>
      <c r="E516" s="16" t="s">
        <v>160</v>
      </c>
      <c r="F516" s="16" t="s">
        <v>76</v>
      </c>
      <c r="H516" s="16" t="s">
        <v>293</v>
      </c>
      <c r="J516" s="16" t="s">
        <v>292</v>
      </c>
      <c r="K516" s="20">
        <v>294658</v>
      </c>
      <c r="L516" s="21"/>
      <c r="M516" s="21" t="s">
        <v>159</v>
      </c>
      <c r="O516" s="22">
        <v>117605</v>
      </c>
      <c r="P516" s="22">
        <f>O516-K516</f>
        <v>-177053</v>
      </c>
    </row>
    <row r="517" spans="1:16" ht="48" x14ac:dyDescent="0.2">
      <c r="A517" s="16" t="s">
        <v>154</v>
      </c>
      <c r="B517" s="16">
        <v>2022</v>
      </c>
      <c r="D517" s="16" t="s">
        <v>155</v>
      </c>
      <c r="E517" s="16" t="s">
        <v>160</v>
      </c>
      <c r="F517" s="16" t="s">
        <v>76</v>
      </c>
      <c r="H517" s="16" t="s">
        <v>308</v>
      </c>
      <c r="J517" s="16" t="s">
        <v>309</v>
      </c>
      <c r="K517" s="20">
        <v>144090</v>
      </c>
      <c r="L517" s="21"/>
      <c r="M517" s="21" t="s">
        <v>159</v>
      </c>
      <c r="O517" s="22">
        <v>125000</v>
      </c>
      <c r="P517" s="22">
        <f>O517-K517</f>
        <v>-19090</v>
      </c>
    </row>
    <row r="518" spans="1:16" ht="48" x14ac:dyDescent="0.2">
      <c r="A518" s="16" t="s">
        <v>154</v>
      </c>
      <c r="B518" s="16">
        <v>2022</v>
      </c>
      <c r="D518" s="16" t="s">
        <v>155</v>
      </c>
      <c r="E518" s="16" t="s">
        <v>160</v>
      </c>
      <c r="F518" s="16" t="s">
        <v>76</v>
      </c>
      <c r="H518" s="16" t="s">
        <v>317</v>
      </c>
      <c r="J518" s="16" t="s">
        <v>318</v>
      </c>
      <c r="K518" s="20">
        <v>289902</v>
      </c>
      <c r="L518" s="21"/>
      <c r="M518" s="21" t="s">
        <v>159</v>
      </c>
      <c r="O518" s="22">
        <v>144556</v>
      </c>
      <c r="P518" s="22">
        <f>O518-K518</f>
        <v>-145346</v>
      </c>
    </row>
    <row r="519" spans="1:16" ht="48" x14ac:dyDescent="0.2">
      <c r="A519" s="16" t="s">
        <v>154</v>
      </c>
      <c r="B519" s="16">
        <v>2022</v>
      </c>
      <c r="D519" s="16" t="s">
        <v>155</v>
      </c>
      <c r="E519" s="16" t="s">
        <v>160</v>
      </c>
      <c r="F519" s="16" t="s">
        <v>76</v>
      </c>
      <c r="H519" s="16" t="s">
        <v>388</v>
      </c>
      <c r="J519" s="16" t="s">
        <v>120</v>
      </c>
      <c r="K519" s="20">
        <v>350000</v>
      </c>
      <c r="L519" s="21"/>
      <c r="M519" s="21" t="s">
        <v>159</v>
      </c>
      <c r="O519" s="22">
        <v>166129</v>
      </c>
      <c r="P519" s="22">
        <f>O519-K519</f>
        <v>-183871</v>
      </c>
    </row>
    <row r="520" spans="1:16" ht="48" x14ac:dyDescent="0.2">
      <c r="A520" s="16" t="s">
        <v>154</v>
      </c>
      <c r="B520" s="16">
        <v>2022</v>
      </c>
      <c r="D520" s="16" t="s">
        <v>155</v>
      </c>
      <c r="E520" s="16" t="s">
        <v>160</v>
      </c>
      <c r="F520" s="16" t="s">
        <v>76</v>
      </c>
      <c r="H520" s="16" t="s">
        <v>451</v>
      </c>
      <c r="J520" s="16" t="s">
        <v>131</v>
      </c>
      <c r="K520" s="20">
        <v>347200</v>
      </c>
      <c r="L520" s="21"/>
      <c r="M520" s="21" t="s">
        <v>159</v>
      </c>
      <c r="O520" s="22">
        <v>166129</v>
      </c>
      <c r="P520" s="22">
        <f>O520-K520</f>
        <v>-181071</v>
      </c>
    </row>
    <row r="521" spans="1:16" ht="48" x14ac:dyDescent="0.2">
      <c r="A521" s="16" t="s">
        <v>154</v>
      </c>
      <c r="B521" s="16">
        <v>2022</v>
      </c>
      <c r="D521" s="16" t="s">
        <v>155</v>
      </c>
      <c r="E521" s="16" t="s">
        <v>160</v>
      </c>
      <c r="F521" s="16" t="s">
        <v>76</v>
      </c>
      <c r="H521" s="16" t="s">
        <v>466</v>
      </c>
      <c r="J521" s="16" t="s">
        <v>138</v>
      </c>
      <c r="K521" s="20">
        <v>268630</v>
      </c>
      <c r="L521" s="21"/>
      <c r="M521" s="21" t="s">
        <v>159</v>
      </c>
      <c r="O521" s="22">
        <v>286951</v>
      </c>
      <c r="P521" s="22">
        <f>O521-K521</f>
        <v>18321</v>
      </c>
    </row>
    <row r="522" spans="1:16" ht="48" x14ac:dyDescent="0.2">
      <c r="A522" s="16" t="s">
        <v>154</v>
      </c>
      <c r="B522" s="16">
        <v>2022</v>
      </c>
      <c r="D522" s="16" t="s">
        <v>155</v>
      </c>
      <c r="E522" s="16" t="s">
        <v>160</v>
      </c>
      <c r="F522" s="16" t="s">
        <v>76</v>
      </c>
      <c r="H522" s="16" t="s">
        <v>515</v>
      </c>
      <c r="J522" s="16" t="s">
        <v>507</v>
      </c>
      <c r="K522" s="20">
        <v>260156</v>
      </c>
      <c r="L522" s="21"/>
      <c r="M522" s="21" t="s">
        <v>159</v>
      </c>
      <c r="O522" s="22">
        <v>0</v>
      </c>
      <c r="P522" s="22">
        <f>O522-K522</f>
        <v>-260156</v>
      </c>
    </row>
    <row r="523" spans="1:16" ht="48" x14ac:dyDescent="0.2">
      <c r="A523" s="16" t="s">
        <v>154</v>
      </c>
      <c r="B523" s="16">
        <v>2022</v>
      </c>
      <c r="D523" s="16" t="s">
        <v>155</v>
      </c>
      <c r="E523" s="16" t="s">
        <v>160</v>
      </c>
      <c r="F523" s="16" t="s">
        <v>76</v>
      </c>
      <c r="H523" s="16" t="s">
        <v>516</v>
      </c>
      <c r="J523" s="16" t="s">
        <v>507</v>
      </c>
      <c r="K523" s="20">
        <v>349616</v>
      </c>
      <c r="L523" s="21"/>
      <c r="M523" s="21" t="s">
        <v>159</v>
      </c>
      <c r="O523" s="22">
        <v>0</v>
      </c>
      <c r="P523" s="22">
        <f>O523-K523</f>
        <v>-349616</v>
      </c>
    </row>
    <row r="524" spans="1:16" ht="48" x14ac:dyDescent="0.2">
      <c r="A524" s="16" t="s">
        <v>154</v>
      </c>
      <c r="B524" s="16">
        <v>2022</v>
      </c>
      <c r="D524" s="16" t="s">
        <v>155</v>
      </c>
      <c r="E524" s="16" t="s">
        <v>160</v>
      </c>
      <c r="F524" s="16" t="s">
        <v>76</v>
      </c>
      <c r="H524" s="16" t="s">
        <v>517</v>
      </c>
      <c r="J524" s="16" t="s">
        <v>507</v>
      </c>
      <c r="K524" s="20">
        <v>350000</v>
      </c>
      <c r="L524" s="21"/>
      <c r="M524" s="21" t="s">
        <v>159</v>
      </c>
      <c r="O524" s="22">
        <v>0</v>
      </c>
      <c r="P524" s="22">
        <f>O524-K524</f>
        <v>-350000</v>
      </c>
    </row>
    <row r="525" spans="1:16" ht="48" x14ac:dyDescent="0.2">
      <c r="A525" s="16" t="s">
        <v>154</v>
      </c>
      <c r="B525" s="16">
        <v>2022</v>
      </c>
      <c r="D525" s="16" t="s">
        <v>155</v>
      </c>
      <c r="E525" s="16" t="s">
        <v>160</v>
      </c>
      <c r="F525" s="16" t="s">
        <v>76</v>
      </c>
      <c r="H525" s="16" t="s">
        <v>530</v>
      </c>
      <c r="J525" s="16" t="s">
        <v>13</v>
      </c>
      <c r="K525" s="20">
        <v>350000</v>
      </c>
      <c r="L525" s="21"/>
      <c r="M525" s="21" t="s">
        <v>159</v>
      </c>
      <c r="O525" s="22">
        <v>0</v>
      </c>
      <c r="P525" s="22">
        <f>O525-K525</f>
        <v>-350000</v>
      </c>
    </row>
    <row r="526" spans="1:16" ht="48" x14ac:dyDescent="0.2">
      <c r="A526" s="16" t="s">
        <v>154</v>
      </c>
      <c r="B526" s="16">
        <v>2022</v>
      </c>
      <c r="D526" s="16" t="s">
        <v>155</v>
      </c>
      <c r="E526" s="16" t="s">
        <v>160</v>
      </c>
      <c r="F526" s="16" t="s">
        <v>76</v>
      </c>
      <c r="H526" s="16" t="s">
        <v>531</v>
      </c>
      <c r="J526" s="16" t="s">
        <v>13</v>
      </c>
      <c r="K526" s="20">
        <v>350000</v>
      </c>
      <c r="L526" s="21"/>
      <c r="M526" s="21" t="s">
        <v>159</v>
      </c>
      <c r="O526" s="22">
        <v>0</v>
      </c>
      <c r="P526" s="22">
        <f>O526-K526</f>
        <v>-350000</v>
      </c>
    </row>
    <row r="527" spans="1:16" ht="48" x14ac:dyDescent="0.2">
      <c r="A527" s="16" t="s">
        <v>154</v>
      </c>
      <c r="B527" s="16">
        <v>2022</v>
      </c>
      <c r="D527" s="16" t="s">
        <v>155</v>
      </c>
      <c r="E527" s="16" t="s">
        <v>160</v>
      </c>
      <c r="F527" s="16" t="s">
        <v>76</v>
      </c>
      <c r="H527" s="16" t="s">
        <v>538</v>
      </c>
      <c r="J527" s="16" t="s">
        <v>539</v>
      </c>
      <c r="K527" s="20">
        <v>348285</v>
      </c>
      <c r="L527" s="21"/>
      <c r="M527" s="21" t="s">
        <v>159</v>
      </c>
      <c r="O527" s="22">
        <v>449177</v>
      </c>
      <c r="P527" s="22">
        <f>O527-K527</f>
        <v>100892</v>
      </c>
    </row>
    <row r="528" spans="1:16" ht="48" x14ac:dyDescent="0.2">
      <c r="A528" s="16" t="s">
        <v>154</v>
      </c>
      <c r="B528" s="16">
        <v>2022</v>
      </c>
      <c r="D528" s="16" t="s">
        <v>155</v>
      </c>
      <c r="E528" s="16" t="s">
        <v>160</v>
      </c>
      <c r="F528" s="16" t="s">
        <v>76</v>
      </c>
      <c r="H528" s="16" t="s">
        <v>540</v>
      </c>
      <c r="J528" s="16" t="s">
        <v>539</v>
      </c>
      <c r="K528" s="20">
        <v>350000</v>
      </c>
      <c r="L528" s="21"/>
      <c r="M528" s="21" t="s">
        <v>159</v>
      </c>
      <c r="O528" s="22">
        <v>1227215</v>
      </c>
      <c r="P528" s="22">
        <f>O528-K528</f>
        <v>877215</v>
      </c>
    </row>
    <row r="529" spans="1:16" ht="48" x14ac:dyDescent="0.2">
      <c r="A529" s="16" t="s">
        <v>154</v>
      </c>
      <c r="B529" s="16">
        <v>2022</v>
      </c>
      <c r="D529" s="16" t="s">
        <v>4</v>
      </c>
      <c r="E529" s="16" t="s">
        <v>216</v>
      </c>
      <c r="F529" s="16" t="s">
        <v>76</v>
      </c>
      <c r="G529" s="16" t="s">
        <v>217</v>
      </c>
      <c r="H529" s="16" t="s">
        <v>218</v>
      </c>
      <c r="I529" s="16" t="s">
        <v>219</v>
      </c>
      <c r="J529" s="16" t="s">
        <v>84</v>
      </c>
      <c r="K529" s="35">
        <v>550000</v>
      </c>
      <c r="L529" s="21"/>
      <c r="M529" s="21" t="s">
        <v>220</v>
      </c>
      <c r="O529" s="22">
        <v>5348059</v>
      </c>
      <c r="P529" s="22">
        <f>O529-K529</f>
        <v>4798059</v>
      </c>
    </row>
    <row r="530" spans="1:16" ht="48" x14ac:dyDescent="0.2">
      <c r="A530" s="16" t="s">
        <v>154</v>
      </c>
      <c r="B530" s="16">
        <v>2022</v>
      </c>
      <c r="D530" s="16" t="s">
        <v>4</v>
      </c>
      <c r="E530" s="16" t="s">
        <v>216</v>
      </c>
      <c r="F530" s="16" t="s">
        <v>76</v>
      </c>
      <c r="G530" s="16" t="s">
        <v>227</v>
      </c>
      <c r="H530" s="16" t="s">
        <v>228</v>
      </c>
      <c r="I530" s="16" t="s">
        <v>229</v>
      </c>
      <c r="J530" s="16" t="s">
        <v>88</v>
      </c>
      <c r="K530" s="35">
        <v>530300</v>
      </c>
      <c r="L530" s="21"/>
      <c r="M530" s="21" t="s">
        <v>220</v>
      </c>
      <c r="O530" s="22">
        <v>7556583</v>
      </c>
      <c r="P530" s="22">
        <f>O530-K530</f>
        <v>7026283</v>
      </c>
    </row>
    <row r="531" spans="1:16" ht="48" x14ac:dyDescent="0.2">
      <c r="A531" s="16" t="s">
        <v>154</v>
      </c>
      <c r="B531" s="16">
        <v>2022</v>
      </c>
      <c r="D531" s="16" t="s">
        <v>4</v>
      </c>
      <c r="E531" s="16" t="s">
        <v>216</v>
      </c>
      <c r="F531" s="16" t="s">
        <v>76</v>
      </c>
      <c r="G531" s="16" t="s">
        <v>230</v>
      </c>
      <c r="H531" s="16" t="s">
        <v>231</v>
      </c>
      <c r="I531" s="16" t="s">
        <v>232</v>
      </c>
      <c r="J531" s="16" t="s">
        <v>88</v>
      </c>
      <c r="K531" s="35">
        <v>550000</v>
      </c>
      <c r="L531" s="21"/>
      <c r="M531" s="21" t="s">
        <v>220</v>
      </c>
      <c r="O531" s="22">
        <v>13052279</v>
      </c>
      <c r="P531" s="22">
        <f>O531-K531</f>
        <v>12502279</v>
      </c>
    </row>
    <row r="532" spans="1:16" ht="48" x14ac:dyDescent="0.2">
      <c r="A532" s="16" t="s">
        <v>154</v>
      </c>
      <c r="B532" s="16">
        <v>2022</v>
      </c>
      <c r="D532" s="16" t="s">
        <v>4</v>
      </c>
      <c r="E532" s="16" t="s">
        <v>216</v>
      </c>
      <c r="F532" s="16" t="s">
        <v>76</v>
      </c>
      <c r="G532" s="16" t="s">
        <v>259</v>
      </c>
      <c r="H532" s="16" t="s">
        <v>260</v>
      </c>
      <c r="I532" s="16" t="s">
        <v>261</v>
      </c>
      <c r="J532" s="16" t="s">
        <v>242</v>
      </c>
      <c r="K532" s="35">
        <v>549254</v>
      </c>
      <c r="L532" s="21"/>
      <c r="M532" s="21" t="s">
        <v>220</v>
      </c>
      <c r="O532" s="22">
        <v>0</v>
      </c>
      <c r="P532" s="22">
        <f>O532-K532</f>
        <v>-549254</v>
      </c>
    </row>
    <row r="533" spans="1:16" ht="48" x14ac:dyDescent="0.2">
      <c r="A533" s="16" t="s">
        <v>154</v>
      </c>
      <c r="B533" s="16">
        <v>2022</v>
      </c>
      <c r="D533" s="16" t="s">
        <v>4</v>
      </c>
      <c r="E533" s="16" t="s">
        <v>216</v>
      </c>
      <c r="F533" s="16" t="s">
        <v>76</v>
      </c>
      <c r="G533" s="16" t="s">
        <v>262</v>
      </c>
      <c r="H533" s="16" t="s">
        <v>263</v>
      </c>
      <c r="I533" s="16" t="s">
        <v>264</v>
      </c>
      <c r="J533" s="16" t="s">
        <v>242</v>
      </c>
      <c r="K533" s="35">
        <v>549398</v>
      </c>
      <c r="L533" s="21"/>
      <c r="M533" s="21" t="s">
        <v>220</v>
      </c>
      <c r="O533" s="22">
        <v>150457</v>
      </c>
      <c r="P533" s="22">
        <f>O533-K533</f>
        <v>-398941</v>
      </c>
    </row>
    <row r="534" spans="1:16" ht="48" x14ac:dyDescent="0.2">
      <c r="A534" s="16" t="s">
        <v>154</v>
      </c>
      <c r="B534" s="16">
        <v>2022</v>
      </c>
      <c r="D534" s="16" t="s">
        <v>4</v>
      </c>
      <c r="E534" s="16" t="s">
        <v>216</v>
      </c>
      <c r="F534" s="16" t="s">
        <v>76</v>
      </c>
      <c r="G534" s="16" t="s">
        <v>265</v>
      </c>
      <c r="H534" s="16" t="s">
        <v>266</v>
      </c>
      <c r="I534" s="16" t="s">
        <v>267</v>
      </c>
      <c r="J534" s="16" t="s">
        <v>242</v>
      </c>
      <c r="K534" s="35">
        <v>550000</v>
      </c>
      <c r="L534" s="21"/>
      <c r="M534" s="21" t="s">
        <v>220</v>
      </c>
      <c r="O534" s="22">
        <v>405422</v>
      </c>
      <c r="P534" s="22">
        <f>O534-K534</f>
        <v>-144578</v>
      </c>
    </row>
    <row r="535" spans="1:16" ht="48" x14ac:dyDescent="0.2">
      <c r="A535" s="16" t="s">
        <v>154</v>
      </c>
      <c r="B535" s="16">
        <v>2022</v>
      </c>
      <c r="D535" s="16" t="s">
        <v>4</v>
      </c>
      <c r="E535" s="16" t="s">
        <v>216</v>
      </c>
      <c r="F535" s="16" t="s">
        <v>76</v>
      </c>
      <c r="G535" s="16" t="s">
        <v>283</v>
      </c>
      <c r="H535" s="16" t="s">
        <v>284</v>
      </c>
      <c r="I535" s="16" t="s">
        <v>285</v>
      </c>
      <c r="J535" s="16" t="s">
        <v>274</v>
      </c>
      <c r="K535" s="35">
        <v>540000</v>
      </c>
      <c r="L535" s="21"/>
      <c r="M535" s="21" t="s">
        <v>220</v>
      </c>
      <c r="O535" s="22">
        <v>1797040</v>
      </c>
      <c r="P535" s="22">
        <f>O535-K535</f>
        <v>1257040</v>
      </c>
    </row>
    <row r="536" spans="1:16" ht="48" x14ac:dyDescent="0.2">
      <c r="A536" s="16" t="s">
        <v>154</v>
      </c>
      <c r="B536" s="16">
        <v>2022</v>
      </c>
      <c r="D536" s="16" t="s">
        <v>4</v>
      </c>
      <c r="E536" s="16" t="s">
        <v>216</v>
      </c>
      <c r="F536" s="16" t="s">
        <v>76</v>
      </c>
      <c r="G536" s="16" t="s">
        <v>319</v>
      </c>
      <c r="H536" s="16" t="s">
        <v>320</v>
      </c>
      <c r="I536" s="16" t="s">
        <v>321</v>
      </c>
      <c r="J536" s="16" t="s">
        <v>318</v>
      </c>
      <c r="K536" s="35">
        <v>462000</v>
      </c>
      <c r="L536" s="21"/>
      <c r="M536" s="21" t="s">
        <v>220</v>
      </c>
      <c r="O536" s="22">
        <v>2531162</v>
      </c>
      <c r="P536" s="22">
        <f>O536-K536</f>
        <v>2069162</v>
      </c>
    </row>
    <row r="537" spans="1:16" ht="48" x14ac:dyDescent="0.2">
      <c r="A537" s="16" t="s">
        <v>154</v>
      </c>
      <c r="B537" s="16">
        <v>2022</v>
      </c>
      <c r="D537" s="16" t="s">
        <v>4</v>
      </c>
      <c r="E537" s="16" t="s">
        <v>216</v>
      </c>
      <c r="F537" s="16" t="s">
        <v>76</v>
      </c>
      <c r="G537" s="16" t="s">
        <v>322</v>
      </c>
      <c r="H537" s="16" t="s">
        <v>323</v>
      </c>
      <c r="I537" s="16" t="s">
        <v>324</v>
      </c>
      <c r="J537" s="16" t="s">
        <v>318</v>
      </c>
      <c r="K537" s="35">
        <v>550000</v>
      </c>
      <c r="L537" s="21"/>
      <c r="M537" s="21" t="s">
        <v>220</v>
      </c>
      <c r="O537" s="22">
        <v>4372007</v>
      </c>
      <c r="P537" s="22">
        <f>O537-K537</f>
        <v>3822007</v>
      </c>
    </row>
    <row r="538" spans="1:16" ht="48" x14ac:dyDescent="0.2">
      <c r="A538" s="16" t="s">
        <v>154</v>
      </c>
      <c r="B538" s="16">
        <v>2022</v>
      </c>
      <c r="D538" s="16" t="s">
        <v>4</v>
      </c>
      <c r="E538" s="16" t="s">
        <v>216</v>
      </c>
      <c r="F538" s="16" t="s">
        <v>76</v>
      </c>
      <c r="G538" s="16" t="s">
        <v>344</v>
      </c>
      <c r="H538" s="16" t="s">
        <v>345</v>
      </c>
      <c r="I538" s="16" t="s">
        <v>346</v>
      </c>
      <c r="J538" s="16" t="s">
        <v>108</v>
      </c>
      <c r="K538" s="35">
        <v>203319</v>
      </c>
      <c r="L538" s="21"/>
      <c r="M538" s="21" t="s">
        <v>220</v>
      </c>
      <c r="O538" s="22">
        <v>0</v>
      </c>
      <c r="P538" s="22">
        <f>O538-K538</f>
        <v>-203319</v>
      </c>
    </row>
    <row r="539" spans="1:16" ht="48" x14ac:dyDescent="0.2">
      <c r="A539" s="16" t="s">
        <v>154</v>
      </c>
      <c r="B539" s="16">
        <v>2022</v>
      </c>
      <c r="D539" s="16" t="s">
        <v>4</v>
      </c>
      <c r="E539" s="16" t="s">
        <v>216</v>
      </c>
      <c r="F539" s="16" t="s">
        <v>76</v>
      </c>
      <c r="G539" s="16" t="s">
        <v>347</v>
      </c>
      <c r="H539" s="16" t="s">
        <v>348</v>
      </c>
      <c r="I539" s="16" t="s">
        <v>349</v>
      </c>
      <c r="J539" s="16" t="s">
        <v>108</v>
      </c>
      <c r="K539" s="35">
        <v>543243</v>
      </c>
      <c r="L539" s="21"/>
      <c r="M539" s="21" t="s">
        <v>220</v>
      </c>
      <c r="O539" s="22">
        <v>1429381</v>
      </c>
      <c r="P539" s="22">
        <f>O539-K539</f>
        <v>886138</v>
      </c>
    </row>
    <row r="540" spans="1:16" ht="48" x14ac:dyDescent="0.2">
      <c r="A540" s="16" t="s">
        <v>154</v>
      </c>
      <c r="B540" s="16">
        <v>2022</v>
      </c>
      <c r="D540" s="16" t="s">
        <v>4</v>
      </c>
      <c r="E540" s="16" t="s">
        <v>216</v>
      </c>
      <c r="F540" s="16" t="s">
        <v>76</v>
      </c>
      <c r="G540" s="16" t="s">
        <v>364</v>
      </c>
      <c r="H540" s="16" t="s">
        <v>365</v>
      </c>
      <c r="I540" s="16" t="s">
        <v>366</v>
      </c>
      <c r="J540" s="16" t="s">
        <v>353</v>
      </c>
      <c r="K540" s="35">
        <v>519224</v>
      </c>
      <c r="L540" s="21"/>
      <c r="M540" s="21" t="s">
        <v>220</v>
      </c>
      <c r="O540" s="22">
        <v>3906807</v>
      </c>
      <c r="P540" s="22">
        <f>O540-K540</f>
        <v>3387583</v>
      </c>
    </row>
    <row r="541" spans="1:16" ht="48" x14ac:dyDescent="0.2">
      <c r="A541" s="16" t="s">
        <v>154</v>
      </c>
      <c r="B541" s="16">
        <v>2022</v>
      </c>
      <c r="D541" s="16" t="s">
        <v>4</v>
      </c>
      <c r="E541" s="16" t="s">
        <v>216</v>
      </c>
      <c r="F541" s="16" t="s">
        <v>76</v>
      </c>
      <c r="G541" s="16" t="s">
        <v>370</v>
      </c>
      <c r="H541" s="16" t="s">
        <v>371</v>
      </c>
      <c r="I541" s="16" t="s">
        <v>372</v>
      </c>
      <c r="J541" s="16" t="s">
        <v>368</v>
      </c>
      <c r="K541" s="35">
        <v>549205</v>
      </c>
      <c r="L541" s="21"/>
      <c r="M541" s="21" t="s">
        <v>220</v>
      </c>
      <c r="O541" s="22">
        <v>17017174</v>
      </c>
      <c r="P541" s="22">
        <f>O541-K541</f>
        <v>16467969</v>
      </c>
    </row>
    <row r="542" spans="1:16" ht="48" x14ac:dyDescent="0.2">
      <c r="A542" s="16" t="s">
        <v>154</v>
      </c>
      <c r="B542" s="16">
        <v>2022</v>
      </c>
      <c r="D542" s="16" t="s">
        <v>4</v>
      </c>
      <c r="E542" s="16" t="s">
        <v>216</v>
      </c>
      <c r="F542" s="16" t="s">
        <v>76</v>
      </c>
      <c r="G542" s="16" t="s">
        <v>410</v>
      </c>
      <c r="H542" s="16" t="s">
        <v>411</v>
      </c>
      <c r="I542" s="16" t="s">
        <v>399</v>
      </c>
      <c r="J542" s="16" t="s">
        <v>400</v>
      </c>
      <c r="K542" s="35">
        <v>549750</v>
      </c>
      <c r="L542" s="21"/>
      <c r="M542" s="21" t="s">
        <v>220</v>
      </c>
      <c r="O542" s="22">
        <v>24046721</v>
      </c>
      <c r="P542" s="22">
        <f>O542-K542</f>
        <v>23496971</v>
      </c>
    </row>
    <row r="543" spans="1:16" ht="48" x14ac:dyDescent="0.2">
      <c r="A543" s="16" t="s">
        <v>154</v>
      </c>
      <c r="B543" s="16">
        <v>2022</v>
      </c>
      <c r="D543" s="16" t="s">
        <v>4</v>
      </c>
      <c r="E543" s="16" t="s">
        <v>216</v>
      </c>
      <c r="F543" s="16" t="s">
        <v>76</v>
      </c>
      <c r="G543" s="16" t="s">
        <v>412</v>
      </c>
      <c r="H543" s="16" t="s">
        <v>413</v>
      </c>
      <c r="I543" s="16" t="s">
        <v>414</v>
      </c>
      <c r="J543" s="16" t="s">
        <v>400</v>
      </c>
      <c r="K543" s="35">
        <v>550000</v>
      </c>
      <c r="L543" s="21"/>
      <c r="M543" s="21" t="s">
        <v>220</v>
      </c>
      <c r="O543" s="22">
        <v>41535246</v>
      </c>
      <c r="P543" s="22">
        <f>O543-K543</f>
        <v>40985246</v>
      </c>
    </row>
    <row r="544" spans="1:16" ht="48" x14ac:dyDescent="0.2">
      <c r="A544" s="16" t="s">
        <v>154</v>
      </c>
      <c r="B544" s="16">
        <v>2022</v>
      </c>
      <c r="D544" s="16" t="s">
        <v>4</v>
      </c>
      <c r="E544" s="16" t="s">
        <v>216</v>
      </c>
      <c r="F544" s="16" t="s">
        <v>76</v>
      </c>
      <c r="G544" s="16" t="s">
        <v>415</v>
      </c>
      <c r="H544" s="16" t="s">
        <v>416</v>
      </c>
      <c r="I544" s="16" t="s">
        <v>417</v>
      </c>
      <c r="J544" s="16" t="s">
        <v>400</v>
      </c>
      <c r="K544" s="35">
        <v>550000</v>
      </c>
      <c r="L544" s="21"/>
      <c r="M544" s="21" t="s">
        <v>220</v>
      </c>
      <c r="O544" s="22">
        <v>0</v>
      </c>
      <c r="P544" s="22">
        <f>O544-K544</f>
        <v>-550000</v>
      </c>
    </row>
    <row r="545" spans="1:16" ht="48" x14ac:dyDescent="0.2">
      <c r="A545" s="16" t="s">
        <v>154</v>
      </c>
      <c r="B545" s="16">
        <v>2022</v>
      </c>
      <c r="D545" s="16" t="s">
        <v>4</v>
      </c>
      <c r="E545" s="16" t="s">
        <v>216</v>
      </c>
      <c r="F545" s="16" t="s">
        <v>76</v>
      </c>
      <c r="G545" s="16" t="s">
        <v>424</v>
      </c>
      <c r="H545" s="16" t="s">
        <v>425</v>
      </c>
      <c r="I545" s="16" t="s">
        <v>426</v>
      </c>
      <c r="J545" s="16" t="s">
        <v>127</v>
      </c>
      <c r="K545" s="35">
        <v>549211</v>
      </c>
      <c r="L545" s="21"/>
      <c r="M545" s="21" t="s">
        <v>220</v>
      </c>
      <c r="O545" s="22">
        <v>125000</v>
      </c>
      <c r="P545" s="22">
        <f>O545-K545</f>
        <v>-424211</v>
      </c>
    </row>
    <row r="546" spans="1:16" ht="48" x14ac:dyDescent="0.2">
      <c r="A546" s="16" t="s">
        <v>154</v>
      </c>
      <c r="B546" s="16">
        <v>2022</v>
      </c>
      <c r="D546" s="16" t="s">
        <v>4</v>
      </c>
      <c r="E546" s="16" t="s">
        <v>216</v>
      </c>
      <c r="F546" s="16" t="s">
        <v>76</v>
      </c>
      <c r="G546" s="16" t="s">
        <v>433</v>
      </c>
      <c r="H546" s="16" t="s">
        <v>434</v>
      </c>
      <c r="I546" s="16" t="s">
        <v>435</v>
      </c>
      <c r="J546" s="16" t="s">
        <v>430</v>
      </c>
      <c r="K546" s="35">
        <v>550000</v>
      </c>
      <c r="L546" s="21"/>
      <c r="M546" s="21" t="s">
        <v>220</v>
      </c>
      <c r="O546" s="22">
        <v>211177</v>
      </c>
      <c r="P546" s="22">
        <f>O546-K546</f>
        <v>-338823</v>
      </c>
    </row>
    <row r="547" spans="1:16" ht="48" x14ac:dyDescent="0.2">
      <c r="A547" s="16" t="s">
        <v>154</v>
      </c>
      <c r="B547" s="16">
        <v>2022</v>
      </c>
      <c r="D547" s="16" t="s">
        <v>4</v>
      </c>
      <c r="E547" s="16" t="s">
        <v>216</v>
      </c>
      <c r="F547" s="16" t="s">
        <v>76</v>
      </c>
      <c r="G547" s="16" t="s">
        <v>436</v>
      </c>
      <c r="H547" s="16" t="s">
        <v>437</v>
      </c>
      <c r="I547" s="16" t="s">
        <v>438</v>
      </c>
      <c r="J547" s="16" t="s">
        <v>430</v>
      </c>
      <c r="K547" s="35">
        <v>550000</v>
      </c>
      <c r="L547" s="21"/>
      <c r="M547" s="21" t="s">
        <v>220</v>
      </c>
      <c r="O547" s="22">
        <v>1037561</v>
      </c>
      <c r="P547" s="22">
        <f>O547-K547</f>
        <v>487561</v>
      </c>
    </row>
    <row r="548" spans="1:16" ht="48" x14ac:dyDescent="0.2">
      <c r="A548" s="16" t="s">
        <v>154</v>
      </c>
      <c r="B548" s="16">
        <v>2022</v>
      </c>
      <c r="D548" s="16" t="s">
        <v>4</v>
      </c>
      <c r="E548" s="16" t="s">
        <v>216</v>
      </c>
      <c r="F548" s="16" t="s">
        <v>76</v>
      </c>
      <c r="G548" s="16" t="s">
        <v>442</v>
      </c>
      <c r="H548" s="16" t="s">
        <v>443</v>
      </c>
      <c r="I548" s="16" t="s">
        <v>444</v>
      </c>
      <c r="J548" s="16" t="s">
        <v>440</v>
      </c>
      <c r="K548" s="35">
        <v>367858</v>
      </c>
      <c r="L548" s="21"/>
      <c r="M548" s="21" t="s">
        <v>220</v>
      </c>
      <c r="O548" s="22">
        <v>1435102</v>
      </c>
      <c r="P548" s="22">
        <f>O548-K548</f>
        <v>1067244</v>
      </c>
    </row>
    <row r="549" spans="1:16" ht="48" x14ac:dyDescent="0.2">
      <c r="A549" s="16" t="s">
        <v>154</v>
      </c>
      <c r="B549" s="16">
        <v>2022</v>
      </c>
      <c r="D549" s="16" t="s">
        <v>4</v>
      </c>
      <c r="E549" s="16" t="s">
        <v>216</v>
      </c>
      <c r="F549" s="16" t="s">
        <v>76</v>
      </c>
      <c r="G549" s="16" t="s">
        <v>445</v>
      </c>
      <c r="H549" s="16" t="s">
        <v>446</v>
      </c>
      <c r="I549" s="16" t="s">
        <v>447</v>
      </c>
      <c r="J549" s="16" t="s">
        <v>440</v>
      </c>
      <c r="K549" s="35">
        <v>384000</v>
      </c>
      <c r="L549" s="21"/>
      <c r="M549" s="21" t="s">
        <v>220</v>
      </c>
      <c r="O549" s="22">
        <v>2478813</v>
      </c>
      <c r="P549" s="22">
        <f>O549-K549</f>
        <v>2094813</v>
      </c>
    </row>
    <row r="550" spans="1:16" ht="48" x14ac:dyDescent="0.2">
      <c r="A550" s="16" t="s">
        <v>154</v>
      </c>
      <c r="B550" s="16">
        <v>2022</v>
      </c>
      <c r="D550" s="16" t="s">
        <v>4</v>
      </c>
      <c r="E550" s="16" t="s">
        <v>216</v>
      </c>
      <c r="F550" s="16" t="s">
        <v>76</v>
      </c>
      <c r="G550" s="16" t="s">
        <v>452</v>
      </c>
      <c r="H550" s="16" t="s">
        <v>453</v>
      </c>
      <c r="I550" s="16" t="s">
        <v>454</v>
      </c>
      <c r="J550" s="16" t="s">
        <v>131</v>
      </c>
      <c r="K550" s="35">
        <v>550000</v>
      </c>
      <c r="L550" s="21"/>
      <c r="M550" s="21" t="s">
        <v>220</v>
      </c>
      <c r="O550" s="22">
        <v>0</v>
      </c>
      <c r="P550" s="22">
        <f>O550-K550</f>
        <v>-550000</v>
      </c>
    </row>
    <row r="551" spans="1:16" ht="48" x14ac:dyDescent="0.2">
      <c r="A551" s="16" t="s">
        <v>154</v>
      </c>
      <c r="B551" s="16">
        <v>2022</v>
      </c>
      <c r="D551" s="16" t="s">
        <v>4</v>
      </c>
      <c r="E551" s="16" t="s">
        <v>216</v>
      </c>
      <c r="F551" s="16" t="s">
        <v>76</v>
      </c>
      <c r="G551" s="16" t="s">
        <v>467</v>
      </c>
      <c r="H551" s="16" t="s">
        <v>468</v>
      </c>
      <c r="I551" s="16" t="s">
        <v>469</v>
      </c>
      <c r="J551" s="16" t="s">
        <v>138</v>
      </c>
      <c r="K551" s="35">
        <v>229958</v>
      </c>
      <c r="L551" s="21"/>
      <c r="M551" s="21" t="s">
        <v>220</v>
      </c>
      <c r="O551" s="22">
        <v>0</v>
      </c>
      <c r="P551" s="22">
        <f>O551-K551</f>
        <v>-229958</v>
      </c>
    </row>
    <row r="552" spans="1:16" ht="48" x14ac:dyDescent="0.2">
      <c r="A552" s="16" t="s">
        <v>154</v>
      </c>
      <c r="B552" s="16">
        <v>2022</v>
      </c>
      <c r="D552" s="16" t="s">
        <v>4</v>
      </c>
      <c r="E552" s="16" t="s">
        <v>216</v>
      </c>
      <c r="F552" s="16" t="s">
        <v>76</v>
      </c>
      <c r="G552" s="16" t="s">
        <v>470</v>
      </c>
      <c r="H552" s="16" t="s">
        <v>471</v>
      </c>
      <c r="I552" s="16" t="s">
        <v>465</v>
      </c>
      <c r="J552" s="16" t="s">
        <v>138</v>
      </c>
      <c r="K552" s="35">
        <v>532749</v>
      </c>
      <c r="L552" s="21"/>
      <c r="M552" s="21" t="s">
        <v>220</v>
      </c>
      <c r="O552" s="22">
        <v>0</v>
      </c>
      <c r="P552" s="22">
        <f>O552-K552</f>
        <v>-532749</v>
      </c>
    </row>
    <row r="553" spans="1:16" ht="48" x14ac:dyDescent="0.2">
      <c r="A553" s="16" t="s">
        <v>154</v>
      </c>
      <c r="B553" s="16">
        <v>2022</v>
      </c>
      <c r="D553" s="16" t="s">
        <v>4</v>
      </c>
      <c r="E553" s="16" t="s">
        <v>216</v>
      </c>
      <c r="F553" s="16" t="s">
        <v>76</v>
      </c>
      <c r="G553" s="16" t="s">
        <v>479</v>
      </c>
      <c r="H553" s="16" t="s">
        <v>480</v>
      </c>
      <c r="I553" s="16" t="s">
        <v>481</v>
      </c>
      <c r="J553" s="16" t="s">
        <v>482</v>
      </c>
      <c r="K553" s="35">
        <v>295176</v>
      </c>
      <c r="L553" s="21"/>
      <c r="M553" s="21" t="s">
        <v>220</v>
      </c>
      <c r="O553" s="22">
        <v>0</v>
      </c>
      <c r="P553" s="22">
        <f>O553-K553</f>
        <v>-295176</v>
      </c>
    </row>
    <row r="554" spans="1:16" ht="48" x14ac:dyDescent="0.2">
      <c r="A554" s="16" t="s">
        <v>154</v>
      </c>
      <c r="B554" s="16">
        <v>2022</v>
      </c>
      <c r="D554" s="16" t="s">
        <v>4</v>
      </c>
      <c r="E554" s="16" t="s">
        <v>216</v>
      </c>
      <c r="F554" s="16" t="s">
        <v>76</v>
      </c>
      <c r="G554" s="16" t="s">
        <v>489</v>
      </c>
      <c r="H554" s="16" t="s">
        <v>490</v>
      </c>
      <c r="I554" s="16" t="s">
        <v>491</v>
      </c>
      <c r="J554" s="16" t="s">
        <v>488</v>
      </c>
      <c r="K554" s="35">
        <v>549992</v>
      </c>
      <c r="L554" s="21"/>
      <c r="M554" s="21" t="s">
        <v>220</v>
      </c>
      <c r="O554" s="22">
        <v>225605</v>
      </c>
      <c r="P554" s="22">
        <f>O554-K554</f>
        <v>-324387</v>
      </c>
    </row>
    <row r="555" spans="1:16" ht="48" x14ac:dyDescent="0.2">
      <c r="A555" s="16" t="s">
        <v>154</v>
      </c>
      <c r="B555" s="16">
        <v>2022</v>
      </c>
      <c r="D555" s="16" t="s">
        <v>4</v>
      </c>
      <c r="E555" s="16" t="s">
        <v>216</v>
      </c>
      <c r="F555" s="16" t="s">
        <v>76</v>
      </c>
      <c r="G555" s="16" t="s">
        <v>521</v>
      </c>
      <c r="H555" s="16" t="s">
        <v>505</v>
      </c>
      <c r="I555" s="16" t="s">
        <v>506</v>
      </c>
      <c r="J555" s="16" t="s">
        <v>507</v>
      </c>
      <c r="K555" s="35">
        <v>550000</v>
      </c>
      <c r="L555" s="21"/>
      <c r="M555" s="21" t="s">
        <v>220</v>
      </c>
      <c r="O555" s="22">
        <v>605556</v>
      </c>
      <c r="P555" s="22">
        <f>O555-K555</f>
        <v>55556</v>
      </c>
    </row>
    <row r="556" spans="1:16" ht="48" x14ac:dyDescent="0.2">
      <c r="A556" s="16" t="s">
        <v>154</v>
      </c>
      <c r="B556" s="16">
        <v>2022</v>
      </c>
      <c r="D556" s="16" t="s">
        <v>4</v>
      </c>
      <c r="E556" s="16" t="s">
        <v>216</v>
      </c>
      <c r="F556" s="16" t="s">
        <v>76</v>
      </c>
      <c r="G556" s="16" t="s">
        <v>522</v>
      </c>
      <c r="H556" s="16" t="s">
        <v>519</v>
      </c>
      <c r="I556" s="16" t="s">
        <v>520</v>
      </c>
      <c r="J556" s="16" t="s">
        <v>507</v>
      </c>
      <c r="K556" s="35">
        <v>550000</v>
      </c>
      <c r="L556" s="21"/>
      <c r="M556" s="21" t="s">
        <v>220</v>
      </c>
      <c r="O556" s="22">
        <v>2696968</v>
      </c>
      <c r="P556" s="22">
        <f>O556-K556</f>
        <v>2146968</v>
      </c>
    </row>
    <row r="557" spans="1:16" ht="48" x14ac:dyDescent="0.2">
      <c r="A557" s="16" t="s">
        <v>154</v>
      </c>
      <c r="B557" s="16">
        <v>2022</v>
      </c>
      <c r="D557" s="16" t="s">
        <v>4</v>
      </c>
      <c r="E557" s="16" t="s">
        <v>216</v>
      </c>
      <c r="F557" s="16" t="s">
        <v>76</v>
      </c>
      <c r="G557" s="16" t="s">
        <v>523</v>
      </c>
      <c r="H557" s="16" t="s">
        <v>519</v>
      </c>
      <c r="I557" s="16" t="s">
        <v>520</v>
      </c>
      <c r="J557" s="16" t="s">
        <v>507</v>
      </c>
      <c r="K557" s="35">
        <v>550000</v>
      </c>
      <c r="L557" s="21"/>
      <c r="M557" s="21" t="s">
        <v>220</v>
      </c>
      <c r="O557" s="22">
        <v>3795400</v>
      </c>
      <c r="P557" s="22">
        <f>O557-K557</f>
        <v>3245400</v>
      </c>
    </row>
    <row r="558" spans="1:16" ht="48" x14ac:dyDescent="0.2">
      <c r="A558" s="16" t="s">
        <v>154</v>
      </c>
      <c r="B558" s="16">
        <v>2022</v>
      </c>
      <c r="D558" s="16" t="s">
        <v>4</v>
      </c>
      <c r="E558" s="16" t="s">
        <v>216</v>
      </c>
      <c r="F558" s="16" t="s">
        <v>76</v>
      </c>
      <c r="G558" s="16" t="s">
        <v>535</v>
      </c>
      <c r="H558" s="16" t="s">
        <v>536</v>
      </c>
      <c r="I558" s="16" t="s">
        <v>537</v>
      </c>
      <c r="J558" s="16" t="s">
        <v>13</v>
      </c>
      <c r="K558" s="35">
        <v>482555</v>
      </c>
      <c r="L558" s="21"/>
      <c r="M558" s="21" t="s">
        <v>220</v>
      </c>
      <c r="O558" s="22">
        <v>6555690</v>
      </c>
      <c r="P558" s="22">
        <f>O558-K558</f>
        <v>6073135</v>
      </c>
    </row>
    <row r="559" spans="1:16" ht="48" x14ac:dyDescent="0.2">
      <c r="A559" s="16" t="s">
        <v>154</v>
      </c>
      <c r="B559" s="16">
        <v>2022</v>
      </c>
      <c r="D559" s="16" t="s">
        <v>4</v>
      </c>
      <c r="E559" s="16" t="s">
        <v>216</v>
      </c>
      <c r="F559" s="16" t="s">
        <v>76</v>
      </c>
      <c r="G559" s="16" t="s">
        <v>547</v>
      </c>
      <c r="H559" s="16" t="s">
        <v>548</v>
      </c>
      <c r="I559" s="16" t="s">
        <v>549</v>
      </c>
      <c r="J559" s="16" t="s">
        <v>149</v>
      </c>
      <c r="K559" s="35">
        <v>369008</v>
      </c>
      <c r="L559" s="21"/>
      <c r="M559" s="21" t="s">
        <v>220</v>
      </c>
      <c r="O559" s="22">
        <v>0</v>
      </c>
      <c r="P559" s="22">
        <f>O559-K559</f>
        <v>-369008</v>
      </c>
    </row>
    <row r="560" spans="1:16" ht="48" x14ac:dyDescent="0.2">
      <c r="A560" s="16" t="s">
        <v>154</v>
      </c>
      <c r="B560" s="16">
        <v>2022</v>
      </c>
      <c r="D560" s="16" t="s">
        <v>41</v>
      </c>
      <c r="E560" s="16" t="s">
        <v>268</v>
      </c>
      <c r="F560" s="16" t="s">
        <v>76</v>
      </c>
      <c r="G560" s="16" t="s">
        <v>269</v>
      </c>
      <c r="H560" s="16" t="s">
        <v>270</v>
      </c>
      <c r="I560" s="16" t="s">
        <v>271</v>
      </c>
      <c r="J560" s="16" t="s">
        <v>242</v>
      </c>
      <c r="K560" s="22">
        <v>750000</v>
      </c>
      <c r="L560" s="21"/>
      <c r="M560" s="21" t="s">
        <v>272</v>
      </c>
      <c r="O560" s="22">
        <v>173152</v>
      </c>
      <c r="P560" s="22">
        <f>O560-K560</f>
        <v>-576848</v>
      </c>
    </row>
    <row r="561" spans="1:16" ht="48" x14ac:dyDescent="0.2">
      <c r="A561" s="16" t="s">
        <v>154</v>
      </c>
      <c r="B561" s="16">
        <v>2022</v>
      </c>
      <c r="D561" s="16" t="s">
        <v>41</v>
      </c>
      <c r="E561" s="16" t="s">
        <v>268</v>
      </c>
      <c r="F561" s="16" t="s">
        <v>76</v>
      </c>
      <c r="G561" s="16" t="s">
        <v>286</v>
      </c>
      <c r="H561" s="16" t="s">
        <v>287</v>
      </c>
      <c r="I561" s="16" t="s">
        <v>288</v>
      </c>
      <c r="J561" s="16" t="s">
        <v>274</v>
      </c>
      <c r="K561" s="22">
        <v>750000</v>
      </c>
      <c r="L561" s="21"/>
      <c r="M561" s="21" t="s">
        <v>272</v>
      </c>
      <c r="O561" s="22">
        <v>474378</v>
      </c>
      <c r="P561" s="22">
        <f>O561-K561</f>
        <v>-275622</v>
      </c>
    </row>
    <row r="562" spans="1:16" ht="48" x14ac:dyDescent="0.2">
      <c r="A562" s="16" t="s">
        <v>154</v>
      </c>
      <c r="B562" s="16">
        <v>2022</v>
      </c>
      <c r="D562" s="16" t="s">
        <v>41</v>
      </c>
      <c r="E562" s="16" t="s">
        <v>268</v>
      </c>
      <c r="F562" s="16" t="s">
        <v>76</v>
      </c>
      <c r="G562" s="16" t="s">
        <v>306</v>
      </c>
      <c r="H562" s="16" t="s">
        <v>307</v>
      </c>
      <c r="I562" s="16" t="s">
        <v>305</v>
      </c>
      <c r="J562" s="16" t="s">
        <v>292</v>
      </c>
      <c r="K562" s="22">
        <v>750000</v>
      </c>
      <c r="L562" s="21"/>
      <c r="M562" s="21" t="s">
        <v>272</v>
      </c>
      <c r="O562" s="22">
        <v>2060300</v>
      </c>
      <c r="P562" s="22">
        <f>O562-K562</f>
        <v>1310300</v>
      </c>
    </row>
    <row r="563" spans="1:16" ht="48" x14ac:dyDescent="0.2">
      <c r="A563" s="16" t="s">
        <v>154</v>
      </c>
      <c r="B563" s="16">
        <v>2022</v>
      </c>
      <c r="D563" s="16" t="s">
        <v>41</v>
      </c>
      <c r="E563" s="16" t="s">
        <v>268</v>
      </c>
      <c r="F563" s="16" t="s">
        <v>76</v>
      </c>
      <c r="G563" s="16" t="s">
        <v>314</v>
      </c>
      <c r="H563" s="16" t="s">
        <v>315</v>
      </c>
      <c r="I563" s="16" t="s">
        <v>316</v>
      </c>
      <c r="J563" s="16" t="s">
        <v>96</v>
      </c>
      <c r="K563" s="22">
        <v>750000</v>
      </c>
      <c r="L563" s="21"/>
      <c r="M563" s="21" t="s">
        <v>272</v>
      </c>
      <c r="O563" s="22">
        <v>2912959</v>
      </c>
      <c r="P563" s="22">
        <f>O563-K563</f>
        <v>2162959</v>
      </c>
    </row>
    <row r="564" spans="1:16" ht="48" x14ac:dyDescent="0.2">
      <c r="A564" s="16" t="s">
        <v>154</v>
      </c>
      <c r="B564" s="16">
        <v>2022</v>
      </c>
      <c r="D564" s="16" t="s">
        <v>41</v>
      </c>
      <c r="E564" s="16" t="s">
        <v>268</v>
      </c>
      <c r="F564" s="16" t="s">
        <v>76</v>
      </c>
      <c r="G564" s="16" t="s">
        <v>325</v>
      </c>
      <c r="H564" s="16" t="s">
        <v>326</v>
      </c>
      <c r="I564" s="16" t="s">
        <v>324</v>
      </c>
      <c r="J564" s="16" t="s">
        <v>318</v>
      </c>
      <c r="K564" s="22">
        <v>750000</v>
      </c>
      <c r="L564" s="21"/>
      <c r="M564" s="21" t="s">
        <v>272</v>
      </c>
      <c r="O564" s="22">
        <v>5031475</v>
      </c>
      <c r="P564" s="22">
        <f>O564-K564</f>
        <v>4281475</v>
      </c>
    </row>
    <row r="565" spans="1:16" ht="48" x14ac:dyDescent="0.2">
      <c r="A565" s="16" t="s">
        <v>154</v>
      </c>
      <c r="B565" s="16">
        <v>2022</v>
      </c>
      <c r="D565" s="16" t="s">
        <v>41</v>
      </c>
      <c r="E565" s="16" t="s">
        <v>268</v>
      </c>
      <c r="F565" s="16" t="s">
        <v>76</v>
      </c>
      <c r="G565" s="16" t="s">
        <v>331</v>
      </c>
      <c r="H565" s="16" t="s">
        <v>332</v>
      </c>
      <c r="I565" s="16" t="s">
        <v>333</v>
      </c>
      <c r="J565" s="16" t="s">
        <v>100</v>
      </c>
      <c r="K565" s="22">
        <v>749993</v>
      </c>
      <c r="L565" s="21"/>
      <c r="M565" s="21" t="s">
        <v>272</v>
      </c>
      <c r="O565" s="22">
        <v>0</v>
      </c>
      <c r="P565" s="22">
        <f>O565-K565</f>
        <v>-749993</v>
      </c>
    </row>
    <row r="566" spans="1:16" ht="48" x14ac:dyDescent="0.2">
      <c r="A566" s="16" t="s">
        <v>154</v>
      </c>
      <c r="B566" s="16">
        <v>2022</v>
      </c>
      <c r="D566" s="16" t="s">
        <v>41</v>
      </c>
      <c r="E566" s="16" t="s">
        <v>268</v>
      </c>
      <c r="F566" s="16" t="s">
        <v>76</v>
      </c>
      <c r="G566" s="16" t="s">
        <v>341</v>
      </c>
      <c r="H566" s="16" t="s">
        <v>342</v>
      </c>
      <c r="I566" s="16" t="s">
        <v>343</v>
      </c>
      <c r="J566" s="16" t="s">
        <v>104</v>
      </c>
      <c r="K566" s="22">
        <v>749362</v>
      </c>
      <c r="L566" s="21"/>
      <c r="M566" s="21" t="s">
        <v>272</v>
      </c>
      <c r="O566" s="22">
        <v>1346310</v>
      </c>
      <c r="P566" s="22">
        <f>O566-K566</f>
        <v>596948</v>
      </c>
    </row>
    <row r="567" spans="1:16" ht="48" x14ac:dyDescent="0.2">
      <c r="A567" s="16" t="s">
        <v>154</v>
      </c>
      <c r="B567" s="16">
        <v>2022</v>
      </c>
      <c r="D567" s="16" t="s">
        <v>41</v>
      </c>
      <c r="E567" s="16" t="s">
        <v>268</v>
      </c>
      <c r="F567" s="16" t="s">
        <v>76</v>
      </c>
      <c r="G567" s="16" t="s">
        <v>377</v>
      </c>
      <c r="H567" s="16" t="s">
        <v>378</v>
      </c>
      <c r="I567" s="16" t="s">
        <v>379</v>
      </c>
      <c r="J567" s="16" t="s">
        <v>112</v>
      </c>
      <c r="K567" s="22">
        <v>750000</v>
      </c>
      <c r="L567" s="21"/>
      <c r="M567" s="21" t="s">
        <v>272</v>
      </c>
      <c r="O567" s="22">
        <v>3820277</v>
      </c>
      <c r="P567" s="22">
        <f>O567-K567</f>
        <v>3070277</v>
      </c>
    </row>
    <row r="568" spans="1:16" ht="48" x14ac:dyDescent="0.2">
      <c r="A568" s="16" t="s">
        <v>154</v>
      </c>
      <c r="B568" s="16">
        <v>2022</v>
      </c>
      <c r="D568" s="16" t="s">
        <v>41</v>
      </c>
      <c r="E568" s="16" t="s">
        <v>268</v>
      </c>
      <c r="F568" s="16" t="s">
        <v>76</v>
      </c>
      <c r="G568" s="16" t="s">
        <v>448</v>
      </c>
      <c r="H568" s="16" t="s">
        <v>449</v>
      </c>
      <c r="I568" s="16" t="s">
        <v>450</v>
      </c>
      <c r="J568" s="16" t="s">
        <v>440</v>
      </c>
      <c r="K568" s="22">
        <v>750000</v>
      </c>
      <c r="L568" s="21"/>
      <c r="M568" s="21" t="s">
        <v>272</v>
      </c>
      <c r="O568" s="22">
        <v>15887677</v>
      </c>
      <c r="P568" s="22">
        <f>O568-K568</f>
        <v>15137677</v>
      </c>
    </row>
    <row r="569" spans="1:16" ht="48" x14ac:dyDescent="0.2">
      <c r="A569" s="16" t="s">
        <v>154</v>
      </c>
      <c r="B569" s="16">
        <v>2022</v>
      </c>
      <c r="D569" s="16" t="s">
        <v>41</v>
      </c>
      <c r="E569" s="16" t="s">
        <v>268</v>
      </c>
      <c r="F569" s="16" t="s">
        <v>76</v>
      </c>
      <c r="G569" s="16" t="s">
        <v>460</v>
      </c>
      <c r="H569" s="16" t="s">
        <v>461</v>
      </c>
      <c r="I569" s="16" t="s">
        <v>462</v>
      </c>
      <c r="J569" s="16" t="s">
        <v>135</v>
      </c>
      <c r="K569" s="22">
        <v>438498</v>
      </c>
      <c r="L569" s="21"/>
      <c r="M569" s="21" t="s">
        <v>272</v>
      </c>
      <c r="O569" s="22">
        <v>22649212</v>
      </c>
      <c r="P569" s="22">
        <f>O569-K569</f>
        <v>22210714</v>
      </c>
    </row>
    <row r="570" spans="1:16" ht="48" x14ac:dyDescent="0.2">
      <c r="A570" s="16" t="s">
        <v>154</v>
      </c>
      <c r="B570" s="16">
        <v>2022</v>
      </c>
      <c r="D570" s="16" t="s">
        <v>41</v>
      </c>
      <c r="E570" s="16" t="s">
        <v>268</v>
      </c>
      <c r="F570" s="16" t="s">
        <v>76</v>
      </c>
      <c r="G570" s="16" t="s">
        <v>472</v>
      </c>
      <c r="H570" s="16" t="s">
        <v>473</v>
      </c>
      <c r="I570" s="16" t="s">
        <v>474</v>
      </c>
      <c r="J570" s="16" t="s">
        <v>138</v>
      </c>
      <c r="K570" s="22">
        <v>687804</v>
      </c>
      <c r="L570" s="21"/>
      <c r="M570" s="21" t="s">
        <v>272</v>
      </c>
      <c r="O570" s="22">
        <v>39121366</v>
      </c>
      <c r="P570" s="22">
        <f>O570-K570</f>
        <v>38433562</v>
      </c>
    </row>
    <row r="571" spans="1:16" ht="48" x14ac:dyDescent="0.2">
      <c r="A571" s="16" t="s">
        <v>11</v>
      </c>
      <c r="B571" s="16">
        <v>2022</v>
      </c>
      <c r="C571" s="16">
        <v>2023</v>
      </c>
      <c r="D571" s="16" t="s">
        <v>573</v>
      </c>
      <c r="E571" s="16" t="s">
        <v>574</v>
      </c>
      <c r="F571" s="16">
        <v>988</v>
      </c>
      <c r="G571" s="16" t="s">
        <v>575</v>
      </c>
      <c r="H571" s="16" t="s">
        <v>576</v>
      </c>
      <c r="I571" s="16" t="s">
        <v>166</v>
      </c>
      <c r="J571" s="16" t="s">
        <v>79</v>
      </c>
      <c r="K571" s="17">
        <v>1000000</v>
      </c>
      <c r="L571" s="19">
        <v>93.242999999999995</v>
      </c>
      <c r="M571" s="18" t="s">
        <v>577</v>
      </c>
      <c r="N571" s="19"/>
      <c r="O571" s="22">
        <v>0</v>
      </c>
      <c r="P571" s="22">
        <f>O571-K571</f>
        <v>-1000000</v>
      </c>
    </row>
    <row r="572" spans="1:16" ht="48" x14ac:dyDescent="0.2">
      <c r="A572" s="16" t="s">
        <v>11</v>
      </c>
      <c r="B572" s="16">
        <v>2022</v>
      </c>
      <c r="C572" s="16">
        <v>2022</v>
      </c>
      <c r="D572" s="16" t="s">
        <v>573</v>
      </c>
      <c r="E572" s="16" t="s">
        <v>574</v>
      </c>
      <c r="F572" s="16">
        <v>988</v>
      </c>
      <c r="G572" s="16" t="s">
        <v>578</v>
      </c>
      <c r="H572" s="16" t="s">
        <v>576</v>
      </c>
      <c r="I572" s="16" t="s">
        <v>166</v>
      </c>
      <c r="J572" s="16" t="s">
        <v>79</v>
      </c>
      <c r="K572" s="17">
        <v>1426822</v>
      </c>
      <c r="L572" s="19">
        <v>93.242999999999995</v>
      </c>
      <c r="M572" s="18" t="s">
        <v>577</v>
      </c>
      <c r="N572" s="19"/>
      <c r="O572" s="22">
        <v>298804</v>
      </c>
      <c r="P572" s="22">
        <f>O572-K572</f>
        <v>-1128018</v>
      </c>
    </row>
    <row r="573" spans="1:16" ht="48" x14ac:dyDescent="0.2">
      <c r="A573" s="16" t="s">
        <v>11</v>
      </c>
      <c r="B573" s="16">
        <v>2022</v>
      </c>
      <c r="C573" s="16">
        <v>2023</v>
      </c>
      <c r="D573" s="16" t="s">
        <v>573</v>
      </c>
      <c r="E573" s="16" t="s">
        <v>574</v>
      </c>
      <c r="F573" s="16">
        <v>988</v>
      </c>
      <c r="G573" s="16" t="s">
        <v>588</v>
      </c>
      <c r="H573" s="16" t="s">
        <v>589</v>
      </c>
      <c r="I573" s="16" t="s">
        <v>590</v>
      </c>
      <c r="J573" s="16" t="s">
        <v>184</v>
      </c>
      <c r="K573" s="17">
        <v>458333</v>
      </c>
      <c r="L573" s="19">
        <v>93.242999999999995</v>
      </c>
      <c r="M573" s="18" t="s">
        <v>577</v>
      </c>
      <c r="N573" s="19"/>
      <c r="O573" s="22">
        <v>803161</v>
      </c>
      <c r="P573" s="22">
        <f>O573-K573</f>
        <v>344828</v>
      </c>
    </row>
    <row r="574" spans="1:16" ht="48" x14ac:dyDescent="0.2">
      <c r="A574" s="16" t="s">
        <v>11</v>
      </c>
      <c r="B574" s="16">
        <v>2022</v>
      </c>
      <c r="C574" s="16">
        <v>2022</v>
      </c>
      <c r="D574" s="16" t="s">
        <v>573</v>
      </c>
      <c r="E574" s="16" t="s">
        <v>574</v>
      </c>
      <c r="F574" s="16">
        <v>988</v>
      </c>
      <c r="G574" s="16" t="s">
        <v>591</v>
      </c>
      <c r="H574" s="16" t="s">
        <v>589</v>
      </c>
      <c r="I574" s="16" t="s">
        <v>590</v>
      </c>
      <c r="J574" s="16" t="s">
        <v>184</v>
      </c>
      <c r="K574" s="17">
        <v>815327</v>
      </c>
      <c r="L574" s="19">
        <v>93.242999999999995</v>
      </c>
      <c r="M574" s="18" t="s">
        <v>577</v>
      </c>
      <c r="N574" s="19"/>
      <c r="O574" s="22">
        <v>3570873</v>
      </c>
      <c r="P574" s="22">
        <f>O574-K574</f>
        <v>2755546</v>
      </c>
    </row>
    <row r="575" spans="1:16" ht="48" x14ac:dyDescent="0.2">
      <c r="A575" s="16" t="s">
        <v>11</v>
      </c>
      <c r="B575" s="16">
        <v>2022</v>
      </c>
      <c r="C575" s="16">
        <v>2022</v>
      </c>
      <c r="D575" s="16" t="s">
        <v>573</v>
      </c>
      <c r="E575" s="16" t="s">
        <v>574</v>
      </c>
      <c r="F575" s="16">
        <v>988</v>
      </c>
      <c r="G575" s="16" t="s">
        <v>600</v>
      </c>
      <c r="H575" s="16" t="s">
        <v>601</v>
      </c>
      <c r="I575" s="16" t="s">
        <v>602</v>
      </c>
      <c r="J575" s="16" t="s">
        <v>603</v>
      </c>
      <c r="K575" s="17">
        <v>250000</v>
      </c>
      <c r="L575" s="19">
        <v>93.242999999999995</v>
      </c>
      <c r="M575" s="18" t="s">
        <v>577</v>
      </c>
      <c r="N575" s="19"/>
      <c r="O575" s="22">
        <v>5026824</v>
      </c>
      <c r="P575" s="22">
        <f>O575-K575</f>
        <v>4776824</v>
      </c>
    </row>
    <row r="576" spans="1:16" ht="48" x14ac:dyDescent="0.2">
      <c r="A576" s="16" t="s">
        <v>11</v>
      </c>
      <c r="B576" s="16">
        <v>2022</v>
      </c>
      <c r="C576" s="16">
        <v>2023</v>
      </c>
      <c r="D576" s="16" t="s">
        <v>573</v>
      </c>
      <c r="E576" s="16" t="s">
        <v>574</v>
      </c>
      <c r="F576" s="16">
        <v>988</v>
      </c>
      <c r="G576" s="16" t="s">
        <v>604</v>
      </c>
      <c r="H576" s="16" t="s">
        <v>601</v>
      </c>
      <c r="I576" s="16" t="s">
        <v>602</v>
      </c>
      <c r="J576" s="16" t="s">
        <v>603</v>
      </c>
      <c r="K576" s="17">
        <v>458333</v>
      </c>
      <c r="L576" s="19">
        <v>93.242999999999995</v>
      </c>
      <c r="M576" s="18" t="s">
        <v>577</v>
      </c>
      <c r="N576" s="19"/>
      <c r="O576" s="22">
        <v>8682696</v>
      </c>
      <c r="P576" s="22">
        <f>O576-K576</f>
        <v>8224363</v>
      </c>
    </row>
    <row r="577" spans="1:16" ht="48" x14ac:dyDescent="0.2">
      <c r="A577" s="16" t="s">
        <v>11</v>
      </c>
      <c r="B577" s="16">
        <v>2022</v>
      </c>
      <c r="C577" s="16">
        <v>2023</v>
      </c>
      <c r="D577" s="16" t="s">
        <v>573</v>
      </c>
      <c r="E577" s="16" t="s">
        <v>574</v>
      </c>
      <c r="F577" s="16">
        <v>988</v>
      </c>
      <c r="G577" s="16" t="s">
        <v>614</v>
      </c>
      <c r="H577" s="16" t="s">
        <v>615</v>
      </c>
      <c r="I577" s="16" t="s">
        <v>616</v>
      </c>
      <c r="J577" s="16" t="s">
        <v>197</v>
      </c>
      <c r="K577" s="17">
        <v>1000000</v>
      </c>
      <c r="L577" s="19">
        <v>93.242999999999995</v>
      </c>
      <c r="M577" s="18" t="s">
        <v>577</v>
      </c>
      <c r="N577" s="19"/>
      <c r="O577" s="22">
        <v>0</v>
      </c>
      <c r="P577" s="22">
        <f>O577-K577</f>
        <v>-1000000</v>
      </c>
    </row>
    <row r="578" spans="1:16" ht="48" x14ac:dyDescent="0.2">
      <c r="A578" s="16" t="s">
        <v>11</v>
      </c>
      <c r="B578" s="16">
        <v>2022</v>
      </c>
      <c r="C578" s="16">
        <v>2022</v>
      </c>
      <c r="D578" s="16" t="s">
        <v>573</v>
      </c>
      <c r="E578" s="16" t="s">
        <v>574</v>
      </c>
      <c r="F578" s="16">
        <v>988</v>
      </c>
      <c r="G578" s="16" t="s">
        <v>617</v>
      </c>
      <c r="H578" s="16" t="s">
        <v>615</v>
      </c>
      <c r="I578" s="16" t="s">
        <v>616</v>
      </c>
      <c r="J578" s="16" t="s">
        <v>197</v>
      </c>
      <c r="K578" s="17">
        <v>1953661</v>
      </c>
      <c r="L578" s="19">
        <v>93.242999999999995</v>
      </c>
      <c r="M578" s="18" t="s">
        <v>577</v>
      </c>
      <c r="N578" s="19"/>
      <c r="O578" s="22">
        <v>519744</v>
      </c>
      <c r="P578" s="22">
        <f>O578-K578</f>
        <v>-1433917</v>
      </c>
    </row>
    <row r="579" spans="1:16" ht="48" x14ac:dyDescent="0.2">
      <c r="A579" s="16" t="s">
        <v>11</v>
      </c>
      <c r="B579" s="16">
        <v>2022</v>
      </c>
      <c r="C579" s="16">
        <v>2022</v>
      </c>
      <c r="D579" s="16" t="s">
        <v>573</v>
      </c>
      <c r="E579" s="16" t="s">
        <v>574</v>
      </c>
      <c r="F579" s="16">
        <v>988</v>
      </c>
      <c r="G579" s="16" t="s">
        <v>630</v>
      </c>
      <c r="H579" s="16" t="s">
        <v>631</v>
      </c>
      <c r="I579" s="16" t="s">
        <v>632</v>
      </c>
      <c r="J579" s="16" t="s">
        <v>84</v>
      </c>
      <c r="K579" s="17">
        <v>14488135</v>
      </c>
      <c r="L579" s="19">
        <v>93.242999999999995</v>
      </c>
      <c r="M579" s="18" t="s">
        <v>577</v>
      </c>
      <c r="N579" s="19"/>
      <c r="O579" s="22">
        <v>1436297</v>
      </c>
      <c r="P579" s="22">
        <f>O579-K579</f>
        <v>-13051838</v>
      </c>
    </row>
    <row r="580" spans="1:16" ht="48" x14ac:dyDescent="0.2">
      <c r="A580" s="16" t="s">
        <v>11</v>
      </c>
      <c r="B580" s="16">
        <v>2022</v>
      </c>
      <c r="C580" s="16">
        <v>2023</v>
      </c>
      <c r="D580" s="16" t="s">
        <v>573</v>
      </c>
      <c r="E580" s="16" t="s">
        <v>574</v>
      </c>
      <c r="F580" s="16">
        <v>988</v>
      </c>
      <c r="G580" s="16" t="s">
        <v>648</v>
      </c>
      <c r="H580" s="16" t="s">
        <v>649</v>
      </c>
      <c r="I580" s="16" t="s">
        <v>650</v>
      </c>
      <c r="J580" s="16" t="s">
        <v>88</v>
      </c>
      <c r="K580" s="17">
        <v>1000000</v>
      </c>
      <c r="L580" s="19">
        <v>93.242999999999995</v>
      </c>
      <c r="M580" s="18" t="s">
        <v>577</v>
      </c>
      <c r="N580" s="19"/>
      <c r="O580" s="22">
        <v>6171971</v>
      </c>
      <c r="P580" s="22">
        <f>O580-K580</f>
        <v>5171971</v>
      </c>
    </row>
    <row r="581" spans="1:16" ht="48" x14ac:dyDescent="0.2">
      <c r="A581" s="16" t="s">
        <v>11</v>
      </c>
      <c r="B581" s="16">
        <v>2022</v>
      </c>
      <c r="C581" s="16">
        <v>2022</v>
      </c>
      <c r="D581" s="16" t="s">
        <v>573</v>
      </c>
      <c r="E581" s="16" t="s">
        <v>574</v>
      </c>
      <c r="F581" s="16">
        <v>988</v>
      </c>
      <c r="G581" s="16" t="s">
        <v>651</v>
      </c>
      <c r="H581" s="16" t="s">
        <v>649</v>
      </c>
      <c r="I581" s="16" t="s">
        <v>650</v>
      </c>
      <c r="J581" s="16" t="s">
        <v>88</v>
      </c>
      <c r="K581" s="17">
        <v>2458104</v>
      </c>
      <c r="L581" s="19">
        <v>93.242999999999995</v>
      </c>
      <c r="M581" s="18" t="s">
        <v>577</v>
      </c>
      <c r="N581" s="19"/>
      <c r="O581" s="22">
        <v>8743742</v>
      </c>
      <c r="P581" s="22">
        <f>O581-K581</f>
        <v>6285638</v>
      </c>
    </row>
    <row r="582" spans="1:16" ht="48" x14ac:dyDescent="0.2">
      <c r="A582" s="16" t="s">
        <v>11</v>
      </c>
      <c r="B582" s="16">
        <v>2022</v>
      </c>
      <c r="C582" s="16">
        <v>2023</v>
      </c>
      <c r="D582" s="16" t="s">
        <v>573</v>
      </c>
      <c r="E582" s="16" t="s">
        <v>574</v>
      </c>
      <c r="F582" s="16">
        <v>988</v>
      </c>
      <c r="G582" s="16" t="s">
        <v>661</v>
      </c>
      <c r="H582" s="16" t="s">
        <v>662</v>
      </c>
      <c r="I582" s="16" t="s">
        <v>663</v>
      </c>
      <c r="J582" s="16" t="s">
        <v>234</v>
      </c>
      <c r="K582" s="17">
        <v>458333</v>
      </c>
      <c r="L582" s="19">
        <v>93.242999999999995</v>
      </c>
      <c r="M582" s="18" t="s">
        <v>577</v>
      </c>
      <c r="N582" s="19"/>
      <c r="O582" s="22">
        <v>15102828</v>
      </c>
      <c r="P582" s="22">
        <f>O582-K582</f>
        <v>14644495</v>
      </c>
    </row>
    <row r="583" spans="1:16" ht="48" x14ac:dyDescent="0.2">
      <c r="A583" s="16" t="s">
        <v>11</v>
      </c>
      <c r="B583" s="16">
        <v>2022</v>
      </c>
      <c r="C583" s="16">
        <v>2022</v>
      </c>
      <c r="D583" s="16" t="s">
        <v>573</v>
      </c>
      <c r="E583" s="16" t="s">
        <v>574</v>
      </c>
      <c r="F583" s="16">
        <v>988</v>
      </c>
      <c r="G583" s="16" t="s">
        <v>664</v>
      </c>
      <c r="H583" s="16" t="s">
        <v>662</v>
      </c>
      <c r="I583" s="16" t="s">
        <v>663</v>
      </c>
      <c r="J583" s="16" t="s">
        <v>234</v>
      </c>
      <c r="K583" s="17">
        <v>956646</v>
      </c>
      <c r="L583" s="19">
        <v>93.242999999999995</v>
      </c>
      <c r="M583" s="18" t="s">
        <v>577</v>
      </c>
      <c r="N583" s="19"/>
      <c r="O583" s="22">
        <v>0</v>
      </c>
      <c r="P583" s="22">
        <f>O583-K583</f>
        <v>-956646</v>
      </c>
    </row>
    <row r="584" spans="1:16" ht="48" x14ac:dyDescent="0.2">
      <c r="A584" s="16" t="s">
        <v>11</v>
      </c>
      <c r="B584" s="16">
        <v>2022</v>
      </c>
      <c r="C584" s="16">
        <v>2022</v>
      </c>
      <c r="D584" s="16" t="s">
        <v>573</v>
      </c>
      <c r="E584" s="16" t="s">
        <v>574</v>
      </c>
      <c r="F584" s="16">
        <v>988</v>
      </c>
      <c r="G584" s="16" t="s">
        <v>673</v>
      </c>
      <c r="H584" s="16" t="s">
        <v>674</v>
      </c>
      <c r="I584" s="16" t="s">
        <v>675</v>
      </c>
      <c r="J584" s="16" t="s">
        <v>676</v>
      </c>
      <c r="K584" s="17">
        <v>382704</v>
      </c>
      <c r="L584" s="19">
        <v>93.242999999999995</v>
      </c>
      <c r="M584" s="18" t="s">
        <v>577</v>
      </c>
      <c r="N584" s="19"/>
      <c r="O584" s="22">
        <v>0</v>
      </c>
      <c r="P584" s="22">
        <f>O584-K584</f>
        <v>-382704</v>
      </c>
    </row>
    <row r="585" spans="1:16" ht="48" x14ac:dyDescent="0.2">
      <c r="A585" s="16" t="s">
        <v>11</v>
      </c>
      <c r="B585" s="16">
        <v>2022</v>
      </c>
      <c r="C585" s="16">
        <v>2023</v>
      </c>
      <c r="D585" s="16" t="s">
        <v>573</v>
      </c>
      <c r="E585" s="16" t="s">
        <v>574</v>
      </c>
      <c r="F585" s="16">
        <v>988</v>
      </c>
      <c r="G585" s="16" t="s">
        <v>677</v>
      </c>
      <c r="H585" s="16" t="s">
        <v>674</v>
      </c>
      <c r="I585" s="16" t="s">
        <v>675</v>
      </c>
      <c r="J585" s="16" t="s">
        <v>676</v>
      </c>
      <c r="K585" s="17">
        <v>458333</v>
      </c>
      <c r="L585" s="19">
        <v>93.242999999999995</v>
      </c>
      <c r="M585" s="18" t="s">
        <v>577</v>
      </c>
      <c r="N585" s="19"/>
      <c r="O585" s="22">
        <v>0</v>
      </c>
      <c r="P585" s="22">
        <f>O585-K585</f>
        <v>-458333</v>
      </c>
    </row>
    <row r="586" spans="1:16" ht="48" x14ac:dyDescent="0.2">
      <c r="A586" s="16" t="s">
        <v>11</v>
      </c>
      <c r="B586" s="16">
        <v>2022</v>
      </c>
      <c r="C586" s="16">
        <v>2022</v>
      </c>
      <c r="D586" s="16" t="s">
        <v>573</v>
      </c>
      <c r="E586" s="16" t="s">
        <v>574</v>
      </c>
      <c r="F586" s="16">
        <v>988</v>
      </c>
      <c r="G586" s="16" t="s">
        <v>687</v>
      </c>
      <c r="H586" s="16" t="s">
        <v>688</v>
      </c>
      <c r="I586" s="16" t="s">
        <v>689</v>
      </c>
      <c r="J586" s="16" t="s">
        <v>92</v>
      </c>
      <c r="K586" s="17">
        <v>250000</v>
      </c>
      <c r="L586" s="19">
        <v>93.242999999999995</v>
      </c>
      <c r="M586" s="18" t="s">
        <v>577</v>
      </c>
      <c r="N586" s="19"/>
      <c r="O586" s="22">
        <v>0</v>
      </c>
      <c r="P586" s="22">
        <f>O586-K586</f>
        <v>-250000</v>
      </c>
    </row>
    <row r="587" spans="1:16" ht="48" x14ac:dyDescent="0.2">
      <c r="A587" s="16" t="s">
        <v>11</v>
      </c>
      <c r="B587" s="16">
        <v>2022</v>
      </c>
      <c r="C587" s="16">
        <v>2023</v>
      </c>
      <c r="D587" s="16" t="s">
        <v>573</v>
      </c>
      <c r="E587" s="16" t="s">
        <v>574</v>
      </c>
      <c r="F587" s="16">
        <v>988</v>
      </c>
      <c r="G587" s="16" t="s">
        <v>690</v>
      </c>
      <c r="H587" s="16" t="s">
        <v>688</v>
      </c>
      <c r="I587" s="16" t="s">
        <v>689</v>
      </c>
      <c r="J587" s="16" t="s">
        <v>92</v>
      </c>
      <c r="K587" s="17">
        <v>458333</v>
      </c>
      <c r="L587" s="19">
        <v>93.242999999999995</v>
      </c>
      <c r="M587" s="18" t="s">
        <v>577</v>
      </c>
      <c r="N587" s="19"/>
      <c r="O587" s="22">
        <v>0</v>
      </c>
      <c r="P587" s="22">
        <f>O587-K587</f>
        <v>-458333</v>
      </c>
    </row>
    <row r="588" spans="1:16" ht="48" x14ac:dyDescent="0.2">
      <c r="A588" s="16" t="s">
        <v>11</v>
      </c>
      <c r="B588" s="16">
        <v>2022</v>
      </c>
      <c r="C588" s="16">
        <v>2023</v>
      </c>
      <c r="D588" s="16" t="s">
        <v>573</v>
      </c>
      <c r="E588" s="16" t="s">
        <v>574</v>
      </c>
      <c r="F588" s="16">
        <v>988</v>
      </c>
      <c r="G588" s="16" t="s">
        <v>699</v>
      </c>
      <c r="H588" s="16" t="s">
        <v>700</v>
      </c>
      <c r="I588" s="16" t="s">
        <v>701</v>
      </c>
      <c r="J588" s="16" t="s">
        <v>242</v>
      </c>
      <c r="K588" s="17">
        <v>2000000</v>
      </c>
      <c r="L588" s="19">
        <v>93.242999999999995</v>
      </c>
      <c r="M588" s="18" t="s">
        <v>577</v>
      </c>
      <c r="N588" s="19"/>
      <c r="O588" s="22">
        <v>2754491</v>
      </c>
      <c r="P588" s="22">
        <f>O588-K588</f>
        <v>754491</v>
      </c>
    </row>
    <row r="589" spans="1:16" ht="48" x14ac:dyDescent="0.2">
      <c r="A589" s="16" t="s">
        <v>11</v>
      </c>
      <c r="B589" s="16">
        <v>2022</v>
      </c>
      <c r="C589" s="16">
        <v>2022</v>
      </c>
      <c r="D589" s="16" t="s">
        <v>573</v>
      </c>
      <c r="E589" s="16" t="s">
        <v>574</v>
      </c>
      <c r="F589" s="16">
        <v>988</v>
      </c>
      <c r="G589" s="16" t="s">
        <v>702</v>
      </c>
      <c r="H589" s="16" t="s">
        <v>700</v>
      </c>
      <c r="I589" s="16" t="s">
        <v>703</v>
      </c>
      <c r="J589" s="16" t="s">
        <v>242</v>
      </c>
      <c r="K589" s="17">
        <v>5284388</v>
      </c>
      <c r="L589" s="19">
        <v>93.242999999999995</v>
      </c>
      <c r="M589" s="18" t="s">
        <v>577</v>
      </c>
      <c r="N589" s="19"/>
      <c r="O589" s="22">
        <v>7982672</v>
      </c>
      <c r="P589" s="22">
        <f>O589-K589</f>
        <v>2698284</v>
      </c>
    </row>
    <row r="590" spans="1:16" ht="48" x14ac:dyDescent="0.2">
      <c r="A590" s="16" t="s">
        <v>11</v>
      </c>
      <c r="B590" s="16">
        <v>2022</v>
      </c>
      <c r="C590" s="16">
        <v>2023</v>
      </c>
      <c r="D590" s="16" t="s">
        <v>573</v>
      </c>
      <c r="E590" s="16" t="s">
        <v>574</v>
      </c>
      <c r="F590" s="16">
        <v>988</v>
      </c>
      <c r="G590" s="16" t="s">
        <v>732</v>
      </c>
      <c r="H590" s="16" t="s">
        <v>733</v>
      </c>
      <c r="I590" s="16" t="s">
        <v>734</v>
      </c>
      <c r="J590" s="16" t="s">
        <v>274</v>
      </c>
      <c r="K590" s="17">
        <v>1000000</v>
      </c>
      <c r="L590" s="19">
        <v>93.242999999999995</v>
      </c>
      <c r="M590" s="18" t="s">
        <v>577</v>
      </c>
      <c r="N590" s="19"/>
      <c r="O590" s="22">
        <v>32338929</v>
      </c>
      <c r="P590" s="22">
        <f>O590-K590</f>
        <v>31338929</v>
      </c>
    </row>
    <row r="591" spans="1:16" ht="48" x14ac:dyDescent="0.2">
      <c r="A591" s="16" t="s">
        <v>11</v>
      </c>
      <c r="B591" s="16">
        <v>2022</v>
      </c>
      <c r="C591" s="16">
        <v>2022</v>
      </c>
      <c r="D591" s="16" t="s">
        <v>573</v>
      </c>
      <c r="E591" s="16" t="s">
        <v>574</v>
      </c>
      <c r="F591" s="16">
        <v>988</v>
      </c>
      <c r="G591" s="16" t="s">
        <v>735</v>
      </c>
      <c r="H591" s="16" t="s">
        <v>733</v>
      </c>
      <c r="I591" s="16" t="s">
        <v>734</v>
      </c>
      <c r="J591" s="16" t="s">
        <v>274</v>
      </c>
      <c r="K591" s="17">
        <v>2927923</v>
      </c>
      <c r="L591" s="19">
        <v>93.242999999999995</v>
      </c>
      <c r="M591" s="18" t="s">
        <v>577</v>
      </c>
      <c r="N591" s="19"/>
      <c r="O591" s="22">
        <v>46339285</v>
      </c>
      <c r="P591" s="22">
        <f>O591-K591</f>
        <v>43411362</v>
      </c>
    </row>
    <row r="592" spans="1:16" ht="48" x14ac:dyDescent="0.2">
      <c r="A592" s="16" t="s">
        <v>11</v>
      </c>
      <c r="B592" s="16">
        <v>2022</v>
      </c>
      <c r="C592" s="16">
        <v>2022</v>
      </c>
      <c r="D592" s="16" t="s">
        <v>573</v>
      </c>
      <c r="E592" s="16" t="s">
        <v>574</v>
      </c>
      <c r="F592" s="16">
        <v>988</v>
      </c>
      <c r="G592" s="16" t="s">
        <v>747</v>
      </c>
      <c r="H592" s="16" t="s">
        <v>748</v>
      </c>
      <c r="I592" s="16" t="s">
        <v>749</v>
      </c>
      <c r="J592" s="16" t="s">
        <v>750</v>
      </c>
      <c r="K592" s="17">
        <v>250000</v>
      </c>
      <c r="L592" s="19">
        <v>93.242999999999995</v>
      </c>
      <c r="M592" s="18" t="s">
        <v>577</v>
      </c>
      <c r="N592" s="19"/>
      <c r="O592" s="22">
        <v>80040583</v>
      </c>
      <c r="P592" s="22">
        <f>O592-K592</f>
        <v>79790583</v>
      </c>
    </row>
    <row r="593" spans="1:16" ht="48" x14ac:dyDescent="0.2">
      <c r="A593" s="16" t="s">
        <v>11</v>
      </c>
      <c r="B593" s="16">
        <v>2022</v>
      </c>
      <c r="C593" s="16">
        <v>2023</v>
      </c>
      <c r="D593" s="16" t="s">
        <v>573</v>
      </c>
      <c r="E593" s="16" t="s">
        <v>574</v>
      </c>
      <c r="F593" s="16">
        <v>988</v>
      </c>
      <c r="G593" s="16" t="s">
        <v>751</v>
      </c>
      <c r="H593" s="16" t="s">
        <v>748</v>
      </c>
      <c r="I593" s="16" t="s">
        <v>749</v>
      </c>
      <c r="J593" s="16" t="s">
        <v>750</v>
      </c>
      <c r="K593" s="17">
        <v>458333</v>
      </c>
      <c r="L593" s="19">
        <v>93.242999999999995</v>
      </c>
      <c r="M593" s="18" t="s">
        <v>577</v>
      </c>
      <c r="N593" s="19"/>
      <c r="O593" s="22">
        <v>0</v>
      </c>
      <c r="P593" s="22">
        <f>O593-K593</f>
        <v>-458333</v>
      </c>
    </row>
    <row r="594" spans="1:16" ht="48" x14ac:dyDescent="0.2">
      <c r="A594" s="16" t="s">
        <v>11</v>
      </c>
      <c r="B594" s="16">
        <v>2022</v>
      </c>
      <c r="C594" s="16">
        <v>2023</v>
      </c>
      <c r="D594" s="16" t="s">
        <v>573</v>
      </c>
      <c r="E594" s="16" t="s">
        <v>574</v>
      </c>
      <c r="F594" s="16">
        <v>988</v>
      </c>
      <c r="G594" s="16" t="s">
        <v>761</v>
      </c>
      <c r="H594" s="16" t="s">
        <v>762</v>
      </c>
      <c r="I594" s="16" t="s">
        <v>763</v>
      </c>
      <c r="J594" s="16" t="s">
        <v>764</v>
      </c>
      <c r="K594" s="17">
        <v>458333</v>
      </c>
      <c r="L594" s="19">
        <v>93.242999999999995</v>
      </c>
      <c r="M594" s="18" t="s">
        <v>577</v>
      </c>
      <c r="N594" s="19"/>
      <c r="O594" s="22">
        <v>1532002</v>
      </c>
      <c r="P594" s="22">
        <f>O594-K594</f>
        <v>1073669</v>
      </c>
    </row>
    <row r="595" spans="1:16" ht="48" x14ac:dyDescent="0.2">
      <c r="A595" s="16" t="s">
        <v>11</v>
      </c>
      <c r="B595" s="16">
        <v>2022</v>
      </c>
      <c r="C595" s="16">
        <v>2022</v>
      </c>
      <c r="D595" s="16" t="s">
        <v>573</v>
      </c>
      <c r="E595" s="16" t="s">
        <v>574</v>
      </c>
      <c r="F595" s="16">
        <v>988</v>
      </c>
      <c r="G595" s="16" t="s">
        <v>765</v>
      </c>
      <c r="H595" s="16" t="s">
        <v>762</v>
      </c>
      <c r="I595" s="16" t="s">
        <v>763</v>
      </c>
      <c r="J595" s="16" t="s">
        <v>764</v>
      </c>
      <c r="K595" s="17">
        <v>490942</v>
      </c>
      <c r="L595" s="19">
        <v>93.242999999999995</v>
      </c>
      <c r="M595" s="18" t="s">
        <v>577</v>
      </c>
      <c r="N595" s="19"/>
      <c r="O595" s="22">
        <v>4185787</v>
      </c>
      <c r="P595" s="22">
        <f>O595-K595</f>
        <v>3694845</v>
      </c>
    </row>
    <row r="596" spans="1:16" ht="48" x14ac:dyDescent="0.2">
      <c r="A596" s="16" t="s">
        <v>11</v>
      </c>
      <c r="B596" s="16">
        <v>2022</v>
      </c>
      <c r="C596" s="16">
        <v>2023</v>
      </c>
      <c r="D596" s="16" t="s">
        <v>573</v>
      </c>
      <c r="E596" s="16" t="s">
        <v>574</v>
      </c>
      <c r="F596" s="16">
        <v>988</v>
      </c>
      <c r="G596" s="16" t="s">
        <v>775</v>
      </c>
      <c r="H596" s="16" t="s">
        <v>776</v>
      </c>
      <c r="I596" s="16" t="s">
        <v>777</v>
      </c>
      <c r="J596" s="16" t="s">
        <v>290</v>
      </c>
      <c r="K596" s="17">
        <v>458333</v>
      </c>
      <c r="L596" s="19">
        <v>93.242999999999995</v>
      </c>
      <c r="M596" s="18" t="s">
        <v>577</v>
      </c>
      <c r="N596" s="19"/>
      <c r="O596" s="22">
        <v>18240417</v>
      </c>
      <c r="P596" s="22">
        <f>O596-K596</f>
        <v>17782084</v>
      </c>
    </row>
    <row r="597" spans="1:16" ht="48" x14ac:dyDescent="0.2">
      <c r="A597" s="16" t="s">
        <v>11</v>
      </c>
      <c r="B597" s="16">
        <v>2022</v>
      </c>
      <c r="C597" s="16">
        <v>2022</v>
      </c>
      <c r="D597" s="16" t="s">
        <v>573</v>
      </c>
      <c r="E597" s="16" t="s">
        <v>574</v>
      </c>
      <c r="F597" s="16">
        <v>988</v>
      </c>
      <c r="G597" s="16" t="s">
        <v>778</v>
      </c>
      <c r="H597" s="16" t="s">
        <v>776</v>
      </c>
      <c r="I597" s="16" t="s">
        <v>777</v>
      </c>
      <c r="J597" s="16" t="s">
        <v>290</v>
      </c>
      <c r="K597" s="17">
        <v>932900</v>
      </c>
      <c r="L597" s="19">
        <v>93.242999999999995</v>
      </c>
      <c r="M597" s="18" t="s">
        <v>577</v>
      </c>
      <c r="N597" s="19"/>
      <c r="O597" s="22">
        <v>25773140</v>
      </c>
      <c r="P597" s="22">
        <f>O597-K597</f>
        <v>24840240</v>
      </c>
    </row>
    <row r="598" spans="1:16" ht="48" x14ac:dyDescent="0.2">
      <c r="A598" s="16" t="s">
        <v>11</v>
      </c>
      <c r="B598" s="16">
        <v>2022</v>
      </c>
      <c r="C598" s="16">
        <v>2022</v>
      </c>
      <c r="D598" s="16" t="s">
        <v>573</v>
      </c>
      <c r="E598" s="16" t="s">
        <v>574</v>
      </c>
      <c r="F598" s="16">
        <v>988</v>
      </c>
      <c r="G598" s="16" t="s">
        <v>787</v>
      </c>
      <c r="H598" s="16" t="s">
        <v>788</v>
      </c>
      <c r="I598" s="16" t="s">
        <v>789</v>
      </c>
      <c r="J598" s="16" t="s">
        <v>790</v>
      </c>
      <c r="K598" s="17">
        <v>642017</v>
      </c>
      <c r="L598" s="19">
        <v>93.242999999999995</v>
      </c>
      <c r="M598" s="18" t="s">
        <v>577</v>
      </c>
      <c r="N598" s="19"/>
      <c r="O598" s="22">
        <v>44517241</v>
      </c>
      <c r="P598" s="22">
        <f>O598-K598</f>
        <v>43875224</v>
      </c>
    </row>
    <row r="599" spans="1:16" ht="48" x14ac:dyDescent="0.2">
      <c r="A599" s="16" t="s">
        <v>11</v>
      </c>
      <c r="B599" s="16">
        <v>2022</v>
      </c>
      <c r="C599" s="16">
        <v>2023</v>
      </c>
      <c r="D599" s="16" t="s">
        <v>573</v>
      </c>
      <c r="E599" s="16" t="s">
        <v>574</v>
      </c>
      <c r="F599" s="16">
        <v>988</v>
      </c>
      <c r="G599" s="16" t="s">
        <v>799</v>
      </c>
      <c r="H599" s="16" t="s">
        <v>800</v>
      </c>
      <c r="I599" s="16" t="s">
        <v>302</v>
      </c>
      <c r="J599" s="16" t="s">
        <v>292</v>
      </c>
      <c r="K599" s="17">
        <v>2000000</v>
      </c>
      <c r="L599" s="19">
        <v>93.242999999999995</v>
      </c>
      <c r="M599" s="18" t="s">
        <v>577</v>
      </c>
      <c r="N599" s="19"/>
      <c r="O599" s="22">
        <v>0</v>
      </c>
      <c r="P599" s="22">
        <f>O599-K599</f>
        <v>-2000000</v>
      </c>
    </row>
    <row r="600" spans="1:16" ht="48" x14ac:dyDescent="0.2">
      <c r="A600" s="16" t="s">
        <v>11</v>
      </c>
      <c r="B600" s="16">
        <v>2022</v>
      </c>
      <c r="C600" s="16">
        <v>2022</v>
      </c>
      <c r="D600" s="16" t="s">
        <v>573</v>
      </c>
      <c r="E600" s="16" t="s">
        <v>574</v>
      </c>
      <c r="F600" s="16">
        <v>988</v>
      </c>
      <c r="G600" s="16" t="s">
        <v>801</v>
      </c>
      <c r="H600" s="16" t="s">
        <v>800</v>
      </c>
      <c r="I600" s="16" t="s">
        <v>302</v>
      </c>
      <c r="J600" s="16" t="s">
        <v>292</v>
      </c>
      <c r="K600" s="17">
        <v>4496838</v>
      </c>
      <c r="L600" s="19">
        <v>93.242999999999995</v>
      </c>
      <c r="M600" s="18" t="s">
        <v>577</v>
      </c>
      <c r="N600" s="19"/>
      <c r="O600" s="22">
        <v>540572</v>
      </c>
      <c r="P600" s="22">
        <f>O600-K600</f>
        <v>-3956266</v>
      </c>
    </row>
    <row r="601" spans="1:16" ht="48" x14ac:dyDescent="0.2">
      <c r="A601" s="16" t="s">
        <v>11</v>
      </c>
      <c r="B601" s="16">
        <v>2022</v>
      </c>
      <c r="C601" s="16">
        <v>2023</v>
      </c>
      <c r="D601" s="16" t="s">
        <v>573</v>
      </c>
      <c r="E601" s="16" t="s">
        <v>574</v>
      </c>
      <c r="F601" s="16">
        <v>988</v>
      </c>
      <c r="G601" s="16" t="s">
        <v>813</v>
      </c>
      <c r="H601" s="16" t="s">
        <v>814</v>
      </c>
      <c r="I601" s="16" t="s">
        <v>815</v>
      </c>
      <c r="J601" s="16" t="s">
        <v>309</v>
      </c>
      <c r="K601" s="17">
        <v>1000000</v>
      </c>
      <c r="L601" s="19">
        <v>93.242999999999995</v>
      </c>
      <c r="M601" s="18" t="s">
        <v>577</v>
      </c>
      <c r="N601" s="19"/>
      <c r="O601" s="22">
        <v>1439304</v>
      </c>
      <c r="P601" s="22">
        <f>O601-K601</f>
        <v>439304</v>
      </c>
    </row>
    <row r="602" spans="1:16" ht="48" x14ac:dyDescent="0.2">
      <c r="A602" s="16" t="s">
        <v>11</v>
      </c>
      <c r="B602" s="16">
        <v>2022</v>
      </c>
      <c r="C602" s="16">
        <v>2022</v>
      </c>
      <c r="D602" s="16" t="s">
        <v>573</v>
      </c>
      <c r="E602" s="16" t="s">
        <v>574</v>
      </c>
      <c r="F602" s="16">
        <v>988</v>
      </c>
      <c r="G602" s="16" t="s">
        <v>816</v>
      </c>
      <c r="H602" s="16" t="s">
        <v>814</v>
      </c>
      <c r="I602" s="16" t="s">
        <v>815</v>
      </c>
      <c r="J602" s="16" t="s">
        <v>309</v>
      </c>
      <c r="K602" s="17">
        <v>2016340</v>
      </c>
      <c r="L602" s="19">
        <v>93.242999999999995</v>
      </c>
      <c r="M602" s="18" t="s">
        <v>577</v>
      </c>
      <c r="N602" s="19"/>
      <c r="O602" s="22">
        <v>6473855</v>
      </c>
      <c r="P602" s="22">
        <f>O602-K602</f>
        <v>4457515</v>
      </c>
    </row>
    <row r="603" spans="1:16" ht="48" x14ac:dyDescent="0.2">
      <c r="A603" s="16" t="s">
        <v>11</v>
      </c>
      <c r="B603" s="16">
        <v>2022</v>
      </c>
      <c r="C603" s="16">
        <v>2023</v>
      </c>
      <c r="D603" s="16" t="s">
        <v>573</v>
      </c>
      <c r="E603" s="16" t="s">
        <v>574</v>
      </c>
      <c r="F603" s="16">
        <v>988</v>
      </c>
      <c r="G603" s="16" t="s">
        <v>828</v>
      </c>
      <c r="H603" s="16" t="s">
        <v>829</v>
      </c>
      <c r="I603" s="16" t="s">
        <v>830</v>
      </c>
      <c r="J603" s="16" t="s">
        <v>311</v>
      </c>
      <c r="K603" s="17">
        <v>458333</v>
      </c>
      <c r="L603" s="19">
        <v>93.242999999999995</v>
      </c>
      <c r="M603" s="18" t="s">
        <v>577</v>
      </c>
      <c r="N603" s="19"/>
      <c r="O603" s="22">
        <v>9094136</v>
      </c>
      <c r="P603" s="22">
        <f>O603-K603</f>
        <v>8635803</v>
      </c>
    </row>
    <row r="604" spans="1:16" ht="48" x14ac:dyDescent="0.2">
      <c r="A604" s="16" t="s">
        <v>11</v>
      </c>
      <c r="B604" s="16">
        <v>2022</v>
      </c>
      <c r="C604" s="16">
        <v>2022</v>
      </c>
      <c r="D604" s="16" t="s">
        <v>573</v>
      </c>
      <c r="E604" s="16" t="s">
        <v>574</v>
      </c>
      <c r="F604" s="16">
        <v>988</v>
      </c>
      <c r="G604" s="16" t="s">
        <v>831</v>
      </c>
      <c r="H604" s="16" t="s">
        <v>829</v>
      </c>
      <c r="I604" s="16" t="s">
        <v>830</v>
      </c>
      <c r="J604" s="16" t="s">
        <v>311</v>
      </c>
      <c r="K604" s="17">
        <v>935937</v>
      </c>
      <c r="L604" s="19">
        <v>93.242999999999995</v>
      </c>
      <c r="M604" s="18" t="s">
        <v>577</v>
      </c>
      <c r="N604" s="19"/>
      <c r="O604" s="22">
        <v>15708052</v>
      </c>
      <c r="P604" s="22">
        <f>O604-K604</f>
        <v>14772115</v>
      </c>
    </row>
    <row r="605" spans="1:16" ht="48" x14ac:dyDescent="0.2">
      <c r="A605" s="16" t="s">
        <v>11</v>
      </c>
      <c r="B605" s="16">
        <v>2022</v>
      </c>
      <c r="C605" s="16">
        <v>2023</v>
      </c>
      <c r="D605" s="16" t="s">
        <v>573</v>
      </c>
      <c r="E605" s="16" t="s">
        <v>574</v>
      </c>
      <c r="F605" s="16">
        <v>988</v>
      </c>
      <c r="G605" s="16" t="s">
        <v>840</v>
      </c>
      <c r="H605" s="16" t="s">
        <v>841</v>
      </c>
      <c r="I605" s="16" t="s">
        <v>842</v>
      </c>
      <c r="J605" s="16" t="s">
        <v>96</v>
      </c>
      <c r="K605" s="17">
        <v>1000000</v>
      </c>
      <c r="L605" s="19">
        <v>93.242999999999995</v>
      </c>
      <c r="M605" s="18" t="s">
        <v>577</v>
      </c>
      <c r="N605" s="19"/>
      <c r="O605" s="22">
        <v>0</v>
      </c>
      <c r="P605" s="22">
        <f>O605-K605</f>
        <v>-1000000</v>
      </c>
    </row>
    <row r="606" spans="1:16" ht="48" x14ac:dyDescent="0.2">
      <c r="A606" s="16" t="s">
        <v>11</v>
      </c>
      <c r="B606" s="16">
        <v>2022</v>
      </c>
      <c r="C606" s="16">
        <v>2022</v>
      </c>
      <c r="D606" s="16" t="s">
        <v>573</v>
      </c>
      <c r="E606" s="16" t="s">
        <v>574</v>
      </c>
      <c r="F606" s="16">
        <v>988</v>
      </c>
      <c r="G606" s="16" t="s">
        <v>843</v>
      </c>
      <c r="H606" s="16" t="s">
        <v>841</v>
      </c>
      <c r="I606" s="16" t="s">
        <v>842</v>
      </c>
      <c r="J606" s="16" t="s">
        <v>96</v>
      </c>
      <c r="K606" s="17">
        <v>1163404</v>
      </c>
      <c r="L606" s="19">
        <v>93.242999999999995</v>
      </c>
      <c r="M606" s="18" t="s">
        <v>577</v>
      </c>
      <c r="N606" s="19"/>
      <c r="O606" s="22">
        <v>0</v>
      </c>
      <c r="P606" s="22">
        <f>O606-K606</f>
        <v>-1163404</v>
      </c>
    </row>
    <row r="607" spans="1:16" ht="48" x14ac:dyDescent="0.2">
      <c r="A607" s="16" t="s">
        <v>11</v>
      </c>
      <c r="B607" s="16">
        <v>2022</v>
      </c>
      <c r="C607" s="16">
        <v>2023</v>
      </c>
      <c r="D607" s="16" t="s">
        <v>573</v>
      </c>
      <c r="E607" s="16" t="s">
        <v>574</v>
      </c>
      <c r="F607" s="16">
        <v>988</v>
      </c>
      <c r="G607" s="16" t="s">
        <v>852</v>
      </c>
      <c r="H607" s="16" t="s">
        <v>853</v>
      </c>
      <c r="I607" s="16" t="s">
        <v>854</v>
      </c>
      <c r="J607" s="16" t="s">
        <v>318</v>
      </c>
      <c r="K607" s="17">
        <v>1000000</v>
      </c>
      <c r="L607" s="19">
        <v>93.242999999999995</v>
      </c>
      <c r="M607" s="18" t="s">
        <v>577</v>
      </c>
      <c r="N607" s="19"/>
      <c r="O607" s="22">
        <v>779151</v>
      </c>
      <c r="P607" s="22">
        <f>O607-K607</f>
        <v>-220849</v>
      </c>
    </row>
    <row r="608" spans="1:16" ht="48" x14ac:dyDescent="0.2">
      <c r="A608" s="16" t="s">
        <v>11</v>
      </c>
      <c r="B608" s="16">
        <v>2022</v>
      </c>
      <c r="C608" s="16">
        <v>2022</v>
      </c>
      <c r="D608" s="16" t="s">
        <v>573</v>
      </c>
      <c r="E608" s="16" t="s">
        <v>574</v>
      </c>
      <c r="F608" s="16">
        <v>988</v>
      </c>
      <c r="G608" s="16" t="s">
        <v>855</v>
      </c>
      <c r="H608" s="16" t="s">
        <v>853</v>
      </c>
      <c r="I608" s="16" t="s">
        <v>854</v>
      </c>
      <c r="J608" s="16" t="s">
        <v>318</v>
      </c>
      <c r="K608" s="17">
        <v>1352934</v>
      </c>
      <c r="L608" s="19">
        <v>93.242999999999995</v>
      </c>
      <c r="M608" s="18" t="s">
        <v>577</v>
      </c>
      <c r="N608" s="19"/>
      <c r="O608" s="22">
        <v>2092849</v>
      </c>
      <c r="P608" s="22">
        <f>O608-K608</f>
        <v>739915</v>
      </c>
    </row>
    <row r="609" spans="1:16" ht="48" x14ac:dyDescent="0.2">
      <c r="A609" s="16" t="s">
        <v>11</v>
      </c>
      <c r="B609" s="16">
        <v>2022</v>
      </c>
      <c r="C609" s="16">
        <v>2023</v>
      </c>
      <c r="D609" s="16" t="s">
        <v>573</v>
      </c>
      <c r="E609" s="16" t="s">
        <v>574</v>
      </c>
      <c r="F609" s="16">
        <v>988</v>
      </c>
      <c r="G609" s="16" t="s">
        <v>865</v>
      </c>
      <c r="H609" s="16" t="s">
        <v>866</v>
      </c>
      <c r="I609" s="16" t="s">
        <v>867</v>
      </c>
      <c r="J609" s="16" t="s">
        <v>100</v>
      </c>
      <c r="K609" s="17">
        <v>1000000</v>
      </c>
      <c r="L609" s="19">
        <v>93.242999999999995</v>
      </c>
      <c r="M609" s="18" t="s">
        <v>577</v>
      </c>
      <c r="N609" s="19"/>
      <c r="O609" s="22">
        <v>9312744</v>
      </c>
      <c r="P609" s="22">
        <f>O609-K609</f>
        <v>8312744</v>
      </c>
    </row>
    <row r="610" spans="1:16" ht="48" x14ac:dyDescent="0.2">
      <c r="A610" s="16" t="s">
        <v>11</v>
      </c>
      <c r="B610" s="16">
        <v>2022</v>
      </c>
      <c r="C610" s="16">
        <v>2022</v>
      </c>
      <c r="D610" s="16" t="s">
        <v>573</v>
      </c>
      <c r="E610" s="16" t="s">
        <v>574</v>
      </c>
      <c r="F610" s="16">
        <v>988</v>
      </c>
      <c r="G610" s="16" t="s">
        <v>868</v>
      </c>
      <c r="H610" s="16" t="s">
        <v>866</v>
      </c>
      <c r="I610" s="16" t="s">
        <v>867</v>
      </c>
      <c r="J610" s="16" t="s">
        <v>100</v>
      </c>
      <c r="K610" s="17">
        <v>2563100</v>
      </c>
      <c r="L610" s="19">
        <v>93.242999999999995</v>
      </c>
      <c r="M610" s="18" t="s">
        <v>577</v>
      </c>
      <c r="N610" s="19"/>
      <c r="O610" s="22">
        <v>13107788</v>
      </c>
      <c r="P610" s="22">
        <f>O610-K610</f>
        <v>10544688</v>
      </c>
    </row>
    <row r="611" spans="1:16" ht="48" x14ac:dyDescent="0.2">
      <c r="A611" s="16" t="s">
        <v>11</v>
      </c>
      <c r="B611" s="16">
        <v>2022</v>
      </c>
      <c r="C611" s="16">
        <v>2023</v>
      </c>
      <c r="D611" s="16" t="s">
        <v>573</v>
      </c>
      <c r="E611" s="16" t="s">
        <v>574</v>
      </c>
      <c r="F611" s="16">
        <v>988</v>
      </c>
      <c r="G611" s="16" t="s">
        <v>881</v>
      </c>
      <c r="H611" s="16" t="s">
        <v>882</v>
      </c>
      <c r="I611" s="16" t="s">
        <v>343</v>
      </c>
      <c r="J611" s="16" t="s">
        <v>104</v>
      </c>
      <c r="K611" s="17">
        <v>1000000</v>
      </c>
      <c r="L611" s="19">
        <v>93.242999999999995</v>
      </c>
      <c r="M611" s="18" t="s">
        <v>577</v>
      </c>
      <c r="N611" s="19"/>
      <c r="O611" s="22">
        <v>22640725</v>
      </c>
      <c r="P611" s="22">
        <f>O611-K611</f>
        <v>21640725</v>
      </c>
    </row>
    <row r="612" spans="1:16" ht="48" x14ac:dyDescent="0.2">
      <c r="A612" s="16" t="s">
        <v>11</v>
      </c>
      <c r="B612" s="16">
        <v>2022</v>
      </c>
      <c r="C612" s="16">
        <v>2022</v>
      </c>
      <c r="D612" s="16" t="s">
        <v>573</v>
      </c>
      <c r="E612" s="16" t="s">
        <v>574</v>
      </c>
      <c r="F612" s="16">
        <v>988</v>
      </c>
      <c r="G612" s="16" t="s">
        <v>883</v>
      </c>
      <c r="H612" s="16" t="s">
        <v>882</v>
      </c>
      <c r="I612" s="16" t="s">
        <v>343</v>
      </c>
      <c r="J612" s="16" t="s">
        <v>104</v>
      </c>
      <c r="K612" s="17">
        <v>1972989</v>
      </c>
      <c r="L612" s="19">
        <v>93.242999999999995</v>
      </c>
      <c r="M612" s="18" t="s">
        <v>577</v>
      </c>
      <c r="N612" s="19"/>
      <c r="O612" s="22">
        <v>1612027</v>
      </c>
      <c r="P612" s="22">
        <f>O612-K612</f>
        <v>-360962</v>
      </c>
    </row>
    <row r="613" spans="1:16" ht="48" x14ac:dyDescent="0.2">
      <c r="A613" s="16" t="s">
        <v>11</v>
      </c>
      <c r="B613" s="16">
        <v>2022</v>
      </c>
      <c r="C613" s="16">
        <v>2022</v>
      </c>
      <c r="D613" s="16" t="s">
        <v>573</v>
      </c>
      <c r="E613" s="16" t="s">
        <v>574</v>
      </c>
      <c r="F613" s="16">
        <v>988</v>
      </c>
      <c r="G613" s="16" t="s">
        <v>898</v>
      </c>
      <c r="H613" s="16" t="s">
        <v>899</v>
      </c>
      <c r="I613" s="16" t="s">
        <v>900</v>
      </c>
      <c r="J613" s="16" t="s">
        <v>108</v>
      </c>
      <c r="K613" s="17">
        <v>268996</v>
      </c>
      <c r="L613" s="19">
        <v>93.242999999999995</v>
      </c>
      <c r="M613" s="18" t="s">
        <v>577</v>
      </c>
      <c r="N613" s="19"/>
      <c r="O613" s="22">
        <v>4445785</v>
      </c>
      <c r="P613" s="22">
        <f>O613-K613</f>
        <v>4176789</v>
      </c>
    </row>
    <row r="614" spans="1:16" ht="48" x14ac:dyDescent="0.2">
      <c r="A614" s="16" t="s">
        <v>11</v>
      </c>
      <c r="B614" s="16">
        <v>2022</v>
      </c>
      <c r="C614" s="16">
        <v>2023</v>
      </c>
      <c r="D614" s="16" t="s">
        <v>573</v>
      </c>
      <c r="E614" s="16" t="s">
        <v>574</v>
      </c>
      <c r="F614" s="16">
        <v>988</v>
      </c>
      <c r="G614" s="16" t="s">
        <v>901</v>
      </c>
      <c r="H614" s="16" t="s">
        <v>899</v>
      </c>
      <c r="I614" s="16" t="s">
        <v>900</v>
      </c>
      <c r="J614" s="16" t="s">
        <v>108</v>
      </c>
      <c r="K614" s="17">
        <v>458333</v>
      </c>
      <c r="L614" s="19">
        <v>93.242999999999995</v>
      </c>
      <c r="M614" s="18" t="s">
        <v>577</v>
      </c>
      <c r="N614" s="19"/>
      <c r="O614" s="22">
        <v>19151860</v>
      </c>
      <c r="P614" s="22">
        <f>O614-K614</f>
        <v>18693527</v>
      </c>
    </row>
    <row r="615" spans="1:16" ht="48" x14ac:dyDescent="0.2">
      <c r="A615" s="16" t="s">
        <v>11</v>
      </c>
      <c r="B615" s="16">
        <v>2022</v>
      </c>
      <c r="C615" s="16">
        <v>2023</v>
      </c>
      <c r="D615" s="16" t="s">
        <v>573</v>
      </c>
      <c r="E615" s="16" t="s">
        <v>574</v>
      </c>
      <c r="F615" s="16">
        <v>988</v>
      </c>
      <c r="G615" s="16" t="s">
        <v>923</v>
      </c>
      <c r="H615" s="16" t="s">
        <v>924</v>
      </c>
      <c r="I615" s="16" t="s">
        <v>352</v>
      </c>
      <c r="J615" s="16" t="s">
        <v>353</v>
      </c>
      <c r="K615" s="17">
        <v>2000000</v>
      </c>
      <c r="L615" s="19">
        <v>93.242999999999995</v>
      </c>
      <c r="M615" s="18" t="s">
        <v>577</v>
      </c>
      <c r="N615" s="19"/>
      <c r="O615" s="22">
        <v>27119409</v>
      </c>
      <c r="P615" s="22">
        <f>O615-K615</f>
        <v>25119409</v>
      </c>
    </row>
    <row r="616" spans="1:16" ht="48" x14ac:dyDescent="0.2">
      <c r="A616" s="16" t="s">
        <v>11</v>
      </c>
      <c r="B616" s="16">
        <v>2022</v>
      </c>
      <c r="C616" s="16">
        <v>2022</v>
      </c>
      <c r="D616" s="16" t="s">
        <v>573</v>
      </c>
      <c r="E616" s="16" t="s">
        <v>574</v>
      </c>
      <c r="F616" s="16">
        <v>988</v>
      </c>
      <c r="G616" s="16" t="s">
        <v>925</v>
      </c>
      <c r="H616" s="16" t="s">
        <v>924</v>
      </c>
      <c r="I616" s="16" t="s">
        <v>352</v>
      </c>
      <c r="J616" s="16" t="s">
        <v>353</v>
      </c>
      <c r="K616" s="17">
        <v>3350829</v>
      </c>
      <c r="L616" s="19">
        <v>93.242999999999995</v>
      </c>
      <c r="M616" s="18" t="s">
        <v>577</v>
      </c>
      <c r="N616" s="19"/>
      <c r="O616" s="22">
        <v>46842615</v>
      </c>
      <c r="P616" s="22">
        <f>O616-K616</f>
        <v>43491786</v>
      </c>
    </row>
    <row r="617" spans="1:16" ht="48" x14ac:dyDescent="0.2">
      <c r="A617" s="16" t="s">
        <v>11</v>
      </c>
      <c r="B617" s="16">
        <v>2022</v>
      </c>
      <c r="C617" s="16">
        <v>2023</v>
      </c>
      <c r="D617" s="16" t="s">
        <v>573</v>
      </c>
      <c r="E617" s="16" t="s">
        <v>574</v>
      </c>
      <c r="F617" s="16">
        <v>988</v>
      </c>
      <c r="G617" s="16" t="s">
        <v>947</v>
      </c>
      <c r="H617" s="16" t="s">
        <v>948</v>
      </c>
      <c r="I617" s="16" t="s">
        <v>949</v>
      </c>
      <c r="J617" s="16" t="s">
        <v>368</v>
      </c>
      <c r="K617" s="17">
        <v>1000000</v>
      </c>
      <c r="L617" s="19">
        <v>93.242999999999995</v>
      </c>
      <c r="M617" s="18" t="s">
        <v>577</v>
      </c>
      <c r="N617" s="19"/>
      <c r="O617" s="22">
        <v>0</v>
      </c>
      <c r="P617" s="22">
        <f>O617-K617</f>
        <v>-1000000</v>
      </c>
    </row>
    <row r="618" spans="1:16" ht="48" x14ac:dyDescent="0.2">
      <c r="A618" s="16" t="s">
        <v>11</v>
      </c>
      <c r="B618" s="16">
        <v>2022</v>
      </c>
      <c r="C618" s="16">
        <v>2022</v>
      </c>
      <c r="D618" s="16" t="s">
        <v>573</v>
      </c>
      <c r="E618" s="16" t="s">
        <v>574</v>
      </c>
      <c r="F618" s="16">
        <v>988</v>
      </c>
      <c r="G618" s="16" t="s">
        <v>950</v>
      </c>
      <c r="H618" s="16" t="s">
        <v>948</v>
      </c>
      <c r="I618" s="16" t="s">
        <v>949</v>
      </c>
      <c r="J618" s="16" t="s">
        <v>368</v>
      </c>
      <c r="K618" s="17">
        <v>1845532</v>
      </c>
      <c r="L618" s="19">
        <v>93.242999999999995</v>
      </c>
      <c r="M618" s="18" t="s">
        <v>577</v>
      </c>
      <c r="N618" s="19"/>
      <c r="O618" s="22">
        <v>0</v>
      </c>
      <c r="P618" s="22">
        <f>O618-K618</f>
        <v>-1845532</v>
      </c>
    </row>
    <row r="619" spans="1:16" ht="48" x14ac:dyDescent="0.2">
      <c r="A619" s="16" t="s">
        <v>11</v>
      </c>
      <c r="B619" s="16">
        <v>2022</v>
      </c>
      <c r="C619" s="16">
        <v>2023</v>
      </c>
      <c r="D619" s="16" t="s">
        <v>573</v>
      </c>
      <c r="E619" s="16" t="s">
        <v>574</v>
      </c>
      <c r="F619" s="16">
        <v>988</v>
      </c>
      <c r="G619" s="16" t="s">
        <v>961</v>
      </c>
      <c r="H619" s="16" t="s">
        <v>962</v>
      </c>
      <c r="I619" s="16" t="s">
        <v>963</v>
      </c>
      <c r="J619" s="16" t="s">
        <v>112</v>
      </c>
      <c r="K619" s="17">
        <v>1000000</v>
      </c>
      <c r="L619" s="19">
        <v>93.242999999999995</v>
      </c>
      <c r="M619" s="18" t="s">
        <v>577</v>
      </c>
      <c r="N619" s="19"/>
      <c r="O619" s="22">
        <v>625737</v>
      </c>
      <c r="P619" s="22">
        <f>O619-K619</f>
        <v>-374263</v>
      </c>
    </row>
    <row r="620" spans="1:16" ht="48" x14ac:dyDescent="0.2">
      <c r="A620" s="16" t="s">
        <v>11</v>
      </c>
      <c r="B620" s="16">
        <v>2022</v>
      </c>
      <c r="C620" s="16">
        <v>2022</v>
      </c>
      <c r="D620" s="16" t="s">
        <v>573</v>
      </c>
      <c r="E620" s="16" t="s">
        <v>574</v>
      </c>
      <c r="F620" s="16">
        <v>988</v>
      </c>
      <c r="G620" s="16" t="s">
        <v>964</v>
      </c>
      <c r="H620" s="16" t="s">
        <v>962</v>
      </c>
      <c r="I620" s="16" t="s">
        <v>963</v>
      </c>
      <c r="J620" s="16" t="s">
        <v>112</v>
      </c>
      <c r="K620" s="17">
        <v>1850668</v>
      </c>
      <c r="L620" s="19">
        <v>93.242999999999995</v>
      </c>
      <c r="M620" s="18" t="s">
        <v>577</v>
      </c>
      <c r="N620" s="19"/>
      <c r="O620" s="22">
        <v>1728461</v>
      </c>
      <c r="P620" s="22">
        <f>O620-K620</f>
        <v>-122207</v>
      </c>
    </row>
    <row r="621" spans="1:16" ht="48" x14ac:dyDescent="0.2">
      <c r="A621" s="16" t="s">
        <v>11</v>
      </c>
      <c r="B621" s="16">
        <v>2022</v>
      </c>
      <c r="C621" s="16">
        <v>2022</v>
      </c>
      <c r="D621" s="16" t="s">
        <v>573</v>
      </c>
      <c r="E621" s="16" t="s">
        <v>574</v>
      </c>
      <c r="F621" s="16">
        <v>988</v>
      </c>
      <c r="G621" s="16" t="s">
        <v>976</v>
      </c>
      <c r="H621" s="16" t="s">
        <v>977</v>
      </c>
      <c r="I621" s="16" t="s">
        <v>978</v>
      </c>
      <c r="J621" s="16" t="s">
        <v>979</v>
      </c>
      <c r="K621" s="17">
        <v>250000</v>
      </c>
      <c r="L621" s="19">
        <v>93.242999999999995</v>
      </c>
      <c r="M621" s="18" t="s">
        <v>577</v>
      </c>
      <c r="N621" s="19"/>
      <c r="O621" s="22">
        <v>7431382</v>
      </c>
      <c r="P621" s="22">
        <f>O621-K621</f>
        <v>7181382</v>
      </c>
    </row>
    <row r="622" spans="1:16" ht="48" x14ac:dyDescent="0.2">
      <c r="A622" s="16" t="s">
        <v>11</v>
      </c>
      <c r="B622" s="16">
        <v>2022</v>
      </c>
      <c r="C622" s="16">
        <v>2023</v>
      </c>
      <c r="D622" s="16" t="s">
        <v>573</v>
      </c>
      <c r="E622" s="16" t="s">
        <v>574</v>
      </c>
      <c r="F622" s="16">
        <v>988</v>
      </c>
      <c r="G622" s="16" t="s">
        <v>980</v>
      </c>
      <c r="H622" s="16" t="s">
        <v>977</v>
      </c>
      <c r="I622" s="16" t="s">
        <v>978</v>
      </c>
      <c r="J622" s="16" t="s">
        <v>979</v>
      </c>
      <c r="K622" s="17">
        <v>458333</v>
      </c>
      <c r="L622" s="19">
        <v>93.242999999999995</v>
      </c>
      <c r="M622" s="18" t="s">
        <v>577</v>
      </c>
      <c r="N622" s="19"/>
      <c r="O622" s="22">
        <v>10526878</v>
      </c>
      <c r="P622" s="22">
        <f>O622-K622</f>
        <v>10068545</v>
      </c>
    </row>
    <row r="623" spans="1:16" ht="48" x14ac:dyDescent="0.2">
      <c r="A623" s="16" t="s">
        <v>11</v>
      </c>
      <c r="B623" s="16">
        <v>2022</v>
      </c>
      <c r="C623" s="16">
        <v>2023</v>
      </c>
      <c r="D623" s="16" t="s">
        <v>573</v>
      </c>
      <c r="E623" s="16" t="s">
        <v>574</v>
      </c>
      <c r="F623" s="16">
        <v>988</v>
      </c>
      <c r="G623" s="16" t="s">
        <v>989</v>
      </c>
      <c r="H623" s="16" t="s">
        <v>990</v>
      </c>
      <c r="I623" s="16" t="s">
        <v>499</v>
      </c>
      <c r="J623" s="16" t="s">
        <v>383</v>
      </c>
      <c r="K623" s="17">
        <v>458333</v>
      </c>
      <c r="L623" s="19">
        <v>93.242999999999995</v>
      </c>
      <c r="M623" s="18" t="s">
        <v>577</v>
      </c>
      <c r="N623" s="19"/>
      <c r="O623" s="22">
        <v>18182788</v>
      </c>
      <c r="P623" s="22">
        <f>O623-K623</f>
        <v>17724455</v>
      </c>
    </row>
    <row r="624" spans="1:16" ht="48" x14ac:dyDescent="0.2">
      <c r="A624" s="16" t="s">
        <v>11</v>
      </c>
      <c r="B624" s="16">
        <v>2022</v>
      </c>
      <c r="C624" s="16">
        <v>2022</v>
      </c>
      <c r="D624" s="16" t="s">
        <v>573</v>
      </c>
      <c r="E624" s="16" t="s">
        <v>574</v>
      </c>
      <c r="F624" s="16">
        <v>988</v>
      </c>
      <c r="G624" s="16" t="s">
        <v>991</v>
      </c>
      <c r="H624" s="16" t="s">
        <v>990</v>
      </c>
      <c r="I624" s="16" t="s">
        <v>499</v>
      </c>
      <c r="J624" s="16" t="s">
        <v>383</v>
      </c>
      <c r="K624" s="17">
        <v>693226</v>
      </c>
      <c r="L624" s="19">
        <v>93.242999999999995</v>
      </c>
      <c r="M624" s="18" t="s">
        <v>577</v>
      </c>
      <c r="N624" s="19"/>
      <c r="O624" s="22">
        <v>11052</v>
      </c>
      <c r="P624" s="22">
        <f>O624-K624</f>
        <v>-682174</v>
      </c>
    </row>
    <row r="625" spans="1:16" ht="48" x14ac:dyDescent="0.2">
      <c r="A625" s="16" t="s">
        <v>11</v>
      </c>
      <c r="B625" s="16">
        <v>2022</v>
      </c>
      <c r="C625" s="16">
        <v>2022</v>
      </c>
      <c r="D625" s="16" t="s">
        <v>573</v>
      </c>
      <c r="E625" s="16" t="s">
        <v>574</v>
      </c>
      <c r="F625" s="16">
        <v>988</v>
      </c>
      <c r="G625" s="16" t="s">
        <v>1000</v>
      </c>
      <c r="H625" s="16" t="s">
        <v>1001</v>
      </c>
      <c r="I625" s="16" t="s">
        <v>1002</v>
      </c>
      <c r="J625" s="16" t="s">
        <v>116</v>
      </c>
      <c r="K625" s="17">
        <v>392091</v>
      </c>
      <c r="L625" s="19">
        <v>93.242999999999995</v>
      </c>
      <c r="M625" s="18" t="s">
        <v>577</v>
      </c>
      <c r="N625" s="19"/>
      <c r="O625" s="22">
        <v>48768</v>
      </c>
      <c r="P625" s="22">
        <f>O625-K625</f>
        <v>-343323</v>
      </c>
    </row>
    <row r="626" spans="1:16" ht="48" x14ac:dyDescent="0.2">
      <c r="A626" s="16" t="s">
        <v>11</v>
      </c>
      <c r="B626" s="16">
        <v>2022</v>
      </c>
      <c r="C626" s="16">
        <v>2023</v>
      </c>
      <c r="D626" s="16" t="s">
        <v>573</v>
      </c>
      <c r="E626" s="16" t="s">
        <v>574</v>
      </c>
      <c r="F626" s="16">
        <v>988</v>
      </c>
      <c r="G626" s="16" t="s">
        <v>1003</v>
      </c>
      <c r="H626" s="16" t="s">
        <v>1001</v>
      </c>
      <c r="I626" s="16" t="s">
        <v>1002</v>
      </c>
      <c r="J626" s="16" t="s">
        <v>116</v>
      </c>
      <c r="K626" s="17">
        <v>458333</v>
      </c>
      <c r="L626" s="19">
        <v>93.242999999999995</v>
      </c>
      <c r="M626" s="18" t="s">
        <v>577</v>
      </c>
      <c r="N626" s="19"/>
      <c r="O626" s="22">
        <v>68747</v>
      </c>
      <c r="P626" s="22">
        <f>O626-K626</f>
        <v>-389586</v>
      </c>
    </row>
    <row r="627" spans="1:16" ht="48" x14ac:dyDescent="0.2">
      <c r="A627" s="16" t="s">
        <v>11</v>
      </c>
      <c r="B627" s="16">
        <v>2022</v>
      </c>
      <c r="C627" s="16">
        <v>2023</v>
      </c>
      <c r="D627" s="16" t="s">
        <v>573</v>
      </c>
      <c r="E627" s="16" t="s">
        <v>574</v>
      </c>
      <c r="F627" s="16">
        <v>988</v>
      </c>
      <c r="G627" s="16" t="s">
        <v>1023</v>
      </c>
      <c r="H627" s="16" t="s">
        <v>1024</v>
      </c>
      <c r="I627" s="16" t="s">
        <v>1025</v>
      </c>
      <c r="J627" s="16" t="s">
        <v>120</v>
      </c>
      <c r="K627" s="17">
        <v>2000000</v>
      </c>
      <c r="L627" s="19">
        <v>93.242999999999995</v>
      </c>
      <c r="M627" s="18" t="s">
        <v>577</v>
      </c>
      <c r="N627" s="19"/>
      <c r="O627" s="22">
        <v>118745</v>
      </c>
      <c r="P627" s="22">
        <f>O627-K627</f>
        <v>-1881255</v>
      </c>
    </row>
    <row r="628" spans="1:16" ht="48" x14ac:dyDescent="0.2">
      <c r="A628" s="16" t="s">
        <v>11</v>
      </c>
      <c r="B628" s="16">
        <v>2022</v>
      </c>
      <c r="C628" s="16">
        <v>2022</v>
      </c>
      <c r="D628" s="16" t="s">
        <v>573</v>
      </c>
      <c r="E628" s="16" t="s">
        <v>574</v>
      </c>
      <c r="F628" s="16">
        <v>988</v>
      </c>
      <c r="G628" s="16" t="s">
        <v>1026</v>
      </c>
      <c r="H628" s="16" t="s">
        <v>1024</v>
      </c>
      <c r="I628" s="16" t="s">
        <v>1025</v>
      </c>
      <c r="J628" s="16" t="s">
        <v>120</v>
      </c>
      <c r="K628" s="17">
        <v>3252972</v>
      </c>
      <c r="L628" s="19">
        <v>93.242999999999995</v>
      </c>
      <c r="M628" s="18" t="s">
        <v>577</v>
      </c>
      <c r="N628" s="19"/>
      <c r="O628" s="22">
        <v>125000</v>
      </c>
      <c r="P628" s="22">
        <f>O628-K628</f>
        <v>-3127972</v>
      </c>
    </row>
    <row r="629" spans="1:16" ht="48" x14ac:dyDescent="0.2">
      <c r="A629" s="16" t="s">
        <v>11</v>
      </c>
      <c r="B629" s="16">
        <v>2022</v>
      </c>
      <c r="C629" s="16">
        <v>2022</v>
      </c>
      <c r="D629" s="16" t="s">
        <v>573</v>
      </c>
      <c r="E629" s="16" t="s">
        <v>574</v>
      </c>
      <c r="F629" s="16">
        <v>988</v>
      </c>
      <c r="G629" s="16" t="s">
        <v>1035</v>
      </c>
      <c r="H629" s="16" t="s">
        <v>1036</v>
      </c>
      <c r="I629" s="16" t="s">
        <v>1037</v>
      </c>
      <c r="J629" s="16" t="s">
        <v>1038</v>
      </c>
      <c r="K629" s="17">
        <v>250000</v>
      </c>
      <c r="L629" s="19">
        <v>93.242999999999995</v>
      </c>
      <c r="M629" s="18" t="s">
        <v>577</v>
      </c>
      <c r="N629" s="19"/>
      <c r="O629" s="22">
        <v>0</v>
      </c>
      <c r="P629" s="22">
        <f>O629-K629</f>
        <v>-250000</v>
      </c>
    </row>
    <row r="630" spans="1:16" ht="48" x14ac:dyDescent="0.2">
      <c r="A630" s="16" t="s">
        <v>11</v>
      </c>
      <c r="B630" s="16">
        <v>2022</v>
      </c>
      <c r="C630" s="16">
        <v>2023</v>
      </c>
      <c r="D630" s="16" t="s">
        <v>573</v>
      </c>
      <c r="E630" s="16" t="s">
        <v>574</v>
      </c>
      <c r="F630" s="16">
        <v>988</v>
      </c>
      <c r="G630" s="16" t="s">
        <v>1039</v>
      </c>
      <c r="H630" s="16" t="s">
        <v>1036</v>
      </c>
      <c r="I630" s="16" t="s">
        <v>1037</v>
      </c>
      <c r="J630" s="16" t="s">
        <v>1038</v>
      </c>
      <c r="K630" s="17">
        <v>458333</v>
      </c>
      <c r="L630" s="19">
        <v>93.242999999999995</v>
      </c>
      <c r="M630" s="18" t="s">
        <v>577</v>
      </c>
      <c r="N630" s="19"/>
      <c r="O630" s="22">
        <v>0</v>
      </c>
      <c r="P630" s="22">
        <f>O630-K630</f>
        <v>-458333</v>
      </c>
    </row>
    <row r="631" spans="1:16" ht="48" x14ac:dyDescent="0.2">
      <c r="A631" s="16" t="s">
        <v>11</v>
      </c>
      <c r="B631" s="16">
        <v>2022</v>
      </c>
      <c r="C631" s="16">
        <v>2023</v>
      </c>
      <c r="D631" s="16" t="s">
        <v>573</v>
      </c>
      <c r="E631" s="16" t="s">
        <v>574</v>
      </c>
      <c r="F631" s="16">
        <v>988</v>
      </c>
      <c r="G631" s="16" t="s">
        <v>1050</v>
      </c>
      <c r="H631" s="16" t="s">
        <v>1051</v>
      </c>
      <c r="I631" s="16" t="s">
        <v>394</v>
      </c>
      <c r="J631" s="16" t="s">
        <v>395</v>
      </c>
      <c r="K631" s="17">
        <v>458333</v>
      </c>
      <c r="L631" s="19">
        <v>93.242999999999995</v>
      </c>
      <c r="M631" s="18" t="s">
        <v>577</v>
      </c>
      <c r="N631" s="19"/>
      <c r="O631" s="22">
        <v>182484</v>
      </c>
      <c r="P631" s="22">
        <f>O631-K631</f>
        <v>-275849</v>
      </c>
    </row>
    <row r="632" spans="1:16" ht="48" x14ac:dyDescent="0.2">
      <c r="A632" s="16" t="s">
        <v>11</v>
      </c>
      <c r="B632" s="16">
        <v>2022</v>
      </c>
      <c r="C632" s="16">
        <v>2022</v>
      </c>
      <c r="D632" s="16" t="s">
        <v>573</v>
      </c>
      <c r="E632" s="16" t="s">
        <v>574</v>
      </c>
      <c r="F632" s="16">
        <v>988</v>
      </c>
      <c r="G632" s="16" t="s">
        <v>1052</v>
      </c>
      <c r="H632" s="16" t="s">
        <v>1051</v>
      </c>
      <c r="I632" s="16" t="s">
        <v>394</v>
      </c>
      <c r="J632" s="16" t="s">
        <v>395</v>
      </c>
      <c r="K632" s="17">
        <v>631041</v>
      </c>
      <c r="L632" s="19">
        <v>93.242999999999995</v>
      </c>
      <c r="M632" s="18" t="s">
        <v>577</v>
      </c>
      <c r="N632" s="19"/>
      <c r="O632" s="22">
        <v>506565</v>
      </c>
      <c r="P632" s="22">
        <f>O632-K632</f>
        <v>-124476</v>
      </c>
    </row>
    <row r="633" spans="1:16" ht="48" x14ac:dyDescent="0.2">
      <c r="A633" s="16" t="s">
        <v>11</v>
      </c>
      <c r="B633" s="16">
        <v>2022</v>
      </c>
      <c r="C633" s="16">
        <v>2022</v>
      </c>
      <c r="D633" s="16" t="s">
        <v>573</v>
      </c>
      <c r="E633" s="16" t="s">
        <v>574</v>
      </c>
      <c r="F633" s="16">
        <v>988</v>
      </c>
      <c r="G633" s="16" t="s">
        <v>1065</v>
      </c>
      <c r="H633" s="16" t="s">
        <v>1066</v>
      </c>
      <c r="I633" s="16" t="s">
        <v>1067</v>
      </c>
      <c r="J633" s="16" t="s">
        <v>1068</v>
      </c>
      <c r="K633" s="17">
        <v>338302</v>
      </c>
      <c r="L633" s="19">
        <v>93.242999999999995</v>
      </c>
      <c r="M633" s="18" t="s">
        <v>577</v>
      </c>
      <c r="N633" s="19"/>
      <c r="O633" s="22">
        <v>2164729</v>
      </c>
      <c r="P633" s="22">
        <f>O633-K633</f>
        <v>1826427</v>
      </c>
    </row>
    <row r="634" spans="1:16" ht="48" x14ac:dyDescent="0.2">
      <c r="A634" s="16" t="s">
        <v>11</v>
      </c>
      <c r="B634" s="16">
        <v>2022</v>
      </c>
      <c r="C634" s="16">
        <v>2023</v>
      </c>
      <c r="D634" s="16" t="s">
        <v>573</v>
      </c>
      <c r="E634" s="16" t="s">
        <v>574</v>
      </c>
      <c r="F634" s="16">
        <v>988</v>
      </c>
      <c r="G634" s="16" t="s">
        <v>1069</v>
      </c>
      <c r="H634" s="16" t="s">
        <v>1066</v>
      </c>
      <c r="I634" s="16" t="s">
        <v>1067</v>
      </c>
      <c r="J634" s="16" t="s">
        <v>1068</v>
      </c>
      <c r="K634" s="17">
        <v>458333</v>
      </c>
      <c r="L634" s="19">
        <v>93.242999999999995</v>
      </c>
      <c r="M634" s="18" t="s">
        <v>577</v>
      </c>
      <c r="N634" s="19"/>
      <c r="O634" s="22">
        <v>3069963</v>
      </c>
      <c r="P634" s="22">
        <f>O634-K634</f>
        <v>2611630</v>
      </c>
    </row>
    <row r="635" spans="1:16" ht="48" x14ac:dyDescent="0.2">
      <c r="A635" s="16" t="s">
        <v>11</v>
      </c>
      <c r="B635" s="16">
        <v>2022</v>
      </c>
      <c r="C635" s="16">
        <v>2023</v>
      </c>
      <c r="D635" s="16" t="s">
        <v>573</v>
      </c>
      <c r="E635" s="16" t="s">
        <v>574</v>
      </c>
      <c r="F635" s="16">
        <v>988</v>
      </c>
      <c r="G635" s="16" t="s">
        <v>1078</v>
      </c>
      <c r="H635" s="16" t="s">
        <v>1079</v>
      </c>
      <c r="I635" s="16" t="s">
        <v>399</v>
      </c>
      <c r="J635" s="16" t="s">
        <v>400</v>
      </c>
      <c r="K635" s="17">
        <v>1000000</v>
      </c>
      <c r="L635" s="19">
        <v>93.242999999999995</v>
      </c>
      <c r="M635" s="18" t="s">
        <v>577</v>
      </c>
      <c r="N635" s="19"/>
      <c r="O635" s="22">
        <v>5302664</v>
      </c>
      <c r="P635" s="22">
        <f>O635-K635</f>
        <v>4302664</v>
      </c>
    </row>
    <row r="636" spans="1:16" ht="48" x14ac:dyDescent="0.2">
      <c r="A636" s="16" t="s">
        <v>11</v>
      </c>
      <c r="B636" s="16">
        <v>2022</v>
      </c>
      <c r="C636" s="16">
        <v>2022</v>
      </c>
      <c r="D636" s="16" t="s">
        <v>573</v>
      </c>
      <c r="E636" s="16" t="s">
        <v>574</v>
      </c>
      <c r="F636" s="16">
        <v>988</v>
      </c>
      <c r="G636" s="16" t="s">
        <v>1080</v>
      </c>
      <c r="H636" s="16" t="s">
        <v>1079</v>
      </c>
      <c r="I636" s="16" t="s">
        <v>399</v>
      </c>
      <c r="J636" s="16" t="s">
        <v>400</v>
      </c>
      <c r="K636" s="17">
        <v>2521695</v>
      </c>
      <c r="L636" s="19">
        <v>93.242999999999995</v>
      </c>
      <c r="M636" s="18" t="s">
        <v>577</v>
      </c>
      <c r="N636" s="19"/>
      <c r="O636" s="22">
        <v>0</v>
      </c>
      <c r="P636" s="22">
        <f>O636-K636</f>
        <v>-2521695</v>
      </c>
    </row>
    <row r="637" spans="1:16" ht="48" x14ac:dyDescent="0.2">
      <c r="A637" s="16" t="s">
        <v>11</v>
      </c>
      <c r="B637" s="16">
        <v>2022</v>
      </c>
      <c r="C637" s="16">
        <v>2022</v>
      </c>
      <c r="D637" s="16" t="s">
        <v>573</v>
      </c>
      <c r="E637" s="16" t="s">
        <v>574</v>
      </c>
      <c r="F637" s="16">
        <v>988</v>
      </c>
      <c r="G637" s="16" t="s">
        <v>1089</v>
      </c>
      <c r="H637" s="16" t="s">
        <v>1090</v>
      </c>
      <c r="I637" s="16" t="s">
        <v>1091</v>
      </c>
      <c r="J637" s="16" t="s">
        <v>124</v>
      </c>
      <c r="K637" s="17">
        <v>886787</v>
      </c>
      <c r="L637" s="19">
        <v>93.242999999999995</v>
      </c>
      <c r="M637" s="18" t="s">
        <v>577</v>
      </c>
      <c r="N637" s="19"/>
      <c r="O637" s="22">
        <v>0</v>
      </c>
      <c r="P637" s="22">
        <f>O637-K637</f>
        <v>-886787</v>
      </c>
    </row>
    <row r="638" spans="1:16" ht="48" x14ac:dyDescent="0.2">
      <c r="A638" s="16" t="s">
        <v>11</v>
      </c>
      <c r="B638" s="16">
        <v>2022</v>
      </c>
      <c r="C638" s="16">
        <v>2023</v>
      </c>
      <c r="D638" s="16" t="s">
        <v>573</v>
      </c>
      <c r="E638" s="16" t="s">
        <v>574</v>
      </c>
      <c r="F638" s="16">
        <v>988</v>
      </c>
      <c r="G638" s="16" t="s">
        <v>1104</v>
      </c>
      <c r="H638" s="16" t="s">
        <v>1105</v>
      </c>
      <c r="I638" s="16" t="s">
        <v>1106</v>
      </c>
      <c r="J638" s="16" t="s">
        <v>127</v>
      </c>
      <c r="K638" s="17">
        <v>1000000</v>
      </c>
      <c r="L638" s="19">
        <v>93.242999999999995</v>
      </c>
      <c r="M638" s="18" t="s">
        <v>577</v>
      </c>
      <c r="N638" s="19"/>
      <c r="O638" s="22">
        <v>739233</v>
      </c>
      <c r="P638" s="22">
        <f>O638-K638</f>
        <v>-260767</v>
      </c>
    </row>
    <row r="639" spans="1:16" ht="48" x14ac:dyDescent="0.2">
      <c r="A639" s="16" t="s">
        <v>11</v>
      </c>
      <c r="B639" s="16">
        <v>2022</v>
      </c>
      <c r="C639" s="16">
        <v>2022</v>
      </c>
      <c r="D639" s="16" t="s">
        <v>573</v>
      </c>
      <c r="E639" s="16" t="s">
        <v>574</v>
      </c>
      <c r="F639" s="16">
        <v>988</v>
      </c>
      <c r="G639" s="16" t="s">
        <v>1107</v>
      </c>
      <c r="H639" s="16" t="s">
        <v>1105</v>
      </c>
      <c r="I639" s="16" t="s">
        <v>1106</v>
      </c>
      <c r="J639" s="16" t="s">
        <v>127</v>
      </c>
      <c r="K639" s="17">
        <v>1069192</v>
      </c>
      <c r="L639" s="19">
        <v>93.242999999999995</v>
      </c>
      <c r="M639" s="18" t="s">
        <v>577</v>
      </c>
      <c r="N639" s="19"/>
      <c r="O639" s="22">
        <v>2029451</v>
      </c>
      <c r="P639" s="22">
        <f>O639-K639</f>
        <v>960259</v>
      </c>
    </row>
    <row r="640" spans="1:16" ht="48" x14ac:dyDescent="0.2">
      <c r="A640" s="16" t="s">
        <v>11</v>
      </c>
      <c r="B640" s="16">
        <v>2022</v>
      </c>
      <c r="C640" s="16">
        <v>2023</v>
      </c>
      <c r="D640" s="16" t="s">
        <v>573</v>
      </c>
      <c r="E640" s="16" t="s">
        <v>574</v>
      </c>
      <c r="F640" s="16">
        <v>988</v>
      </c>
      <c r="G640" s="16" t="s">
        <v>1117</v>
      </c>
      <c r="H640" s="16" t="s">
        <v>1118</v>
      </c>
      <c r="I640" s="16" t="s">
        <v>1119</v>
      </c>
      <c r="J640" s="16" t="s">
        <v>430</v>
      </c>
      <c r="K640" s="17">
        <v>2000000</v>
      </c>
      <c r="L640" s="19">
        <v>93.242999999999995</v>
      </c>
      <c r="M640" s="18" t="s">
        <v>577</v>
      </c>
      <c r="O640" s="22">
        <v>8791802</v>
      </c>
      <c r="P640" s="22">
        <f>O640-K640</f>
        <v>6791802</v>
      </c>
    </row>
    <row r="641" spans="1:16" ht="48" x14ac:dyDescent="0.2">
      <c r="A641" s="16" t="s">
        <v>11</v>
      </c>
      <c r="B641" s="16">
        <v>2022</v>
      </c>
      <c r="C641" s="16">
        <v>2022</v>
      </c>
      <c r="D641" s="16" t="s">
        <v>573</v>
      </c>
      <c r="E641" s="16" t="s">
        <v>574</v>
      </c>
      <c r="F641" s="16">
        <v>988</v>
      </c>
      <c r="G641" s="16" t="s">
        <v>1120</v>
      </c>
      <c r="H641" s="16" t="s">
        <v>1118</v>
      </c>
      <c r="I641" s="16" t="s">
        <v>1119</v>
      </c>
      <c r="J641" s="16" t="s">
        <v>430</v>
      </c>
      <c r="K641" s="17">
        <v>7279976</v>
      </c>
      <c r="L641" s="19">
        <v>93.242999999999995</v>
      </c>
      <c r="M641" s="18" t="s">
        <v>577</v>
      </c>
      <c r="O641" s="22">
        <v>12436240</v>
      </c>
      <c r="P641" s="22">
        <f>O641-K641</f>
        <v>5156264</v>
      </c>
    </row>
    <row r="642" spans="1:16" ht="48" x14ac:dyDescent="0.2">
      <c r="A642" s="16" t="s">
        <v>11</v>
      </c>
      <c r="B642" s="16">
        <v>2022</v>
      </c>
      <c r="C642" s="16">
        <v>2023</v>
      </c>
      <c r="D642" s="16" t="s">
        <v>573</v>
      </c>
      <c r="E642" s="16" t="s">
        <v>574</v>
      </c>
      <c r="F642" s="16">
        <v>988</v>
      </c>
      <c r="G642" s="16" t="s">
        <v>1156</v>
      </c>
      <c r="H642" s="16" t="s">
        <v>1157</v>
      </c>
      <c r="I642" s="16" t="s">
        <v>819</v>
      </c>
      <c r="J642" s="16" t="s">
        <v>440</v>
      </c>
      <c r="K642" s="17">
        <v>2000000</v>
      </c>
      <c r="L642" s="19">
        <v>93.242999999999995</v>
      </c>
      <c r="M642" s="18" t="s">
        <v>577</v>
      </c>
      <c r="N642" s="19"/>
      <c r="O642" s="22">
        <v>21480779</v>
      </c>
      <c r="P642" s="22">
        <f>O642-K642</f>
        <v>19480779</v>
      </c>
    </row>
    <row r="643" spans="1:16" ht="48" x14ac:dyDescent="0.2">
      <c r="A643" s="16" t="s">
        <v>11</v>
      </c>
      <c r="B643" s="16">
        <v>2022</v>
      </c>
      <c r="C643" s="16">
        <v>2022</v>
      </c>
      <c r="D643" s="16" t="s">
        <v>573</v>
      </c>
      <c r="E643" s="16" t="s">
        <v>574</v>
      </c>
      <c r="F643" s="16">
        <v>988</v>
      </c>
      <c r="G643" s="16" t="s">
        <v>1158</v>
      </c>
      <c r="H643" s="16" t="s">
        <v>1157</v>
      </c>
      <c r="I643" s="16" t="s">
        <v>819</v>
      </c>
      <c r="J643" s="16" t="s">
        <v>440</v>
      </c>
      <c r="K643" s="17">
        <v>3315098</v>
      </c>
      <c r="L643" s="19">
        <v>93.242999999999995</v>
      </c>
      <c r="M643" s="18" t="s">
        <v>577</v>
      </c>
      <c r="N643" s="19"/>
      <c r="O643" s="22">
        <v>-125000</v>
      </c>
      <c r="P643" s="22">
        <f>O643-K643</f>
        <v>-3440098</v>
      </c>
    </row>
    <row r="644" spans="1:16" ht="48" x14ac:dyDescent="0.2">
      <c r="A644" s="16" t="s">
        <v>11</v>
      </c>
      <c r="B644" s="16">
        <v>2022</v>
      </c>
      <c r="C644" s="16">
        <v>2023</v>
      </c>
      <c r="D644" s="16" t="s">
        <v>573</v>
      </c>
      <c r="E644" s="16" t="s">
        <v>574</v>
      </c>
      <c r="F644" s="16">
        <v>988</v>
      </c>
      <c r="G644" s="16" t="s">
        <v>1169</v>
      </c>
      <c r="H644" s="16" t="s">
        <v>1170</v>
      </c>
      <c r="I644" s="16" t="s">
        <v>1171</v>
      </c>
      <c r="J644" s="16" t="s">
        <v>131</v>
      </c>
      <c r="K644" s="17">
        <v>1000000</v>
      </c>
      <c r="L644" s="19">
        <v>93.242999999999995</v>
      </c>
      <c r="M644" s="18" t="s">
        <v>577</v>
      </c>
      <c r="N644" s="19"/>
      <c r="O644" s="22">
        <v>0</v>
      </c>
      <c r="P644" s="22">
        <f>O644-K644</f>
        <v>-1000000</v>
      </c>
    </row>
    <row r="645" spans="1:16" ht="48" x14ac:dyDescent="0.2">
      <c r="A645" s="16" t="s">
        <v>11</v>
      </c>
      <c r="B645" s="16">
        <v>2022</v>
      </c>
      <c r="C645" s="16">
        <v>2022</v>
      </c>
      <c r="D645" s="16" t="s">
        <v>573</v>
      </c>
      <c r="E645" s="16" t="s">
        <v>574</v>
      </c>
      <c r="F645" s="16">
        <v>988</v>
      </c>
      <c r="G645" s="16" t="s">
        <v>1172</v>
      </c>
      <c r="H645" s="16" t="s">
        <v>1170</v>
      </c>
      <c r="I645" s="16" t="s">
        <v>1171</v>
      </c>
      <c r="J645" s="16" t="s">
        <v>131</v>
      </c>
      <c r="K645" s="17">
        <v>1047986</v>
      </c>
      <c r="L645" s="19">
        <v>93.242999999999995</v>
      </c>
      <c r="M645" s="18" t="s">
        <v>577</v>
      </c>
      <c r="N645" s="19"/>
      <c r="O645" s="22">
        <v>125000</v>
      </c>
      <c r="P645" s="22">
        <f>O645-K645</f>
        <v>-922986</v>
      </c>
    </row>
    <row r="646" spans="1:16" ht="48" x14ac:dyDescent="0.2">
      <c r="A646" s="16" t="s">
        <v>11</v>
      </c>
      <c r="B646" s="16">
        <v>2022</v>
      </c>
      <c r="C646" s="16">
        <v>2023</v>
      </c>
      <c r="D646" s="16" t="s">
        <v>573</v>
      </c>
      <c r="E646" s="16" t="s">
        <v>574</v>
      </c>
      <c r="F646" s="16">
        <v>988</v>
      </c>
      <c r="G646" s="16" t="s">
        <v>1208</v>
      </c>
      <c r="H646" s="16" t="s">
        <v>134</v>
      </c>
      <c r="I646" s="16" t="s">
        <v>1209</v>
      </c>
      <c r="J646" s="16" t="s">
        <v>135</v>
      </c>
      <c r="K646" s="17">
        <v>1000000</v>
      </c>
      <c r="L646" s="19">
        <v>93.242999999999995</v>
      </c>
      <c r="M646" s="18" t="s">
        <v>577</v>
      </c>
      <c r="N646" s="19"/>
      <c r="O646" s="22">
        <v>285454</v>
      </c>
      <c r="P646" s="22">
        <f>O646-K646</f>
        <v>-714546</v>
      </c>
    </row>
    <row r="647" spans="1:16" ht="48" x14ac:dyDescent="0.2">
      <c r="A647" s="16" t="s">
        <v>11</v>
      </c>
      <c r="B647" s="16">
        <v>2022</v>
      </c>
      <c r="C647" s="16">
        <v>2022</v>
      </c>
      <c r="D647" s="16" t="s">
        <v>573</v>
      </c>
      <c r="E647" s="16" t="s">
        <v>574</v>
      </c>
      <c r="F647" s="16">
        <v>988</v>
      </c>
      <c r="G647" s="16" t="s">
        <v>1210</v>
      </c>
      <c r="H647" s="16" t="s">
        <v>134</v>
      </c>
      <c r="I647" s="16" t="s">
        <v>1209</v>
      </c>
      <c r="J647" s="16" t="s">
        <v>135</v>
      </c>
      <c r="K647" s="17">
        <v>2114860</v>
      </c>
      <c r="L647" s="19">
        <v>93.242999999999995</v>
      </c>
      <c r="M647" s="18" t="s">
        <v>577</v>
      </c>
      <c r="N647" s="19"/>
      <c r="O647" s="22">
        <v>1265586</v>
      </c>
      <c r="P647" s="22">
        <f>O647-K647</f>
        <v>-849274</v>
      </c>
    </row>
    <row r="648" spans="1:16" ht="48" x14ac:dyDescent="0.2">
      <c r="A648" s="16" t="s">
        <v>11</v>
      </c>
      <c r="B648" s="16">
        <v>2022</v>
      </c>
      <c r="C648" s="16">
        <v>2023</v>
      </c>
      <c r="D648" s="16" t="s">
        <v>573</v>
      </c>
      <c r="E648" s="16" t="s">
        <v>574</v>
      </c>
      <c r="F648" s="16">
        <v>988</v>
      </c>
      <c r="G648" s="16" t="s">
        <v>1218</v>
      </c>
      <c r="H648" s="16" t="s">
        <v>1219</v>
      </c>
      <c r="I648" s="16" t="s">
        <v>1220</v>
      </c>
      <c r="J648" s="16" t="s">
        <v>138</v>
      </c>
      <c r="K648" s="17">
        <v>2000000</v>
      </c>
      <c r="L648" s="19">
        <v>93.242999999999995</v>
      </c>
      <c r="M648" s="18" t="s">
        <v>577</v>
      </c>
      <c r="N648" s="19" t="s">
        <v>737</v>
      </c>
      <c r="O648" s="22">
        <v>1782520</v>
      </c>
      <c r="P648" s="22">
        <f>O648-K648</f>
        <v>-217480</v>
      </c>
    </row>
    <row r="649" spans="1:16" ht="48" x14ac:dyDescent="0.2">
      <c r="A649" s="16" t="s">
        <v>11</v>
      </c>
      <c r="B649" s="16">
        <v>2022</v>
      </c>
      <c r="C649" s="16">
        <v>2022</v>
      </c>
      <c r="D649" s="16" t="s">
        <v>573</v>
      </c>
      <c r="E649" s="16" t="s">
        <v>574</v>
      </c>
      <c r="F649" s="16">
        <v>988</v>
      </c>
      <c r="G649" s="16" t="s">
        <v>1221</v>
      </c>
      <c r="H649" s="16" t="s">
        <v>1219</v>
      </c>
      <c r="I649" s="16" t="s">
        <v>1220</v>
      </c>
      <c r="J649" s="16" t="s">
        <v>138</v>
      </c>
      <c r="K649" s="17">
        <v>3187862</v>
      </c>
      <c r="L649" s="19">
        <v>93.242999999999995</v>
      </c>
      <c r="M649" s="18" t="s">
        <v>577</v>
      </c>
      <c r="N649" s="19" t="s">
        <v>737</v>
      </c>
      <c r="O649" s="22">
        <v>3078898</v>
      </c>
      <c r="P649" s="22">
        <f>O649-K649</f>
        <v>-108964</v>
      </c>
    </row>
    <row r="650" spans="1:16" ht="48" x14ac:dyDescent="0.2">
      <c r="A650" s="16" t="s">
        <v>11</v>
      </c>
      <c r="B650" s="16">
        <v>2022</v>
      </c>
      <c r="C650" s="16">
        <v>2022</v>
      </c>
      <c r="D650" s="16" t="s">
        <v>573</v>
      </c>
      <c r="E650" s="16" t="s">
        <v>574</v>
      </c>
      <c r="F650" s="16">
        <v>988</v>
      </c>
      <c r="G650" s="16" t="s">
        <v>1236</v>
      </c>
      <c r="H650" s="16" t="s">
        <v>1237</v>
      </c>
      <c r="I650" s="16" t="s">
        <v>1238</v>
      </c>
      <c r="J650" s="16" t="s">
        <v>478</v>
      </c>
      <c r="K650" s="17">
        <v>250000</v>
      </c>
      <c r="L650" s="19">
        <v>93.242999999999995</v>
      </c>
      <c r="M650" s="18" t="s">
        <v>577</v>
      </c>
      <c r="N650" s="19"/>
      <c r="O650" s="22">
        <v>0</v>
      </c>
      <c r="P650" s="22">
        <f>O650-K650</f>
        <v>-250000</v>
      </c>
    </row>
    <row r="651" spans="1:16" ht="48" x14ac:dyDescent="0.2">
      <c r="A651" s="16" t="s">
        <v>11</v>
      </c>
      <c r="B651" s="16">
        <v>2022</v>
      </c>
      <c r="C651" s="16">
        <v>2023</v>
      </c>
      <c r="D651" s="16" t="s">
        <v>573</v>
      </c>
      <c r="E651" s="16" t="s">
        <v>574</v>
      </c>
      <c r="F651" s="16">
        <v>988</v>
      </c>
      <c r="G651" s="16" t="s">
        <v>1239</v>
      </c>
      <c r="H651" s="16" t="s">
        <v>1237</v>
      </c>
      <c r="I651" s="16" t="s">
        <v>1238</v>
      </c>
      <c r="J651" s="16" t="s">
        <v>478</v>
      </c>
      <c r="K651" s="17">
        <v>458333</v>
      </c>
      <c r="L651" s="19">
        <v>93.242999999999995</v>
      </c>
      <c r="M651" s="18" t="s">
        <v>577</v>
      </c>
      <c r="N651" s="19"/>
      <c r="O651" s="22">
        <v>938820</v>
      </c>
      <c r="P651" s="22">
        <f>O651-K651</f>
        <v>480487</v>
      </c>
    </row>
    <row r="652" spans="1:16" ht="48" x14ac:dyDescent="0.2">
      <c r="A652" s="16" t="s">
        <v>11</v>
      </c>
      <c r="B652" s="16">
        <v>2022</v>
      </c>
      <c r="C652" s="16">
        <v>2023</v>
      </c>
      <c r="D652" s="16" t="s">
        <v>573</v>
      </c>
      <c r="E652" s="16" t="s">
        <v>574</v>
      </c>
      <c r="F652" s="16">
        <v>988</v>
      </c>
      <c r="G652" s="16" t="s">
        <v>1269</v>
      </c>
      <c r="H652" s="16" t="s">
        <v>1270</v>
      </c>
      <c r="I652" s="16" t="s">
        <v>1271</v>
      </c>
      <c r="J652" s="16" t="s">
        <v>488</v>
      </c>
      <c r="K652" s="17">
        <v>1000000</v>
      </c>
      <c r="L652" s="19">
        <v>93.242999999999995</v>
      </c>
      <c r="M652" s="18" t="s">
        <v>577</v>
      </c>
      <c r="N652" s="19"/>
      <c r="O652" s="22">
        <v>2586845</v>
      </c>
      <c r="P652" s="22">
        <f>O652-K652</f>
        <v>1586845</v>
      </c>
    </row>
    <row r="653" spans="1:16" ht="48" x14ac:dyDescent="0.2">
      <c r="A653" s="16" t="s">
        <v>11</v>
      </c>
      <c r="B653" s="16">
        <v>2022</v>
      </c>
      <c r="C653" s="16">
        <v>2022</v>
      </c>
      <c r="D653" s="16" t="s">
        <v>573</v>
      </c>
      <c r="E653" s="16" t="s">
        <v>574</v>
      </c>
      <c r="F653" s="16">
        <v>988</v>
      </c>
      <c r="G653" s="16" t="s">
        <v>1272</v>
      </c>
      <c r="H653" s="16" t="s">
        <v>1270</v>
      </c>
      <c r="I653" s="16" t="s">
        <v>1271</v>
      </c>
      <c r="J653" s="16" t="s">
        <v>488</v>
      </c>
      <c r="K653" s="17">
        <v>1390817</v>
      </c>
      <c r="L653" s="19">
        <v>93.242999999999995</v>
      </c>
      <c r="M653" s="18" t="s">
        <v>577</v>
      </c>
      <c r="N653" s="19"/>
      <c r="O653" s="22">
        <v>11156073</v>
      </c>
      <c r="P653" s="22">
        <f>O653-K653</f>
        <v>9765256</v>
      </c>
    </row>
    <row r="654" spans="1:16" ht="48" x14ac:dyDescent="0.2">
      <c r="A654" s="16" t="s">
        <v>11</v>
      </c>
      <c r="B654" s="16">
        <v>2022</v>
      </c>
      <c r="C654" s="16">
        <v>2022</v>
      </c>
      <c r="D654" s="16" t="s">
        <v>573</v>
      </c>
      <c r="E654" s="16" t="s">
        <v>574</v>
      </c>
      <c r="F654" s="16">
        <v>988</v>
      </c>
      <c r="G654" s="16" t="s">
        <v>1286</v>
      </c>
      <c r="H654" s="16" t="s">
        <v>1287</v>
      </c>
      <c r="I654" s="16" t="s">
        <v>1288</v>
      </c>
      <c r="J654" s="16" t="s">
        <v>493</v>
      </c>
      <c r="K654" s="17">
        <v>250000</v>
      </c>
      <c r="L654" s="19">
        <v>93.242999999999995</v>
      </c>
      <c r="M654" s="18" t="s">
        <v>577</v>
      </c>
      <c r="N654" s="19"/>
      <c r="O654" s="22">
        <v>15793941</v>
      </c>
      <c r="P654" s="22">
        <f>O654-K654</f>
        <v>15543941</v>
      </c>
    </row>
    <row r="655" spans="1:16" ht="48" x14ac:dyDescent="0.2">
      <c r="A655" s="16" t="s">
        <v>11</v>
      </c>
      <c r="B655" s="16">
        <v>2022</v>
      </c>
      <c r="C655" s="16">
        <v>2023</v>
      </c>
      <c r="D655" s="16" t="s">
        <v>573</v>
      </c>
      <c r="E655" s="16" t="s">
        <v>574</v>
      </c>
      <c r="F655" s="16">
        <v>988</v>
      </c>
      <c r="G655" s="16" t="s">
        <v>1289</v>
      </c>
      <c r="H655" s="16" t="s">
        <v>1287</v>
      </c>
      <c r="I655" s="16" t="s">
        <v>1288</v>
      </c>
      <c r="J655" s="16" t="s">
        <v>493</v>
      </c>
      <c r="K655" s="17">
        <v>458333</v>
      </c>
      <c r="L655" s="19">
        <v>93.242999999999995</v>
      </c>
      <c r="M655" s="18" t="s">
        <v>577</v>
      </c>
      <c r="N655" s="19"/>
      <c r="O655" s="22">
        <v>27280443</v>
      </c>
      <c r="P655" s="22">
        <f>O655-K655</f>
        <v>26822110</v>
      </c>
    </row>
    <row r="656" spans="1:16" ht="48" x14ac:dyDescent="0.2">
      <c r="A656" s="16" t="s">
        <v>11</v>
      </c>
      <c r="B656" s="16">
        <v>2022</v>
      </c>
      <c r="C656" s="16">
        <v>2023</v>
      </c>
      <c r="D656" s="16" t="s">
        <v>573</v>
      </c>
      <c r="E656" s="16" t="s">
        <v>574</v>
      </c>
      <c r="F656" s="16">
        <v>988</v>
      </c>
      <c r="G656" s="16" t="s">
        <v>1301</v>
      </c>
      <c r="H656" s="16" t="s">
        <v>1302</v>
      </c>
      <c r="I656" s="16" t="s">
        <v>503</v>
      </c>
      <c r="J656" s="16" t="s">
        <v>500</v>
      </c>
      <c r="K656" s="17">
        <v>1000000</v>
      </c>
      <c r="L656" s="19">
        <v>93.242999999999995</v>
      </c>
      <c r="M656" s="18" t="s">
        <v>577</v>
      </c>
      <c r="N656" s="19"/>
      <c r="O656" s="22">
        <v>0</v>
      </c>
      <c r="P656" s="22">
        <f>O656-K656</f>
        <v>-1000000</v>
      </c>
    </row>
    <row r="657" spans="1:16" ht="48" x14ac:dyDescent="0.2">
      <c r="A657" s="16" t="s">
        <v>11</v>
      </c>
      <c r="B657" s="16">
        <v>2022</v>
      </c>
      <c r="C657" s="16">
        <v>2022</v>
      </c>
      <c r="D657" s="16" t="s">
        <v>573</v>
      </c>
      <c r="E657" s="16" t="s">
        <v>574</v>
      </c>
      <c r="F657" s="16">
        <v>988</v>
      </c>
      <c r="G657" s="16" t="s">
        <v>1303</v>
      </c>
      <c r="H657" s="16" t="s">
        <v>1302</v>
      </c>
      <c r="I657" s="16" t="s">
        <v>503</v>
      </c>
      <c r="J657" s="16" t="s">
        <v>500</v>
      </c>
      <c r="K657" s="17">
        <v>1688142</v>
      </c>
      <c r="L657" s="19">
        <v>93.242999999999995</v>
      </c>
      <c r="M657" s="18" t="s">
        <v>577</v>
      </c>
      <c r="N657" s="19"/>
      <c r="O657" s="22">
        <v>4433226</v>
      </c>
      <c r="P657" s="22">
        <f>O657-K657</f>
        <v>2745084</v>
      </c>
    </row>
    <row r="658" spans="1:16" ht="48" x14ac:dyDescent="0.2">
      <c r="A658" s="16" t="s">
        <v>11</v>
      </c>
      <c r="B658" s="16">
        <v>2022</v>
      </c>
      <c r="C658" s="16">
        <v>2023</v>
      </c>
      <c r="D658" s="16" t="s">
        <v>573</v>
      </c>
      <c r="E658" s="16" t="s">
        <v>574</v>
      </c>
      <c r="F658" s="16">
        <v>988</v>
      </c>
      <c r="G658" s="16" t="s">
        <v>1312</v>
      </c>
      <c r="H658" s="16" t="s">
        <v>1313</v>
      </c>
      <c r="I658" s="16" t="s">
        <v>1314</v>
      </c>
      <c r="J658" s="16" t="s">
        <v>507</v>
      </c>
      <c r="K658" s="17">
        <v>2000000</v>
      </c>
      <c r="L658" s="19">
        <v>93.242999999999995</v>
      </c>
      <c r="M658" s="18" t="s">
        <v>577</v>
      </c>
      <c r="N658" s="19"/>
      <c r="O658" s="22">
        <v>11714654</v>
      </c>
      <c r="P658" s="22">
        <f>O658-K658</f>
        <v>9714654</v>
      </c>
    </row>
    <row r="659" spans="1:16" ht="48" x14ac:dyDescent="0.2">
      <c r="A659" s="16" t="s">
        <v>11</v>
      </c>
      <c r="B659" s="16">
        <v>2022</v>
      </c>
      <c r="C659" s="16">
        <v>2022</v>
      </c>
      <c r="D659" s="16" t="s">
        <v>573</v>
      </c>
      <c r="E659" s="16" t="s">
        <v>574</v>
      </c>
      <c r="F659" s="16">
        <v>988</v>
      </c>
      <c r="G659" s="16" t="s">
        <v>1315</v>
      </c>
      <c r="H659" s="16" t="s">
        <v>1313</v>
      </c>
      <c r="I659" s="16" t="s">
        <v>1314</v>
      </c>
      <c r="J659" s="16" t="s">
        <v>507</v>
      </c>
      <c r="K659" s="17">
        <v>8367877</v>
      </c>
      <c r="L659" s="19">
        <v>93.242999999999995</v>
      </c>
      <c r="M659" s="18" t="s">
        <v>577</v>
      </c>
      <c r="N659" s="19"/>
      <c r="O659" s="22">
        <v>53181098</v>
      </c>
      <c r="P659" s="22">
        <f>O659-K659</f>
        <v>44813221</v>
      </c>
    </row>
    <row r="660" spans="1:16" ht="48" x14ac:dyDescent="0.2">
      <c r="A660" s="16" t="s">
        <v>11</v>
      </c>
      <c r="B660" s="16">
        <v>2022</v>
      </c>
      <c r="C660" s="16">
        <v>2023</v>
      </c>
      <c r="D660" s="16" t="s">
        <v>573</v>
      </c>
      <c r="E660" s="16" t="s">
        <v>574</v>
      </c>
      <c r="F660" s="16">
        <v>988</v>
      </c>
      <c r="G660" s="16" t="s">
        <v>1325</v>
      </c>
      <c r="H660" s="16" t="s">
        <v>1326</v>
      </c>
      <c r="I660" s="16" t="s">
        <v>526</v>
      </c>
      <c r="J660" s="16" t="s">
        <v>142</v>
      </c>
      <c r="K660" s="17">
        <v>1000000</v>
      </c>
      <c r="L660" s="19">
        <v>93.242999999999995</v>
      </c>
      <c r="M660" s="18" t="s">
        <v>577</v>
      </c>
      <c r="N660" s="19"/>
      <c r="O660" s="22">
        <v>74580936</v>
      </c>
      <c r="P660" s="22">
        <f>O660-K660</f>
        <v>73580936</v>
      </c>
    </row>
    <row r="661" spans="1:16" ht="48" x14ac:dyDescent="0.2">
      <c r="A661" s="16" t="s">
        <v>11</v>
      </c>
      <c r="B661" s="16">
        <v>2022</v>
      </c>
      <c r="C661" s="16">
        <v>2022</v>
      </c>
      <c r="D661" s="16" t="s">
        <v>573</v>
      </c>
      <c r="E661" s="16" t="s">
        <v>574</v>
      </c>
      <c r="F661" s="16">
        <v>988</v>
      </c>
      <c r="G661" s="16" t="s">
        <v>1327</v>
      </c>
      <c r="H661" s="16" t="s">
        <v>1326</v>
      </c>
      <c r="I661" s="16" t="s">
        <v>526</v>
      </c>
      <c r="J661" s="16" t="s">
        <v>142</v>
      </c>
      <c r="K661" s="17">
        <v>1409262</v>
      </c>
      <c r="L661" s="19">
        <v>93.242999999999995</v>
      </c>
      <c r="M661" s="18" t="s">
        <v>577</v>
      </c>
      <c r="N661" s="19"/>
      <c r="O661" s="22">
        <v>128821616</v>
      </c>
      <c r="P661" s="22">
        <f>O661-K661</f>
        <v>127412354</v>
      </c>
    </row>
    <row r="662" spans="1:16" ht="48" x14ac:dyDescent="0.2">
      <c r="A662" s="16" t="s">
        <v>11</v>
      </c>
      <c r="B662" s="16">
        <v>2022</v>
      </c>
      <c r="C662" s="16">
        <v>2023</v>
      </c>
      <c r="D662" s="16" t="s">
        <v>573</v>
      </c>
      <c r="E662" s="16" t="s">
        <v>574</v>
      </c>
      <c r="F662" s="16">
        <v>988</v>
      </c>
      <c r="G662" s="16" t="s">
        <v>1337</v>
      </c>
      <c r="H662" s="16" t="s">
        <v>1338</v>
      </c>
      <c r="I662" s="16" t="s">
        <v>534</v>
      </c>
      <c r="J662" s="16" t="s">
        <v>13</v>
      </c>
      <c r="K662" s="17">
        <v>1000000</v>
      </c>
      <c r="L662" s="19">
        <v>93.242999999999995</v>
      </c>
      <c r="M662" s="18" t="s">
        <v>577</v>
      </c>
      <c r="N662" s="19"/>
      <c r="O662" s="22">
        <v>0</v>
      </c>
      <c r="P662" s="22">
        <f>O662-K662</f>
        <v>-1000000</v>
      </c>
    </row>
    <row r="663" spans="1:16" ht="48" x14ac:dyDescent="0.2">
      <c r="A663" s="16" t="s">
        <v>11</v>
      </c>
      <c r="B663" s="16">
        <v>2022</v>
      </c>
      <c r="C663" s="16">
        <v>2022</v>
      </c>
      <c r="D663" s="16" t="s">
        <v>573</v>
      </c>
      <c r="E663" s="16" t="s">
        <v>574</v>
      </c>
      <c r="F663" s="16">
        <v>988</v>
      </c>
      <c r="G663" s="16" t="s">
        <v>1339</v>
      </c>
      <c r="H663" s="16" t="s">
        <v>1338</v>
      </c>
      <c r="I663" s="16" t="s">
        <v>534</v>
      </c>
      <c r="J663" s="16" t="s">
        <v>13</v>
      </c>
      <c r="K663" s="17">
        <v>2642519</v>
      </c>
      <c r="L663" s="19">
        <v>93.242999999999995</v>
      </c>
      <c r="M663" s="18" t="s">
        <v>577</v>
      </c>
      <c r="N663" s="19"/>
      <c r="O663" s="22">
        <v>443401</v>
      </c>
      <c r="P663" s="22">
        <f>O663-K663</f>
        <v>-2199118</v>
      </c>
    </row>
    <row r="664" spans="1:16" ht="48" x14ac:dyDescent="0.2">
      <c r="A664" s="16" t="s">
        <v>11</v>
      </c>
      <c r="B664" s="16">
        <v>2022</v>
      </c>
      <c r="C664" s="16">
        <v>2022</v>
      </c>
      <c r="D664" s="16" t="s">
        <v>573</v>
      </c>
      <c r="E664" s="16" t="s">
        <v>574</v>
      </c>
      <c r="F664" s="16">
        <v>988</v>
      </c>
      <c r="G664" s="16" t="s">
        <v>1349</v>
      </c>
      <c r="H664" s="16" t="s">
        <v>1350</v>
      </c>
      <c r="I664" s="16" t="s">
        <v>1351</v>
      </c>
      <c r="J664" s="16" t="s">
        <v>1352</v>
      </c>
      <c r="K664" s="17">
        <v>250000</v>
      </c>
      <c r="L664" s="19">
        <v>93.242999999999995</v>
      </c>
      <c r="M664" s="18" t="s">
        <v>577</v>
      </c>
      <c r="N664" s="19"/>
      <c r="O664" s="22">
        <v>1201842</v>
      </c>
      <c r="P664" s="22">
        <f>O664-K664</f>
        <v>951842</v>
      </c>
    </row>
    <row r="665" spans="1:16" ht="48" x14ac:dyDescent="0.2">
      <c r="A665" s="16" t="s">
        <v>11</v>
      </c>
      <c r="B665" s="16">
        <v>2022</v>
      </c>
      <c r="C665" s="16">
        <v>2023</v>
      </c>
      <c r="D665" s="16" t="s">
        <v>573</v>
      </c>
      <c r="E665" s="16" t="s">
        <v>574</v>
      </c>
      <c r="F665" s="16">
        <v>988</v>
      </c>
      <c r="G665" s="16" t="s">
        <v>1353</v>
      </c>
      <c r="H665" s="16" t="s">
        <v>1350</v>
      </c>
      <c r="I665" s="16" t="s">
        <v>1351</v>
      </c>
      <c r="J665" s="16" t="s">
        <v>1352</v>
      </c>
      <c r="K665" s="17">
        <v>458333</v>
      </c>
      <c r="L665" s="19">
        <v>93.242999999999995</v>
      </c>
      <c r="M665" s="18" t="s">
        <v>577</v>
      </c>
      <c r="N665" s="19"/>
      <c r="O665" s="22">
        <v>5288880</v>
      </c>
      <c r="P665" s="22">
        <f>O665-K665</f>
        <v>4830547</v>
      </c>
    </row>
    <row r="666" spans="1:16" ht="48" x14ac:dyDescent="0.2">
      <c r="A666" s="16" t="s">
        <v>11</v>
      </c>
      <c r="B666" s="16">
        <v>2022</v>
      </c>
      <c r="C666" s="16">
        <v>2022</v>
      </c>
      <c r="D666" s="16" t="s">
        <v>573</v>
      </c>
      <c r="E666" s="16" t="s">
        <v>574</v>
      </c>
      <c r="F666" s="16">
        <v>988</v>
      </c>
      <c r="G666" s="16" t="s">
        <v>1362</v>
      </c>
      <c r="H666" s="16" t="s">
        <v>1363</v>
      </c>
      <c r="I666" s="16" t="s">
        <v>1364</v>
      </c>
      <c r="J666" s="16" t="s">
        <v>145</v>
      </c>
      <c r="K666" s="17">
        <v>250000</v>
      </c>
      <c r="L666" s="19">
        <v>93.242999999999995</v>
      </c>
      <c r="M666" s="18" t="s">
        <v>577</v>
      </c>
      <c r="N666" s="19"/>
      <c r="O666" s="22">
        <v>7459411</v>
      </c>
      <c r="P666" s="22">
        <f>O666-K666</f>
        <v>7209411</v>
      </c>
    </row>
    <row r="667" spans="1:16" ht="48" x14ac:dyDescent="0.2">
      <c r="A667" s="16" t="s">
        <v>11</v>
      </c>
      <c r="B667" s="16">
        <v>2022</v>
      </c>
      <c r="C667" s="16">
        <v>2023</v>
      </c>
      <c r="D667" s="16" t="s">
        <v>573</v>
      </c>
      <c r="E667" s="16" t="s">
        <v>574</v>
      </c>
      <c r="F667" s="16">
        <v>988</v>
      </c>
      <c r="G667" s="16" t="s">
        <v>1365</v>
      </c>
      <c r="H667" s="16" t="s">
        <v>1363</v>
      </c>
      <c r="I667" s="16" t="s">
        <v>1364</v>
      </c>
      <c r="J667" s="16" t="s">
        <v>145</v>
      </c>
      <c r="K667" s="17">
        <v>458333</v>
      </c>
      <c r="L667" s="19">
        <v>93.242999999999995</v>
      </c>
      <c r="M667" s="18" t="s">
        <v>577</v>
      </c>
      <c r="N667" s="19"/>
      <c r="O667" s="22">
        <v>12884438</v>
      </c>
      <c r="P667" s="22">
        <f>O667-K667</f>
        <v>12426105</v>
      </c>
    </row>
    <row r="668" spans="1:16" ht="48" x14ac:dyDescent="0.2">
      <c r="A668" s="16" t="s">
        <v>11</v>
      </c>
      <c r="B668" s="16">
        <v>2022</v>
      </c>
      <c r="C668" s="16">
        <v>2023</v>
      </c>
      <c r="D668" s="16" t="s">
        <v>573</v>
      </c>
      <c r="E668" s="16" t="s">
        <v>574</v>
      </c>
      <c r="F668" s="16">
        <v>988</v>
      </c>
      <c r="G668" s="16" t="s">
        <v>1375</v>
      </c>
      <c r="H668" s="16" t="s">
        <v>1376</v>
      </c>
      <c r="I668" s="16" t="s">
        <v>1377</v>
      </c>
      <c r="J668" s="16" t="s">
        <v>539</v>
      </c>
      <c r="K668" s="17">
        <v>570991</v>
      </c>
      <c r="L668" s="19">
        <v>93.242999999999995</v>
      </c>
      <c r="M668" s="18" t="s">
        <v>577</v>
      </c>
      <c r="N668" s="19"/>
      <c r="O668" s="22">
        <v>0</v>
      </c>
      <c r="P668" s="22">
        <f>O668-K668</f>
        <v>-570991</v>
      </c>
    </row>
    <row r="669" spans="1:16" ht="48" x14ac:dyDescent="0.2">
      <c r="A669" s="16" t="s">
        <v>11</v>
      </c>
      <c r="B669" s="16">
        <v>2022</v>
      </c>
      <c r="C669" s="16">
        <v>2022</v>
      </c>
      <c r="D669" s="16" t="s">
        <v>573</v>
      </c>
      <c r="E669" s="16" t="s">
        <v>574</v>
      </c>
      <c r="F669" s="16">
        <v>988</v>
      </c>
      <c r="G669" s="16" t="s">
        <v>1378</v>
      </c>
      <c r="H669" s="16" t="s">
        <v>1376</v>
      </c>
      <c r="I669" s="16" t="s">
        <v>1377</v>
      </c>
      <c r="J669" s="16" t="s">
        <v>539</v>
      </c>
      <c r="K669" s="17">
        <v>2674720</v>
      </c>
      <c r="L669" s="19">
        <v>93.242999999999995</v>
      </c>
      <c r="M669" s="18" t="s">
        <v>577</v>
      </c>
      <c r="N669" s="19"/>
      <c r="O669" s="22">
        <v>1231543</v>
      </c>
      <c r="P669" s="22">
        <f>O669-K669</f>
        <v>-1443177</v>
      </c>
    </row>
    <row r="670" spans="1:16" ht="48" x14ac:dyDescent="0.2">
      <c r="A670" s="16" t="s">
        <v>11</v>
      </c>
      <c r="B670" s="16">
        <v>2022</v>
      </c>
      <c r="C670" s="16">
        <v>2023</v>
      </c>
      <c r="D670" s="16" t="s">
        <v>573</v>
      </c>
      <c r="E670" s="16" t="s">
        <v>574</v>
      </c>
      <c r="F670" s="16">
        <v>988</v>
      </c>
      <c r="G670" s="16" t="s">
        <v>1390</v>
      </c>
      <c r="H670" s="16" t="s">
        <v>1391</v>
      </c>
      <c r="I670" s="16" t="s">
        <v>1392</v>
      </c>
      <c r="J670" s="16" t="s">
        <v>149</v>
      </c>
      <c r="K670" s="17">
        <v>1000000</v>
      </c>
      <c r="L670" s="19">
        <v>93.242999999999995</v>
      </c>
      <c r="M670" s="18" t="s">
        <v>577</v>
      </c>
      <c r="N670" s="19"/>
      <c r="O670" s="22">
        <v>3391717</v>
      </c>
      <c r="P670" s="22">
        <f>O670-K670</f>
        <v>2391717</v>
      </c>
    </row>
    <row r="671" spans="1:16" ht="48" x14ac:dyDescent="0.2">
      <c r="A671" s="16" t="s">
        <v>11</v>
      </c>
      <c r="B671" s="16">
        <v>2022</v>
      </c>
      <c r="C671" s="16">
        <v>2022</v>
      </c>
      <c r="D671" s="16" t="s">
        <v>573</v>
      </c>
      <c r="E671" s="16" t="s">
        <v>574</v>
      </c>
      <c r="F671" s="16">
        <v>988</v>
      </c>
      <c r="G671" s="16" t="s">
        <v>1393</v>
      </c>
      <c r="H671" s="16" t="s">
        <v>1391</v>
      </c>
      <c r="I671" s="16" t="s">
        <v>1392</v>
      </c>
      <c r="J671" s="16" t="s">
        <v>149</v>
      </c>
      <c r="K671" s="17">
        <v>1787657</v>
      </c>
      <c r="L671" s="19">
        <v>93.242999999999995</v>
      </c>
      <c r="M671" s="18" t="s">
        <v>577</v>
      </c>
      <c r="N671" s="19"/>
      <c r="O671" s="22">
        <v>14636216</v>
      </c>
      <c r="P671" s="22">
        <f>O671-K671</f>
        <v>12848559</v>
      </c>
    </row>
    <row r="672" spans="1:16" ht="48" x14ac:dyDescent="0.2">
      <c r="A672" s="16" t="s">
        <v>11</v>
      </c>
      <c r="B672" s="16">
        <v>2022</v>
      </c>
      <c r="C672" s="16">
        <v>2023</v>
      </c>
      <c r="D672" s="16" t="s">
        <v>573</v>
      </c>
      <c r="E672" s="16" t="s">
        <v>574</v>
      </c>
      <c r="F672" s="16">
        <v>988</v>
      </c>
      <c r="G672" s="16" t="s">
        <v>1401</v>
      </c>
      <c r="H672" s="16" t="s">
        <v>1402</v>
      </c>
      <c r="I672" s="16" t="s">
        <v>487</v>
      </c>
      <c r="J672" s="16" t="s">
        <v>153</v>
      </c>
      <c r="K672" s="17">
        <v>458333</v>
      </c>
      <c r="L672" s="19">
        <v>93.242999999999995</v>
      </c>
      <c r="M672" s="18" t="s">
        <v>577</v>
      </c>
      <c r="N672" s="19"/>
      <c r="O672" s="22">
        <v>20718461</v>
      </c>
      <c r="P672" s="22">
        <f>O672-K672</f>
        <v>20260128</v>
      </c>
    </row>
    <row r="673" spans="1:16" ht="48" x14ac:dyDescent="0.2">
      <c r="A673" s="16" t="s">
        <v>11</v>
      </c>
      <c r="B673" s="16">
        <v>2022</v>
      </c>
      <c r="C673" s="16">
        <v>2022</v>
      </c>
      <c r="D673" s="16" t="s">
        <v>573</v>
      </c>
      <c r="E673" s="16" t="s">
        <v>574</v>
      </c>
      <c r="F673" s="16">
        <v>988</v>
      </c>
      <c r="G673" s="16" t="s">
        <v>1403</v>
      </c>
      <c r="H673" s="16" t="s">
        <v>1402</v>
      </c>
      <c r="I673" s="16" t="s">
        <v>487</v>
      </c>
      <c r="J673" s="16" t="s">
        <v>153</v>
      </c>
      <c r="K673" s="17">
        <v>561131</v>
      </c>
      <c r="L673" s="19">
        <v>93.242999999999995</v>
      </c>
      <c r="M673" s="18" t="s">
        <v>577</v>
      </c>
      <c r="N673" s="19"/>
      <c r="O673" s="22">
        <v>35786432</v>
      </c>
      <c r="P673" s="22">
        <f>O673-K673</f>
        <v>35225301</v>
      </c>
    </row>
    <row r="674" spans="1:16" ht="48" x14ac:dyDescent="0.2">
      <c r="A674" s="16" t="s">
        <v>11</v>
      </c>
      <c r="B674" s="16">
        <v>2022</v>
      </c>
      <c r="C674" s="16">
        <v>2022</v>
      </c>
      <c r="D674" s="16" t="s">
        <v>573</v>
      </c>
      <c r="E674" s="16" t="s">
        <v>574</v>
      </c>
      <c r="F674" s="16">
        <v>988</v>
      </c>
      <c r="G674" s="16" t="s">
        <v>1412</v>
      </c>
      <c r="H674" s="16" t="s">
        <v>1413</v>
      </c>
      <c r="I674" s="16" t="s">
        <v>1414</v>
      </c>
      <c r="J674" s="16" t="s">
        <v>553</v>
      </c>
      <c r="K674" s="17">
        <v>250000</v>
      </c>
      <c r="L674" s="19">
        <v>93.242999999999995</v>
      </c>
      <c r="M674" s="18" t="s">
        <v>577</v>
      </c>
      <c r="N674" s="19"/>
      <c r="O674" s="22">
        <v>0</v>
      </c>
      <c r="P674" s="22">
        <f>O674-K674</f>
        <v>-250000</v>
      </c>
    </row>
    <row r="675" spans="1:16" ht="48" x14ac:dyDescent="0.2">
      <c r="A675" s="16" t="s">
        <v>11</v>
      </c>
      <c r="B675" s="16">
        <v>2022</v>
      </c>
      <c r="C675" s="16">
        <v>2023</v>
      </c>
      <c r="D675" s="16" t="s">
        <v>573</v>
      </c>
      <c r="E675" s="16" t="s">
        <v>574</v>
      </c>
      <c r="F675" s="16">
        <v>988</v>
      </c>
      <c r="G675" s="16" t="s">
        <v>1415</v>
      </c>
      <c r="H675" s="16" t="s">
        <v>1413</v>
      </c>
      <c r="I675" s="16" t="s">
        <v>1414</v>
      </c>
      <c r="J675" s="16" t="s">
        <v>553</v>
      </c>
      <c r="K675" s="17">
        <v>458333</v>
      </c>
      <c r="L675" s="19">
        <v>93.242999999999995</v>
      </c>
      <c r="M675" s="18" t="s">
        <v>577</v>
      </c>
      <c r="N675" s="19"/>
      <c r="O675" s="22">
        <v>55316</v>
      </c>
      <c r="P675" s="22">
        <f>O675-K675</f>
        <v>-403017</v>
      </c>
    </row>
    <row r="676" spans="1:16" ht="32" x14ac:dyDescent="0.2">
      <c r="A676" s="16" t="s">
        <v>11</v>
      </c>
      <c r="B676" s="16">
        <v>2022</v>
      </c>
      <c r="C676" s="16">
        <v>2023</v>
      </c>
      <c r="D676" s="16" t="s">
        <v>554</v>
      </c>
      <c r="E676" s="16" t="s">
        <v>555</v>
      </c>
      <c r="F676" s="16">
        <v>988</v>
      </c>
      <c r="G676" s="16" t="s">
        <v>556</v>
      </c>
      <c r="H676" s="16" t="s">
        <v>557</v>
      </c>
      <c r="I676" s="16" t="s">
        <v>558</v>
      </c>
      <c r="J676" s="16" t="s">
        <v>158</v>
      </c>
      <c r="K676" s="17">
        <v>250000</v>
      </c>
      <c r="L676" s="19">
        <v>93.242999999999995</v>
      </c>
      <c r="M676" s="18" t="s">
        <v>559</v>
      </c>
      <c r="N676" s="19"/>
      <c r="O676" s="22">
        <v>125000</v>
      </c>
      <c r="P676" s="22">
        <f>O676-K676</f>
        <v>-125000</v>
      </c>
    </row>
    <row r="677" spans="1:16" ht="32" x14ac:dyDescent="0.2">
      <c r="A677" s="16" t="s">
        <v>11</v>
      </c>
      <c r="B677" s="16">
        <v>2022</v>
      </c>
      <c r="C677" s="16">
        <v>2023</v>
      </c>
      <c r="D677" s="16" t="s">
        <v>554</v>
      </c>
      <c r="E677" s="16" t="s">
        <v>555</v>
      </c>
      <c r="F677" s="16">
        <v>988</v>
      </c>
      <c r="G677" s="16" t="s">
        <v>618</v>
      </c>
      <c r="H677" s="16" t="s">
        <v>619</v>
      </c>
      <c r="I677" s="16" t="s">
        <v>620</v>
      </c>
      <c r="J677" s="16" t="s">
        <v>197</v>
      </c>
      <c r="K677" s="17">
        <v>1925000</v>
      </c>
      <c r="L677" s="19">
        <v>93.242999999999995</v>
      </c>
      <c r="M677" s="18" t="s">
        <v>559</v>
      </c>
      <c r="N677" s="19"/>
      <c r="O677" s="22">
        <v>242105</v>
      </c>
      <c r="P677" s="22">
        <f>O677-K677</f>
        <v>-1682895</v>
      </c>
    </row>
    <row r="678" spans="1:16" ht="32" x14ac:dyDescent="0.2">
      <c r="A678" s="16" t="s">
        <v>11</v>
      </c>
      <c r="B678" s="16">
        <v>2022</v>
      </c>
      <c r="C678" s="16">
        <v>2023</v>
      </c>
      <c r="D678" s="16" t="s">
        <v>554</v>
      </c>
      <c r="E678" s="16" t="s">
        <v>555</v>
      </c>
      <c r="F678" s="16">
        <v>988</v>
      </c>
      <c r="G678" s="16" t="s">
        <v>633</v>
      </c>
      <c r="H678" s="16" t="s">
        <v>634</v>
      </c>
      <c r="I678" s="16" t="s">
        <v>635</v>
      </c>
      <c r="J678" s="16" t="s">
        <v>84</v>
      </c>
      <c r="K678" s="17">
        <v>250000</v>
      </c>
      <c r="L678" s="19">
        <v>93.242999999999995</v>
      </c>
      <c r="M678" s="18" t="s">
        <v>559</v>
      </c>
      <c r="N678" s="19"/>
      <c r="O678" s="22">
        <v>341809</v>
      </c>
      <c r="P678" s="22">
        <f>O678-K678</f>
        <v>91809</v>
      </c>
    </row>
    <row r="679" spans="1:16" ht="32" x14ac:dyDescent="0.2">
      <c r="A679" s="16" t="s">
        <v>11</v>
      </c>
      <c r="B679" s="16">
        <v>2022</v>
      </c>
      <c r="C679" s="16">
        <v>2023</v>
      </c>
      <c r="D679" s="16" t="s">
        <v>554</v>
      </c>
      <c r="E679" s="16" t="s">
        <v>555</v>
      </c>
      <c r="F679" s="16">
        <v>988</v>
      </c>
      <c r="G679" s="16" t="s">
        <v>802</v>
      </c>
      <c r="H679" s="16" t="s">
        <v>803</v>
      </c>
      <c r="I679" s="16" t="s">
        <v>305</v>
      </c>
      <c r="J679" s="16" t="s">
        <v>292</v>
      </c>
      <c r="K679" s="17">
        <v>249699</v>
      </c>
      <c r="L679" s="19">
        <v>93.242999999999995</v>
      </c>
      <c r="M679" s="18" t="s">
        <v>559</v>
      </c>
      <c r="N679" s="19" t="s">
        <v>737</v>
      </c>
      <c r="O679" s="22">
        <v>590398</v>
      </c>
      <c r="P679" s="22">
        <f>O679-K679</f>
        <v>340699</v>
      </c>
    </row>
    <row r="680" spans="1:16" ht="32" x14ac:dyDescent="0.2">
      <c r="A680" s="16" t="s">
        <v>11</v>
      </c>
      <c r="B680" s="16">
        <v>2022</v>
      </c>
      <c r="C680" s="16">
        <v>2023</v>
      </c>
      <c r="D680" s="16" t="s">
        <v>554</v>
      </c>
      <c r="E680" s="16" t="s">
        <v>555</v>
      </c>
      <c r="F680" s="16">
        <v>988</v>
      </c>
      <c r="G680" s="16" t="s">
        <v>902</v>
      </c>
      <c r="H680" s="16" t="s">
        <v>903</v>
      </c>
      <c r="I680" s="16" t="s">
        <v>904</v>
      </c>
      <c r="J680" s="16" t="s">
        <v>108</v>
      </c>
      <c r="K680" s="17">
        <v>250000</v>
      </c>
      <c r="L680" s="19">
        <v>93.242999999999995</v>
      </c>
      <c r="M680" s="18" t="s">
        <v>559</v>
      </c>
      <c r="N680" s="19"/>
      <c r="O680" s="22">
        <v>0</v>
      </c>
      <c r="P680" s="22">
        <f>O680-K680</f>
        <v>-250000</v>
      </c>
    </row>
    <row r="681" spans="1:16" ht="32" x14ac:dyDescent="0.2">
      <c r="A681" s="16" t="s">
        <v>11</v>
      </c>
      <c r="B681" s="16">
        <v>2022</v>
      </c>
      <c r="C681" s="16">
        <v>2023</v>
      </c>
      <c r="D681" s="16" t="s">
        <v>554</v>
      </c>
      <c r="E681" s="16" t="s">
        <v>555</v>
      </c>
      <c r="F681" s="16">
        <v>988</v>
      </c>
      <c r="G681" s="16" t="s">
        <v>1004</v>
      </c>
      <c r="H681" s="16" t="s">
        <v>1005</v>
      </c>
      <c r="I681" s="16" t="s">
        <v>1006</v>
      </c>
      <c r="J681" s="16" t="s">
        <v>116</v>
      </c>
      <c r="K681" s="17">
        <v>249914</v>
      </c>
      <c r="L681" s="19">
        <v>93.242999999999995</v>
      </c>
      <c r="M681" s="18" t="s">
        <v>559</v>
      </c>
      <c r="N681" s="19"/>
      <c r="O681" s="22">
        <v>125000</v>
      </c>
      <c r="P681" s="22">
        <f>O681-K681</f>
        <v>-124914</v>
      </c>
    </row>
    <row r="682" spans="1:16" ht="32" x14ac:dyDescent="0.2">
      <c r="A682" s="16" t="s">
        <v>11</v>
      </c>
      <c r="B682" s="16">
        <v>2022</v>
      </c>
      <c r="C682" s="16">
        <v>2023</v>
      </c>
      <c r="D682" s="16" t="s">
        <v>554</v>
      </c>
      <c r="E682" s="16" t="s">
        <v>555</v>
      </c>
      <c r="F682" s="16">
        <v>988</v>
      </c>
      <c r="G682" s="16" t="s">
        <v>1007</v>
      </c>
      <c r="H682" s="16" t="s">
        <v>1008</v>
      </c>
      <c r="I682" s="16" t="s">
        <v>1009</v>
      </c>
      <c r="J682" s="16" t="s">
        <v>116</v>
      </c>
      <c r="K682" s="17">
        <v>250000</v>
      </c>
      <c r="L682" s="19">
        <v>93.242999999999995</v>
      </c>
      <c r="M682" s="18" t="s">
        <v>559</v>
      </c>
      <c r="N682" s="19"/>
      <c r="O682" s="22">
        <v>231934</v>
      </c>
      <c r="P682" s="22">
        <f>O682-K682</f>
        <v>-18066</v>
      </c>
    </row>
    <row r="683" spans="1:16" ht="32" x14ac:dyDescent="0.2">
      <c r="A683" s="16" t="s">
        <v>11</v>
      </c>
      <c r="B683" s="16">
        <v>2022</v>
      </c>
      <c r="C683" s="16">
        <v>2023</v>
      </c>
      <c r="D683" s="16" t="s">
        <v>554</v>
      </c>
      <c r="E683" s="16" t="s">
        <v>555</v>
      </c>
      <c r="F683" s="16">
        <v>988</v>
      </c>
      <c r="G683" s="16" t="s">
        <v>1010</v>
      </c>
      <c r="H683" s="16" t="s">
        <v>1011</v>
      </c>
      <c r="I683" s="16" t="s">
        <v>1012</v>
      </c>
      <c r="J683" s="16" t="s">
        <v>116</v>
      </c>
      <c r="K683" s="17">
        <v>250000</v>
      </c>
      <c r="L683" s="19">
        <v>93.242999999999995</v>
      </c>
      <c r="M683" s="18" t="s">
        <v>559</v>
      </c>
      <c r="N683" s="19"/>
      <c r="O683" s="22">
        <v>1000047</v>
      </c>
      <c r="P683" s="22">
        <f>O683-K683</f>
        <v>750047</v>
      </c>
    </row>
    <row r="684" spans="1:16" ht="32" x14ac:dyDescent="0.2">
      <c r="A684" s="16" t="s">
        <v>11</v>
      </c>
      <c r="B684" s="16">
        <v>2022</v>
      </c>
      <c r="C684" s="16">
        <v>2023</v>
      </c>
      <c r="D684" s="16" t="s">
        <v>554</v>
      </c>
      <c r="E684" s="16" t="s">
        <v>555</v>
      </c>
      <c r="F684" s="16">
        <v>988</v>
      </c>
      <c r="G684" s="16" t="s">
        <v>1013</v>
      </c>
      <c r="H684" s="16" t="s">
        <v>1014</v>
      </c>
      <c r="I684" s="16" t="s">
        <v>1015</v>
      </c>
      <c r="J684" s="16" t="s">
        <v>116</v>
      </c>
      <c r="K684" s="17">
        <v>825000</v>
      </c>
      <c r="L684" s="19">
        <v>93.242999999999995</v>
      </c>
      <c r="M684" s="18" t="s">
        <v>559</v>
      </c>
      <c r="N684" s="19"/>
      <c r="O684" s="22">
        <v>1415844</v>
      </c>
      <c r="P684" s="22">
        <f>O684-K684</f>
        <v>590844</v>
      </c>
    </row>
    <row r="685" spans="1:16" ht="32" x14ac:dyDescent="0.2">
      <c r="A685" s="16" t="s">
        <v>11</v>
      </c>
      <c r="B685" s="16">
        <v>2022</v>
      </c>
      <c r="C685" s="16">
        <v>2023</v>
      </c>
      <c r="D685" s="16" t="s">
        <v>554</v>
      </c>
      <c r="E685" s="16" t="s">
        <v>555</v>
      </c>
      <c r="F685" s="16">
        <v>988</v>
      </c>
      <c r="G685" s="16" t="s">
        <v>1092</v>
      </c>
      <c r="H685" s="16" t="s">
        <v>1093</v>
      </c>
      <c r="I685" s="16" t="s">
        <v>1094</v>
      </c>
      <c r="J685" s="16" t="s">
        <v>124</v>
      </c>
      <c r="K685" s="17">
        <v>1925000</v>
      </c>
      <c r="L685" s="19">
        <v>93.242999999999995</v>
      </c>
      <c r="M685" s="18" t="s">
        <v>559</v>
      </c>
      <c r="N685" s="19"/>
      <c r="O685" s="22">
        <v>2445549</v>
      </c>
      <c r="P685" s="22">
        <f>O685-K685</f>
        <v>520549</v>
      </c>
    </row>
    <row r="686" spans="1:16" ht="32" x14ac:dyDescent="0.2">
      <c r="A686" s="16" t="s">
        <v>11</v>
      </c>
      <c r="B686" s="16">
        <v>2022</v>
      </c>
      <c r="C686" s="16">
        <v>2023</v>
      </c>
      <c r="D686" s="16" t="s">
        <v>554</v>
      </c>
      <c r="E686" s="16" t="s">
        <v>555</v>
      </c>
      <c r="F686" s="16">
        <v>988</v>
      </c>
      <c r="G686" s="16" t="s">
        <v>1173</v>
      </c>
      <c r="H686" s="16" t="s">
        <v>1174</v>
      </c>
      <c r="I686" s="16" t="s">
        <v>1175</v>
      </c>
      <c r="J686" s="16" t="s">
        <v>131</v>
      </c>
      <c r="K686" s="17">
        <v>250000</v>
      </c>
      <c r="L686" s="19">
        <v>93.242999999999995</v>
      </c>
      <c r="M686" s="18" t="s">
        <v>559</v>
      </c>
      <c r="N686" s="19"/>
      <c r="O686" s="22">
        <v>0</v>
      </c>
      <c r="P686" s="22">
        <f>O686-K686</f>
        <v>-250000</v>
      </c>
    </row>
    <row r="687" spans="1:16" ht="32" x14ac:dyDescent="0.2">
      <c r="A687" s="16" t="s">
        <v>11</v>
      </c>
      <c r="B687" s="16">
        <v>2022</v>
      </c>
      <c r="C687" s="16">
        <v>2023</v>
      </c>
      <c r="D687" s="16" t="s">
        <v>554</v>
      </c>
      <c r="E687" s="16" t="s">
        <v>555</v>
      </c>
      <c r="F687" s="16">
        <v>988</v>
      </c>
      <c r="G687" s="16" t="s">
        <v>1176</v>
      </c>
      <c r="H687" s="16" t="s">
        <v>1177</v>
      </c>
      <c r="I687" s="16" t="s">
        <v>1178</v>
      </c>
      <c r="J687" s="16" t="s">
        <v>131</v>
      </c>
      <c r="K687" s="17">
        <v>250000</v>
      </c>
      <c r="L687" s="19">
        <v>93.242999999999995</v>
      </c>
      <c r="M687" s="18" t="s">
        <v>559</v>
      </c>
      <c r="N687" s="19"/>
      <c r="O687" s="22">
        <v>1142613</v>
      </c>
      <c r="P687" s="22">
        <f>O687-K687</f>
        <v>892613</v>
      </c>
    </row>
    <row r="688" spans="1:16" ht="32" x14ac:dyDescent="0.2">
      <c r="A688" s="16" t="s">
        <v>11</v>
      </c>
      <c r="B688" s="16">
        <v>2022</v>
      </c>
      <c r="C688" s="16">
        <v>2023</v>
      </c>
      <c r="D688" s="16" t="s">
        <v>554</v>
      </c>
      <c r="E688" s="16" t="s">
        <v>555</v>
      </c>
      <c r="F688" s="16">
        <v>988</v>
      </c>
      <c r="G688" s="16" t="s">
        <v>1179</v>
      </c>
      <c r="H688" s="16" t="s">
        <v>1180</v>
      </c>
      <c r="I688" s="16" t="s">
        <v>1181</v>
      </c>
      <c r="J688" s="16" t="s">
        <v>131</v>
      </c>
      <c r="K688" s="17">
        <v>825000</v>
      </c>
      <c r="L688" s="19">
        <v>93.242999999999995</v>
      </c>
      <c r="M688" s="18" t="s">
        <v>559</v>
      </c>
      <c r="N688" s="19"/>
      <c r="O688" s="22">
        <v>3167014</v>
      </c>
      <c r="P688" s="22">
        <f>O688-K688</f>
        <v>2342014</v>
      </c>
    </row>
    <row r="689" spans="1:16" ht="32" x14ac:dyDescent="0.2">
      <c r="A689" s="16" t="s">
        <v>11</v>
      </c>
      <c r="B689" s="16">
        <v>2022</v>
      </c>
      <c r="C689" s="16">
        <v>2023</v>
      </c>
      <c r="D689" s="16" t="s">
        <v>554</v>
      </c>
      <c r="E689" s="16" t="s">
        <v>555</v>
      </c>
      <c r="F689" s="16">
        <v>988</v>
      </c>
      <c r="G689" s="16" t="s">
        <v>1182</v>
      </c>
      <c r="H689" s="16" t="s">
        <v>1183</v>
      </c>
      <c r="I689" s="16" t="s">
        <v>1184</v>
      </c>
      <c r="J689" s="16" t="s">
        <v>131</v>
      </c>
      <c r="K689" s="17">
        <v>825000</v>
      </c>
      <c r="L689" s="19">
        <v>93.242999999999995</v>
      </c>
      <c r="M689" s="18" t="s">
        <v>559</v>
      </c>
      <c r="N689" s="19"/>
      <c r="O689" s="22">
        <v>13559114</v>
      </c>
      <c r="P689" s="22">
        <f>O689-K689</f>
        <v>12734114</v>
      </c>
    </row>
    <row r="690" spans="1:16" ht="32" x14ac:dyDescent="0.2">
      <c r="A690" s="16" t="s">
        <v>11</v>
      </c>
      <c r="B690" s="16">
        <v>2022</v>
      </c>
      <c r="C690" s="16">
        <v>2023</v>
      </c>
      <c r="D690" s="16" t="s">
        <v>554</v>
      </c>
      <c r="E690" s="16" t="s">
        <v>555</v>
      </c>
      <c r="F690" s="16">
        <v>988</v>
      </c>
      <c r="G690" s="16" t="s">
        <v>1185</v>
      </c>
      <c r="H690" s="16" t="s">
        <v>1186</v>
      </c>
      <c r="I690" s="16" t="s">
        <v>1187</v>
      </c>
      <c r="J690" s="16" t="s">
        <v>131</v>
      </c>
      <c r="K690" s="17">
        <v>849859</v>
      </c>
      <c r="L690" s="19">
        <v>93.242999999999995</v>
      </c>
      <c r="M690" s="18" t="s">
        <v>559</v>
      </c>
      <c r="N690" s="19" t="s">
        <v>737</v>
      </c>
      <c r="O690" s="22">
        <v>19222372</v>
      </c>
      <c r="P690" s="22">
        <f>O690-K690</f>
        <v>18372513</v>
      </c>
    </row>
    <row r="691" spans="1:16" ht="32" x14ac:dyDescent="0.2">
      <c r="A691" s="16" t="s">
        <v>11</v>
      </c>
      <c r="B691" s="16">
        <v>2022</v>
      </c>
      <c r="C691" s="16">
        <v>2023</v>
      </c>
      <c r="D691" s="16" t="s">
        <v>554</v>
      </c>
      <c r="E691" s="16" t="s">
        <v>555</v>
      </c>
      <c r="F691" s="16">
        <v>988</v>
      </c>
      <c r="G691" s="16" t="s">
        <v>1188</v>
      </c>
      <c r="H691" s="16" t="s">
        <v>1189</v>
      </c>
      <c r="I691" s="16" t="s">
        <v>1190</v>
      </c>
      <c r="J691" s="16" t="s">
        <v>131</v>
      </c>
      <c r="K691" s="17">
        <v>949852</v>
      </c>
      <c r="L691" s="19">
        <v>93.242999999999995</v>
      </c>
      <c r="M691" s="18" t="s">
        <v>559</v>
      </c>
      <c r="N691" s="19"/>
      <c r="O691" s="22">
        <v>33202279</v>
      </c>
      <c r="P691" s="22">
        <f>O691-K691</f>
        <v>32252427</v>
      </c>
    </row>
    <row r="692" spans="1:16" ht="32" x14ac:dyDescent="0.2">
      <c r="A692" s="16" t="s">
        <v>11</v>
      </c>
      <c r="B692" s="16">
        <v>2022</v>
      </c>
      <c r="C692" s="16">
        <v>2023</v>
      </c>
      <c r="D692" s="16" t="s">
        <v>554</v>
      </c>
      <c r="E692" s="16" t="s">
        <v>555</v>
      </c>
      <c r="F692" s="16">
        <v>988</v>
      </c>
      <c r="G692" s="16" t="s">
        <v>1191</v>
      </c>
      <c r="H692" s="16" t="s">
        <v>1192</v>
      </c>
      <c r="I692" s="16" t="s">
        <v>1193</v>
      </c>
      <c r="J692" s="16" t="s">
        <v>131</v>
      </c>
      <c r="K692" s="17">
        <v>1883431</v>
      </c>
      <c r="L692" s="19">
        <v>93.242999999999995</v>
      </c>
      <c r="M692" s="18" t="s">
        <v>559</v>
      </c>
      <c r="N692" s="19"/>
      <c r="O692" s="22">
        <v>0</v>
      </c>
      <c r="P692" s="22">
        <f>O692-K692</f>
        <v>-1883431</v>
      </c>
    </row>
    <row r="693" spans="1:16" ht="32" x14ac:dyDescent="0.2">
      <c r="A693" s="16" t="s">
        <v>11</v>
      </c>
      <c r="B693" s="16">
        <v>2022</v>
      </c>
      <c r="C693" s="16">
        <v>2023</v>
      </c>
      <c r="D693" s="16" t="s">
        <v>554</v>
      </c>
      <c r="E693" s="16" t="s">
        <v>555</v>
      </c>
      <c r="F693" s="16">
        <v>988</v>
      </c>
      <c r="G693" s="16" t="s">
        <v>1194</v>
      </c>
      <c r="H693" s="16" t="s">
        <v>1195</v>
      </c>
      <c r="I693" s="16" t="s">
        <v>1196</v>
      </c>
      <c r="J693" s="16" t="s">
        <v>131</v>
      </c>
      <c r="K693" s="17">
        <v>1924766</v>
      </c>
      <c r="L693" s="19">
        <v>93.242999999999995</v>
      </c>
      <c r="M693" s="18" t="s">
        <v>559</v>
      </c>
      <c r="N693" s="19"/>
      <c r="O693" s="22">
        <v>847631</v>
      </c>
      <c r="P693" s="22">
        <f>O693-K693</f>
        <v>-1077135</v>
      </c>
    </row>
    <row r="694" spans="1:16" ht="32" x14ac:dyDescent="0.2">
      <c r="A694" s="16" t="s">
        <v>11</v>
      </c>
      <c r="B694" s="16">
        <v>2022</v>
      </c>
      <c r="C694" s="16">
        <v>2023</v>
      </c>
      <c r="D694" s="16" t="s">
        <v>554</v>
      </c>
      <c r="E694" s="16" t="s">
        <v>555</v>
      </c>
      <c r="F694" s="16">
        <v>988</v>
      </c>
      <c r="G694" s="16" t="s">
        <v>1197</v>
      </c>
      <c r="H694" s="16" t="s">
        <v>1198</v>
      </c>
      <c r="I694" s="16" t="s">
        <v>1199</v>
      </c>
      <c r="J694" s="16" t="s">
        <v>131</v>
      </c>
      <c r="K694" s="17">
        <v>1925000</v>
      </c>
      <c r="L694" s="19">
        <v>93.242999999999995</v>
      </c>
      <c r="M694" s="18" t="s">
        <v>559</v>
      </c>
      <c r="N694" s="19"/>
      <c r="O694" s="22">
        <v>2326849</v>
      </c>
      <c r="P694" s="22">
        <f>O694-K694</f>
        <v>401849</v>
      </c>
    </row>
    <row r="695" spans="1:16" ht="32" x14ac:dyDescent="0.2">
      <c r="A695" s="16" t="s">
        <v>11</v>
      </c>
      <c r="B695" s="16">
        <v>2022</v>
      </c>
      <c r="C695" s="16">
        <v>2023</v>
      </c>
      <c r="D695" s="16" t="s">
        <v>554</v>
      </c>
      <c r="E695" s="16" t="s">
        <v>555</v>
      </c>
      <c r="F695" s="16">
        <v>988</v>
      </c>
      <c r="G695" s="16" t="s">
        <v>1273</v>
      </c>
      <c r="H695" s="16" t="s">
        <v>1274</v>
      </c>
      <c r="I695" s="16" t="s">
        <v>1275</v>
      </c>
      <c r="J695" s="16" t="s">
        <v>488</v>
      </c>
      <c r="K695" s="17">
        <v>250000</v>
      </c>
      <c r="L695" s="19">
        <v>93.242999999999995</v>
      </c>
      <c r="M695" s="18" t="s">
        <v>559</v>
      </c>
      <c r="N695" s="19" t="s">
        <v>737</v>
      </c>
      <c r="O695" s="22">
        <v>10081198</v>
      </c>
      <c r="P695" s="22">
        <f>O695-K695</f>
        <v>9831198</v>
      </c>
    </row>
    <row r="696" spans="1:16" ht="32" x14ac:dyDescent="0.2">
      <c r="A696" s="16" t="s">
        <v>11</v>
      </c>
      <c r="B696" s="16">
        <v>2022</v>
      </c>
      <c r="C696" s="16">
        <v>2023</v>
      </c>
      <c r="D696" s="16" t="s">
        <v>554</v>
      </c>
      <c r="E696" s="16" t="s">
        <v>555</v>
      </c>
      <c r="F696" s="16">
        <v>988</v>
      </c>
      <c r="G696" s="16" t="s">
        <v>1290</v>
      </c>
      <c r="H696" s="16" t="s">
        <v>1291</v>
      </c>
      <c r="I696" s="16" t="s">
        <v>1292</v>
      </c>
      <c r="J696" s="16" t="s">
        <v>493</v>
      </c>
      <c r="K696" s="17">
        <v>267881</v>
      </c>
      <c r="L696" s="19">
        <v>93.242999999999995</v>
      </c>
      <c r="M696" s="18" t="s">
        <v>559</v>
      </c>
      <c r="N696" s="19"/>
      <c r="O696" s="22">
        <v>14259851</v>
      </c>
      <c r="P696" s="22">
        <f>O696-K696</f>
        <v>13991970</v>
      </c>
    </row>
    <row r="697" spans="1:16" ht="32" x14ac:dyDescent="0.2">
      <c r="A697" s="16" t="s">
        <v>11</v>
      </c>
      <c r="B697" s="16">
        <v>2022</v>
      </c>
      <c r="C697" s="16">
        <v>2023</v>
      </c>
      <c r="D697" s="16" t="s">
        <v>554</v>
      </c>
      <c r="E697" s="16" t="s">
        <v>555</v>
      </c>
      <c r="F697" s="16">
        <v>988</v>
      </c>
      <c r="G697" s="16" t="s">
        <v>1379</v>
      </c>
      <c r="H697" s="16" t="s">
        <v>1380</v>
      </c>
      <c r="I697" s="16" t="s">
        <v>1381</v>
      </c>
      <c r="J697" s="16" t="s">
        <v>539</v>
      </c>
      <c r="K697" s="17">
        <v>250000</v>
      </c>
      <c r="L697" s="19">
        <v>93.242999999999995</v>
      </c>
      <c r="M697" s="18" t="s">
        <v>559</v>
      </c>
      <c r="N697" s="19"/>
      <c r="O697" s="22">
        <v>24630652</v>
      </c>
      <c r="P697" s="22">
        <f>O697-K697</f>
        <v>24380652</v>
      </c>
    </row>
    <row r="698" spans="1:16" ht="32" x14ac:dyDescent="0.2">
      <c r="A698" s="16" t="s">
        <v>11</v>
      </c>
      <c r="B698" s="16">
        <v>2022</v>
      </c>
      <c r="C698" s="16">
        <v>2023</v>
      </c>
      <c r="D698" s="16" t="s">
        <v>554</v>
      </c>
      <c r="E698" s="16" t="s">
        <v>555</v>
      </c>
      <c r="F698" s="16">
        <v>988</v>
      </c>
      <c r="G698" s="16" t="s">
        <v>1416</v>
      </c>
      <c r="H698" s="16" t="s">
        <v>1417</v>
      </c>
      <c r="I698" s="16" t="s">
        <v>1418</v>
      </c>
      <c r="J698" s="16" t="s">
        <v>553</v>
      </c>
      <c r="K698" s="17">
        <v>250000</v>
      </c>
      <c r="L698" s="19">
        <v>93.242999999999995</v>
      </c>
      <c r="M698" s="18" t="s">
        <v>559</v>
      </c>
      <c r="N698" s="19"/>
      <c r="O698" s="22">
        <v>0</v>
      </c>
      <c r="P698" s="22">
        <f>O698-K698</f>
        <v>-250000</v>
      </c>
    </row>
    <row r="699" spans="1:16" ht="48" x14ac:dyDescent="0.2">
      <c r="A699" s="16" t="s">
        <v>11</v>
      </c>
      <c r="B699" s="16">
        <v>2022</v>
      </c>
      <c r="C699" s="16">
        <v>2022</v>
      </c>
      <c r="D699" s="16" t="s">
        <v>636</v>
      </c>
      <c r="E699" s="16" t="s">
        <v>637</v>
      </c>
      <c r="F699" s="16">
        <v>988</v>
      </c>
      <c r="G699" s="16" t="s">
        <v>638</v>
      </c>
      <c r="H699" s="16" t="s">
        <v>634</v>
      </c>
      <c r="I699" s="16" t="s">
        <v>635</v>
      </c>
      <c r="J699" s="16" t="s">
        <v>84</v>
      </c>
      <c r="K699" s="17">
        <v>750000</v>
      </c>
      <c r="L699" s="19">
        <v>93.242999999999995</v>
      </c>
      <c r="M699" s="18" t="s">
        <v>639</v>
      </c>
      <c r="N699" s="19"/>
      <c r="O699" s="22">
        <v>267696</v>
      </c>
      <c r="P699" s="22">
        <f>O699-K699</f>
        <v>-482304</v>
      </c>
    </row>
    <row r="700" spans="1:16" ht="48" x14ac:dyDescent="0.2">
      <c r="A700" s="16" t="s">
        <v>11</v>
      </c>
      <c r="B700" s="16">
        <v>2022</v>
      </c>
      <c r="C700" s="16">
        <v>2022</v>
      </c>
      <c r="D700" s="16" t="s">
        <v>636</v>
      </c>
      <c r="E700" s="16" t="s">
        <v>637</v>
      </c>
      <c r="F700" s="16">
        <v>988</v>
      </c>
      <c r="G700" s="16" t="s">
        <v>704</v>
      </c>
      <c r="H700" s="16" t="s">
        <v>705</v>
      </c>
      <c r="I700" s="16" t="s">
        <v>706</v>
      </c>
      <c r="J700" s="16" t="s">
        <v>242</v>
      </c>
      <c r="K700" s="17">
        <v>750000</v>
      </c>
      <c r="L700" s="19">
        <v>93.242999999999995</v>
      </c>
      <c r="M700" s="18" t="s">
        <v>639</v>
      </c>
      <c r="N700" s="19"/>
      <c r="O700" s="22">
        <v>731174</v>
      </c>
      <c r="P700" s="22">
        <f>O700-K700</f>
        <v>-18826</v>
      </c>
    </row>
    <row r="701" spans="1:16" ht="48" x14ac:dyDescent="0.2">
      <c r="A701" s="16" t="s">
        <v>11</v>
      </c>
      <c r="B701" s="16">
        <v>2022</v>
      </c>
      <c r="C701" s="16">
        <v>2022</v>
      </c>
      <c r="D701" s="16" t="s">
        <v>636</v>
      </c>
      <c r="E701" s="16" t="s">
        <v>637</v>
      </c>
      <c r="F701" s="16">
        <v>988</v>
      </c>
      <c r="G701" s="16" t="s">
        <v>736</v>
      </c>
      <c r="H701" s="16" t="s">
        <v>278</v>
      </c>
      <c r="I701" s="16" t="s">
        <v>279</v>
      </c>
      <c r="J701" s="16" t="s">
        <v>274</v>
      </c>
      <c r="K701" s="17">
        <v>678314</v>
      </c>
      <c r="L701" s="19">
        <v>93.242999999999995</v>
      </c>
      <c r="M701" s="18" t="s">
        <v>639</v>
      </c>
      <c r="N701" s="19" t="s">
        <v>737</v>
      </c>
      <c r="O701" s="22">
        <v>3187489</v>
      </c>
      <c r="P701" s="22">
        <f>O701-K701</f>
        <v>2509175</v>
      </c>
    </row>
    <row r="702" spans="1:16" ht="48" x14ac:dyDescent="0.2">
      <c r="A702" s="16" t="s">
        <v>11</v>
      </c>
      <c r="B702" s="16">
        <v>2022</v>
      </c>
      <c r="C702" s="16">
        <v>2022</v>
      </c>
      <c r="D702" s="16" t="s">
        <v>636</v>
      </c>
      <c r="E702" s="16" t="s">
        <v>637</v>
      </c>
      <c r="F702" s="16">
        <v>988</v>
      </c>
      <c r="G702" s="16" t="s">
        <v>817</v>
      </c>
      <c r="H702" s="16" t="s">
        <v>818</v>
      </c>
      <c r="I702" s="16" t="s">
        <v>819</v>
      </c>
      <c r="J702" s="16" t="s">
        <v>309</v>
      </c>
      <c r="K702" s="17">
        <v>750000</v>
      </c>
      <c r="L702" s="19">
        <v>93.242999999999995</v>
      </c>
      <c r="M702" s="18" t="s">
        <v>639</v>
      </c>
      <c r="N702" s="19"/>
      <c r="O702" s="22">
        <v>4503493</v>
      </c>
      <c r="P702" s="22">
        <f>O702-K702</f>
        <v>3753493</v>
      </c>
    </row>
    <row r="703" spans="1:16" ht="48" x14ac:dyDescent="0.2">
      <c r="A703" s="16" t="s">
        <v>11</v>
      </c>
      <c r="B703" s="16">
        <v>2022</v>
      </c>
      <c r="C703" s="16">
        <v>2022</v>
      </c>
      <c r="D703" s="16" t="s">
        <v>636</v>
      </c>
      <c r="E703" s="16" t="s">
        <v>637</v>
      </c>
      <c r="F703" s="16">
        <v>988</v>
      </c>
      <c r="G703" s="16" t="s">
        <v>965</v>
      </c>
      <c r="H703" s="16" t="s">
        <v>966</v>
      </c>
      <c r="I703" s="16" t="s">
        <v>967</v>
      </c>
      <c r="J703" s="16" t="s">
        <v>112</v>
      </c>
      <c r="K703" s="17">
        <v>747773</v>
      </c>
      <c r="L703" s="19">
        <v>93.242999999999995</v>
      </c>
      <c r="M703" s="18" t="s">
        <v>639</v>
      </c>
      <c r="N703" s="19"/>
      <c r="O703" s="22">
        <v>7778761</v>
      </c>
      <c r="P703" s="22">
        <f>O703-K703</f>
        <v>7030988</v>
      </c>
    </row>
    <row r="704" spans="1:16" ht="48" x14ac:dyDescent="0.2">
      <c r="A704" s="16" t="s">
        <v>11</v>
      </c>
      <c r="B704" s="16">
        <v>2022</v>
      </c>
      <c r="C704" s="16">
        <v>2022</v>
      </c>
      <c r="D704" s="16" t="s">
        <v>636</v>
      </c>
      <c r="E704" s="16" t="s">
        <v>637</v>
      </c>
      <c r="F704" s="16">
        <v>988</v>
      </c>
      <c r="G704" s="16" t="s">
        <v>1053</v>
      </c>
      <c r="H704" s="16" t="s">
        <v>1054</v>
      </c>
      <c r="I704" s="16" t="s">
        <v>1055</v>
      </c>
      <c r="J704" s="16" t="s">
        <v>395</v>
      </c>
      <c r="K704" s="17">
        <v>731119</v>
      </c>
      <c r="L704" s="19">
        <v>93.242999999999995</v>
      </c>
      <c r="M704" s="18" t="s">
        <v>639</v>
      </c>
      <c r="N704" s="19"/>
      <c r="O704" s="22">
        <v>125000</v>
      </c>
      <c r="P704" s="22">
        <f>O704-K704</f>
        <v>-606119</v>
      </c>
    </row>
    <row r="705" spans="1:16" ht="48" x14ac:dyDescent="0.2">
      <c r="A705" s="16" t="s">
        <v>11</v>
      </c>
      <c r="B705" s="16">
        <v>2022</v>
      </c>
      <c r="C705" s="16">
        <v>2022</v>
      </c>
      <c r="D705" s="16" t="s">
        <v>636</v>
      </c>
      <c r="E705" s="16" t="s">
        <v>637</v>
      </c>
      <c r="F705" s="16">
        <v>988</v>
      </c>
      <c r="G705" s="16" t="s">
        <v>1121</v>
      </c>
      <c r="H705" s="16" t="s">
        <v>1122</v>
      </c>
      <c r="I705" s="16" t="s">
        <v>1123</v>
      </c>
      <c r="J705" s="16" t="s">
        <v>430</v>
      </c>
      <c r="K705" s="17">
        <v>746744</v>
      </c>
      <c r="L705" s="19">
        <v>93.242999999999995</v>
      </c>
      <c r="M705" s="18" t="s">
        <v>639</v>
      </c>
      <c r="O705" s="22">
        <v>160278</v>
      </c>
      <c r="P705" s="22">
        <f>O705-K705</f>
        <v>-586466</v>
      </c>
    </row>
    <row r="706" spans="1:16" ht="48" x14ac:dyDescent="0.2">
      <c r="A706" s="16" t="s">
        <v>11</v>
      </c>
      <c r="B706" s="16">
        <v>2022</v>
      </c>
      <c r="C706" s="16">
        <v>2022</v>
      </c>
      <c r="D706" s="16" t="s">
        <v>636</v>
      </c>
      <c r="E706" s="16" t="s">
        <v>637</v>
      </c>
      <c r="F706" s="16">
        <v>988</v>
      </c>
      <c r="G706" s="16" t="s">
        <v>1124</v>
      </c>
      <c r="H706" s="16" t="s">
        <v>1125</v>
      </c>
      <c r="I706" s="16" t="s">
        <v>1126</v>
      </c>
      <c r="J706" s="16" t="s">
        <v>430</v>
      </c>
      <c r="K706" s="17">
        <v>749902</v>
      </c>
      <c r="L706" s="19">
        <v>93.242999999999995</v>
      </c>
      <c r="M706" s="18" t="s">
        <v>639</v>
      </c>
      <c r="N706" s="16" t="s">
        <v>737</v>
      </c>
      <c r="O706" s="22">
        <v>752182</v>
      </c>
      <c r="P706" s="22">
        <f>O706-K706</f>
        <v>2280</v>
      </c>
    </row>
    <row r="707" spans="1:16" ht="48" x14ac:dyDescent="0.2">
      <c r="A707" s="16" t="s">
        <v>11</v>
      </c>
      <c r="B707" s="16">
        <v>2022</v>
      </c>
      <c r="C707" s="16">
        <v>2022</v>
      </c>
      <c r="D707" s="16" t="s">
        <v>636</v>
      </c>
      <c r="E707" s="16" t="s">
        <v>637</v>
      </c>
      <c r="F707" s="16">
        <v>988</v>
      </c>
      <c r="G707" s="16" t="s">
        <v>1222</v>
      </c>
      <c r="H707" s="16" t="s">
        <v>1223</v>
      </c>
      <c r="I707" s="16" t="s">
        <v>1224</v>
      </c>
      <c r="J707" s="16" t="s">
        <v>138</v>
      </c>
      <c r="K707" s="17">
        <v>750000</v>
      </c>
      <c r="L707" s="19">
        <v>93.242999999999995</v>
      </c>
      <c r="M707" s="18" t="s">
        <v>639</v>
      </c>
      <c r="N707" s="19"/>
      <c r="O707" s="22">
        <v>1048637</v>
      </c>
      <c r="P707" s="22">
        <f>O707-K707</f>
        <v>298637</v>
      </c>
    </row>
    <row r="708" spans="1:16" ht="48" x14ac:dyDescent="0.2">
      <c r="A708" s="16" t="s">
        <v>11</v>
      </c>
      <c r="B708" s="16">
        <v>2022</v>
      </c>
      <c r="C708" s="16">
        <v>2022</v>
      </c>
      <c r="D708" s="16" t="s">
        <v>636</v>
      </c>
      <c r="E708" s="16" t="s">
        <v>637</v>
      </c>
      <c r="F708" s="16">
        <v>988</v>
      </c>
      <c r="G708" s="16" t="s">
        <v>1225</v>
      </c>
      <c r="H708" s="16" t="s">
        <v>1226</v>
      </c>
      <c r="I708" s="16" t="s">
        <v>1227</v>
      </c>
      <c r="J708" s="16" t="s">
        <v>138</v>
      </c>
      <c r="K708" s="17">
        <v>750000</v>
      </c>
      <c r="L708" s="19">
        <v>93.242999999999995</v>
      </c>
      <c r="M708" s="18" t="s">
        <v>639</v>
      </c>
      <c r="N708" s="19"/>
      <c r="O708" s="22">
        <v>1811283</v>
      </c>
      <c r="P708" s="22">
        <f>O708-K708</f>
        <v>1061283</v>
      </c>
    </row>
    <row r="709" spans="1:16" ht="48" x14ac:dyDescent="0.2">
      <c r="A709" s="16" t="s">
        <v>11</v>
      </c>
      <c r="B709" s="16">
        <v>2022</v>
      </c>
      <c r="C709" s="16">
        <v>2022</v>
      </c>
      <c r="D709" s="16" t="s">
        <v>636</v>
      </c>
      <c r="E709" s="16" t="s">
        <v>637</v>
      </c>
      <c r="F709" s="16">
        <v>988</v>
      </c>
      <c r="G709" s="16" t="s">
        <v>1258</v>
      </c>
      <c r="H709" s="16" t="s">
        <v>1259</v>
      </c>
      <c r="I709" s="16" t="s">
        <v>1260</v>
      </c>
      <c r="J709" s="16" t="s">
        <v>482</v>
      </c>
      <c r="K709" s="17">
        <v>750000</v>
      </c>
      <c r="L709" s="19">
        <v>93.242999999999995</v>
      </c>
      <c r="M709" s="18" t="s">
        <v>639</v>
      </c>
      <c r="N709" s="19"/>
      <c r="O709" s="22">
        <v>4645</v>
      </c>
      <c r="P709" s="22">
        <f>O709-K709</f>
        <v>-745355</v>
      </c>
    </row>
    <row r="710" spans="1:16" ht="48" x14ac:dyDescent="0.2">
      <c r="A710" s="16" t="s">
        <v>11</v>
      </c>
      <c r="B710" s="16">
        <v>2022</v>
      </c>
      <c r="C710" s="16">
        <v>2022</v>
      </c>
      <c r="D710" s="16" t="s">
        <v>636</v>
      </c>
      <c r="E710" s="16" t="s">
        <v>637</v>
      </c>
      <c r="F710" s="16">
        <v>988</v>
      </c>
      <c r="G710" s="16" t="s">
        <v>1276</v>
      </c>
      <c r="H710" s="16" t="s">
        <v>1270</v>
      </c>
      <c r="I710" s="16" t="s">
        <v>1271</v>
      </c>
      <c r="J710" s="16" t="s">
        <v>488</v>
      </c>
      <c r="K710" s="17">
        <v>750000</v>
      </c>
      <c r="L710" s="19">
        <v>93.242999999999995</v>
      </c>
      <c r="M710" s="18" t="s">
        <v>639</v>
      </c>
      <c r="N710" s="19" t="s">
        <v>737</v>
      </c>
      <c r="O710" s="22">
        <v>259599</v>
      </c>
      <c r="P710" s="22">
        <f>O710-K710</f>
        <v>-490401</v>
      </c>
    </row>
    <row r="711" spans="1:16" ht="32" x14ac:dyDescent="0.2">
      <c r="A711" s="16" t="s">
        <v>11</v>
      </c>
      <c r="B711" s="16">
        <v>2022</v>
      </c>
      <c r="C711" s="16">
        <v>2022</v>
      </c>
      <c r="D711" s="16" t="s">
        <v>560</v>
      </c>
      <c r="E711" s="16" t="s">
        <v>561</v>
      </c>
      <c r="F711" s="16" t="s">
        <v>562</v>
      </c>
      <c r="G711" s="16" t="s">
        <v>571</v>
      </c>
      <c r="H711" s="16" t="s">
        <v>565</v>
      </c>
      <c r="I711" s="16" t="s">
        <v>566</v>
      </c>
      <c r="J711" s="16" t="s">
        <v>158</v>
      </c>
      <c r="K711" s="22">
        <f>0.05*O711</f>
        <v>17160</v>
      </c>
      <c r="L711" s="21">
        <v>93.957999999999998</v>
      </c>
      <c r="M711" s="16" t="s">
        <v>80</v>
      </c>
      <c r="N711" s="19"/>
      <c r="O711" s="22">
        <v>343200</v>
      </c>
      <c r="P711" s="22">
        <f>O711-K711</f>
        <v>326040</v>
      </c>
    </row>
    <row r="712" spans="1:16" ht="32" x14ac:dyDescent="0.2">
      <c r="A712" s="16" t="s">
        <v>11</v>
      </c>
      <c r="B712" s="16">
        <v>2022</v>
      </c>
      <c r="C712" s="16">
        <v>2022</v>
      </c>
      <c r="D712" s="16" t="s">
        <v>560</v>
      </c>
      <c r="E712" s="16" t="s">
        <v>561</v>
      </c>
      <c r="F712" s="16" t="s">
        <v>562</v>
      </c>
      <c r="G712" s="16" t="s">
        <v>571</v>
      </c>
      <c r="H712" s="16" t="s">
        <v>565</v>
      </c>
      <c r="I712" s="16" t="s">
        <v>566</v>
      </c>
      <c r="J712" s="16" t="s">
        <v>158</v>
      </c>
      <c r="K712" s="22">
        <f>0.05*O712</f>
        <v>70093.8</v>
      </c>
      <c r="L712" s="21">
        <v>93.957999999999998</v>
      </c>
      <c r="M712" s="16" t="s">
        <v>80</v>
      </c>
      <c r="N712" s="19"/>
      <c r="O712" s="22">
        <v>1401876</v>
      </c>
      <c r="P712" s="22">
        <f>O712-K712</f>
        <v>1331782.2</v>
      </c>
    </row>
    <row r="713" spans="1:16" ht="32" x14ac:dyDescent="0.2">
      <c r="A713" s="16" t="s">
        <v>11</v>
      </c>
      <c r="B713" s="16">
        <v>2022</v>
      </c>
      <c r="C713" s="16">
        <v>2022</v>
      </c>
      <c r="D713" s="16" t="s">
        <v>560</v>
      </c>
      <c r="E713" s="16" t="s">
        <v>561</v>
      </c>
      <c r="F713" s="16" t="s">
        <v>562</v>
      </c>
      <c r="G713" s="16" t="s">
        <v>571</v>
      </c>
      <c r="H713" s="16" t="s">
        <v>565</v>
      </c>
      <c r="I713" s="16" t="s">
        <v>566</v>
      </c>
      <c r="J713" s="16" t="s">
        <v>158</v>
      </c>
      <c r="K713" s="22">
        <f>0.05*O713</f>
        <v>1383.6000000000001</v>
      </c>
      <c r="L713" s="21">
        <v>93.957999999999998</v>
      </c>
      <c r="M713" s="16" t="s">
        <v>80</v>
      </c>
      <c r="N713" s="19"/>
      <c r="O713" s="22">
        <v>27672</v>
      </c>
      <c r="P713" s="22">
        <f>O713-K713</f>
        <v>26288.400000000001</v>
      </c>
    </row>
    <row r="714" spans="1:16" ht="32" x14ac:dyDescent="0.2">
      <c r="A714" s="16" t="s">
        <v>11</v>
      </c>
      <c r="B714" s="16">
        <v>2022</v>
      </c>
      <c r="C714" s="16">
        <v>2022</v>
      </c>
      <c r="D714" s="16" t="s">
        <v>560</v>
      </c>
      <c r="E714" s="16" t="s">
        <v>561</v>
      </c>
      <c r="F714" s="16" t="s">
        <v>562</v>
      </c>
      <c r="G714" s="16" t="s">
        <v>571</v>
      </c>
      <c r="H714" s="16" t="s">
        <v>565</v>
      </c>
      <c r="I714" s="16" t="s">
        <v>566</v>
      </c>
      <c r="J714" s="16" t="s">
        <v>158</v>
      </c>
      <c r="K714" s="22">
        <f>0.05*O714</f>
        <v>86765.450000000012</v>
      </c>
      <c r="L714" s="21">
        <v>93.957999999999998</v>
      </c>
      <c r="M714" s="16" t="s">
        <v>80</v>
      </c>
      <c r="N714" s="19"/>
      <c r="O714" s="22">
        <v>1735309</v>
      </c>
      <c r="P714" s="22">
        <f>O714-K714</f>
        <v>1648543.55</v>
      </c>
    </row>
    <row r="715" spans="1:16" ht="32" x14ac:dyDescent="0.2">
      <c r="A715" s="16" t="s">
        <v>11</v>
      </c>
      <c r="B715" s="16">
        <v>2022</v>
      </c>
      <c r="C715" s="16">
        <v>2022</v>
      </c>
      <c r="D715" s="16" t="s">
        <v>560</v>
      </c>
      <c r="E715" s="16" t="s">
        <v>561</v>
      </c>
      <c r="F715" s="16" t="s">
        <v>562</v>
      </c>
      <c r="G715" s="16" t="s">
        <v>586</v>
      </c>
      <c r="H715" s="16" t="s">
        <v>581</v>
      </c>
      <c r="I715" s="16" t="s">
        <v>580</v>
      </c>
      <c r="J715" s="16" t="s">
        <v>79</v>
      </c>
      <c r="K715" s="22">
        <f>0.05*O715</f>
        <v>109654.55</v>
      </c>
      <c r="L715" s="21">
        <v>93.957999999999998</v>
      </c>
      <c r="M715" s="16" t="s">
        <v>80</v>
      </c>
      <c r="N715" s="19"/>
      <c r="O715" s="22">
        <v>2193091</v>
      </c>
      <c r="P715" s="22">
        <f>O715-K715</f>
        <v>2083436.45</v>
      </c>
    </row>
    <row r="716" spans="1:16" ht="32" x14ac:dyDescent="0.2">
      <c r="A716" s="16" t="s">
        <v>11</v>
      </c>
      <c r="B716" s="16">
        <v>2022</v>
      </c>
      <c r="C716" s="16">
        <v>2022</v>
      </c>
      <c r="D716" s="16" t="s">
        <v>560</v>
      </c>
      <c r="E716" s="16" t="s">
        <v>561</v>
      </c>
      <c r="F716" s="16" t="s">
        <v>562</v>
      </c>
      <c r="G716" s="16" t="s">
        <v>586</v>
      </c>
      <c r="H716" s="16" t="s">
        <v>581</v>
      </c>
      <c r="I716" s="16" t="s">
        <v>580</v>
      </c>
      <c r="J716" s="16" t="s">
        <v>79</v>
      </c>
      <c r="K716" s="22">
        <f>0.05*O716</f>
        <v>400699.55000000005</v>
      </c>
      <c r="L716" s="21">
        <v>93.957999999999998</v>
      </c>
      <c r="M716" s="16" t="s">
        <v>80</v>
      </c>
      <c r="N716" s="19"/>
      <c r="O716" s="22">
        <v>8013991</v>
      </c>
      <c r="P716" s="22">
        <f>O716-K716</f>
        <v>7613291.4500000002</v>
      </c>
    </row>
    <row r="717" spans="1:16" ht="32" x14ac:dyDescent="0.2">
      <c r="A717" s="16" t="s">
        <v>11</v>
      </c>
      <c r="B717" s="16">
        <v>2022</v>
      </c>
      <c r="C717" s="16">
        <v>2022</v>
      </c>
      <c r="D717" s="16" t="s">
        <v>560</v>
      </c>
      <c r="E717" s="16" t="s">
        <v>561</v>
      </c>
      <c r="F717" s="16" t="s">
        <v>562</v>
      </c>
      <c r="G717" s="16" t="s">
        <v>586</v>
      </c>
      <c r="H717" s="16" t="s">
        <v>581</v>
      </c>
      <c r="I717" s="16" t="s">
        <v>580</v>
      </c>
      <c r="J717" s="16" t="s">
        <v>79</v>
      </c>
      <c r="K717" s="22">
        <f>0.05*O717</f>
        <v>835.30000000000007</v>
      </c>
      <c r="L717" s="21">
        <v>93.957999999999998</v>
      </c>
      <c r="M717" s="16" t="s">
        <v>80</v>
      </c>
      <c r="N717" s="19"/>
      <c r="O717" s="22">
        <v>16706</v>
      </c>
      <c r="P717" s="22">
        <f>O717-K717</f>
        <v>15870.7</v>
      </c>
    </row>
    <row r="718" spans="1:16" ht="32" x14ac:dyDescent="0.2">
      <c r="A718" s="16" t="s">
        <v>11</v>
      </c>
      <c r="B718" s="16">
        <v>2022</v>
      </c>
      <c r="C718" s="16">
        <v>2022</v>
      </c>
      <c r="D718" s="16" t="s">
        <v>560</v>
      </c>
      <c r="E718" s="16" t="s">
        <v>561</v>
      </c>
      <c r="F718" s="16" t="s">
        <v>562</v>
      </c>
      <c r="G718" s="16" t="s">
        <v>586</v>
      </c>
      <c r="H718" s="16" t="s">
        <v>581</v>
      </c>
      <c r="I718" s="16" t="s">
        <v>580</v>
      </c>
      <c r="J718" s="16" t="s">
        <v>79</v>
      </c>
      <c r="K718" s="22">
        <f>0.05*O718</f>
        <v>52474.100000000006</v>
      </c>
      <c r="L718" s="21">
        <v>93.957999999999998</v>
      </c>
      <c r="M718" s="16" t="s">
        <v>80</v>
      </c>
      <c r="N718" s="19"/>
      <c r="O718" s="22">
        <v>1049482</v>
      </c>
      <c r="P718" s="22">
        <f>O718-K718</f>
        <v>997007.9</v>
      </c>
    </row>
    <row r="719" spans="1:16" ht="32" x14ac:dyDescent="0.2">
      <c r="A719" s="16" t="s">
        <v>11</v>
      </c>
      <c r="B719" s="16">
        <v>2022</v>
      </c>
      <c r="C719" s="16">
        <v>2022</v>
      </c>
      <c r="D719" s="16" t="s">
        <v>560</v>
      </c>
      <c r="E719" s="16" t="s">
        <v>561</v>
      </c>
      <c r="F719" s="16" t="s">
        <v>562</v>
      </c>
      <c r="G719" s="16" t="s">
        <v>598</v>
      </c>
      <c r="H719" s="16" t="s">
        <v>592</v>
      </c>
      <c r="I719" s="16" t="s">
        <v>593</v>
      </c>
      <c r="J719" s="16" t="s">
        <v>184</v>
      </c>
      <c r="K719" s="22">
        <f>0.05*O719</f>
        <v>66365</v>
      </c>
      <c r="L719" s="21">
        <v>93.957999999999998</v>
      </c>
      <c r="M719" s="16" t="s">
        <v>80</v>
      </c>
      <c r="N719" s="19"/>
      <c r="O719" s="22">
        <v>1327300</v>
      </c>
      <c r="P719" s="22">
        <f>O719-K719</f>
        <v>1260935</v>
      </c>
    </row>
    <row r="720" spans="1:16" ht="32" x14ac:dyDescent="0.2">
      <c r="A720" s="16" t="s">
        <v>11</v>
      </c>
      <c r="B720" s="16">
        <v>2022</v>
      </c>
      <c r="C720" s="16">
        <v>2022</v>
      </c>
      <c r="D720" s="16" t="s">
        <v>560</v>
      </c>
      <c r="E720" s="16" t="s">
        <v>561</v>
      </c>
      <c r="F720" s="16" t="s">
        <v>562</v>
      </c>
      <c r="G720" s="16" t="s">
        <v>598</v>
      </c>
      <c r="H720" s="16" t="s">
        <v>592</v>
      </c>
      <c r="I720" s="16" t="s">
        <v>593</v>
      </c>
      <c r="J720" s="16" t="s">
        <v>184</v>
      </c>
      <c r="K720" s="22">
        <f>0.05*O720</f>
        <v>241647.40000000002</v>
      </c>
      <c r="L720" s="21">
        <v>93.957999999999998</v>
      </c>
      <c r="M720" s="16" t="s">
        <v>80</v>
      </c>
      <c r="N720" s="19"/>
      <c r="O720" s="22">
        <v>4832948</v>
      </c>
      <c r="P720" s="22">
        <f>O720-K720</f>
        <v>4591300.5999999996</v>
      </c>
    </row>
    <row r="721" spans="1:16" ht="32" x14ac:dyDescent="0.2">
      <c r="A721" s="16" t="s">
        <v>11</v>
      </c>
      <c r="B721" s="16">
        <v>2022</v>
      </c>
      <c r="C721" s="16">
        <v>2022</v>
      </c>
      <c r="D721" s="16" t="s">
        <v>560</v>
      </c>
      <c r="E721" s="16" t="s">
        <v>561</v>
      </c>
      <c r="F721" s="16" t="s">
        <v>562</v>
      </c>
      <c r="G721" s="16" t="s">
        <v>598</v>
      </c>
      <c r="H721" s="16" t="s">
        <v>592</v>
      </c>
      <c r="I721" s="16" t="s">
        <v>593</v>
      </c>
      <c r="J721" s="16" t="s">
        <v>184</v>
      </c>
      <c r="K721" s="22">
        <f>0.05*O721</f>
        <v>18.55</v>
      </c>
      <c r="L721" s="21">
        <v>93.957999999999998</v>
      </c>
      <c r="M721" s="16" t="s">
        <v>80</v>
      </c>
      <c r="N721" s="19"/>
      <c r="O721" s="22">
        <v>371</v>
      </c>
      <c r="P721" s="22">
        <f>O721-K721</f>
        <v>352.45</v>
      </c>
    </row>
    <row r="722" spans="1:16" ht="32" x14ac:dyDescent="0.2">
      <c r="A722" s="16" t="s">
        <v>11</v>
      </c>
      <c r="B722" s="16">
        <v>2022</v>
      </c>
      <c r="C722" s="16">
        <v>2022</v>
      </c>
      <c r="D722" s="16" t="s">
        <v>560</v>
      </c>
      <c r="E722" s="16" t="s">
        <v>561</v>
      </c>
      <c r="F722" s="16" t="s">
        <v>562</v>
      </c>
      <c r="G722" s="16" t="s">
        <v>598</v>
      </c>
      <c r="H722" s="16" t="s">
        <v>592</v>
      </c>
      <c r="I722" s="16" t="s">
        <v>593</v>
      </c>
      <c r="J722" s="16" t="s">
        <v>184</v>
      </c>
      <c r="K722" s="22">
        <f>0.05*O722</f>
        <v>1179.9000000000001</v>
      </c>
      <c r="L722" s="21">
        <v>93.957999999999998</v>
      </c>
      <c r="M722" s="16" t="s">
        <v>80</v>
      </c>
      <c r="N722" s="19"/>
      <c r="O722" s="22">
        <v>23598</v>
      </c>
      <c r="P722" s="22">
        <f>O722-K722</f>
        <v>22418.1</v>
      </c>
    </row>
    <row r="723" spans="1:16" ht="32" x14ac:dyDescent="0.2">
      <c r="A723" s="16" t="s">
        <v>11</v>
      </c>
      <c r="B723" s="16">
        <v>2022</v>
      </c>
      <c r="C723" s="16">
        <v>2022</v>
      </c>
      <c r="D723" s="16" t="s">
        <v>560</v>
      </c>
      <c r="E723" s="16" t="s">
        <v>561</v>
      </c>
      <c r="F723" s="16" t="s">
        <v>562</v>
      </c>
      <c r="G723" s="16" t="s">
        <v>612</v>
      </c>
      <c r="H723" s="16" t="s">
        <v>607</v>
      </c>
      <c r="I723" s="16" t="s">
        <v>608</v>
      </c>
      <c r="J723" s="16" t="s">
        <v>603</v>
      </c>
      <c r="K723" s="22">
        <f>0.05*O723</f>
        <v>1490.8000000000002</v>
      </c>
      <c r="L723" s="21">
        <v>93.957999999999998</v>
      </c>
      <c r="M723" s="16" t="s">
        <v>80</v>
      </c>
      <c r="N723" s="19"/>
      <c r="O723" s="22">
        <v>29816</v>
      </c>
      <c r="P723" s="22">
        <f>O723-K723</f>
        <v>28325.200000000001</v>
      </c>
    </row>
    <row r="724" spans="1:16" ht="32" x14ac:dyDescent="0.2">
      <c r="A724" s="16" t="s">
        <v>11</v>
      </c>
      <c r="B724" s="16">
        <v>2022</v>
      </c>
      <c r="C724" s="16">
        <v>2022</v>
      </c>
      <c r="D724" s="16" t="s">
        <v>560</v>
      </c>
      <c r="E724" s="16" t="s">
        <v>561</v>
      </c>
      <c r="F724" s="16" t="s">
        <v>562</v>
      </c>
      <c r="G724" s="16" t="s">
        <v>612</v>
      </c>
      <c r="H724" s="16" t="s">
        <v>607</v>
      </c>
      <c r="I724" s="16" t="s">
        <v>608</v>
      </c>
      <c r="J724" s="16" t="s">
        <v>603</v>
      </c>
      <c r="K724" s="22">
        <f>0.05*O724</f>
        <v>5334.35</v>
      </c>
      <c r="L724" s="21">
        <v>93.957999999999998</v>
      </c>
      <c r="M724" s="16" t="s">
        <v>80</v>
      </c>
      <c r="N724" s="19"/>
      <c r="O724" s="22">
        <v>106687</v>
      </c>
      <c r="P724" s="22">
        <f>O724-K724</f>
        <v>101352.65</v>
      </c>
    </row>
    <row r="725" spans="1:16" ht="32" x14ac:dyDescent="0.2">
      <c r="A725" s="16" t="s">
        <v>11</v>
      </c>
      <c r="B725" s="16">
        <v>2022</v>
      </c>
      <c r="C725" s="16">
        <v>2022</v>
      </c>
      <c r="D725" s="16" t="s">
        <v>560</v>
      </c>
      <c r="E725" s="16" t="s">
        <v>561</v>
      </c>
      <c r="F725" s="16" t="s">
        <v>562</v>
      </c>
      <c r="G725" s="16" t="s">
        <v>612</v>
      </c>
      <c r="H725" s="16" t="s">
        <v>607</v>
      </c>
      <c r="I725" s="16" t="s">
        <v>608</v>
      </c>
      <c r="J725" s="16" t="s">
        <v>603</v>
      </c>
      <c r="K725" s="22">
        <f>0.05*O725</f>
        <v>2347.4500000000003</v>
      </c>
      <c r="L725" s="21">
        <v>93.957999999999998</v>
      </c>
      <c r="M725" s="16" t="s">
        <v>80</v>
      </c>
      <c r="N725" s="19"/>
      <c r="O725" s="22">
        <v>46949</v>
      </c>
      <c r="P725" s="22">
        <f>O725-K725</f>
        <v>44601.55</v>
      </c>
    </row>
    <row r="726" spans="1:16" ht="32" x14ac:dyDescent="0.2">
      <c r="A726" s="16" t="s">
        <v>11</v>
      </c>
      <c r="B726" s="16">
        <v>2022</v>
      </c>
      <c r="C726" s="16">
        <v>2022</v>
      </c>
      <c r="D726" s="16" t="s">
        <v>560</v>
      </c>
      <c r="E726" s="16" t="s">
        <v>561</v>
      </c>
      <c r="F726" s="16" t="s">
        <v>562</v>
      </c>
      <c r="G726" s="16" t="s">
        <v>612</v>
      </c>
      <c r="H726" s="16" t="s">
        <v>607</v>
      </c>
      <c r="I726" s="16" t="s">
        <v>608</v>
      </c>
      <c r="J726" s="16" t="s">
        <v>603</v>
      </c>
      <c r="K726" s="22">
        <f>0.05*O726</f>
        <v>162098.40000000002</v>
      </c>
      <c r="L726" s="21">
        <v>93.957999999999998</v>
      </c>
      <c r="M726" s="16" t="s">
        <v>80</v>
      </c>
      <c r="N726" s="19"/>
      <c r="O726" s="22">
        <v>3241968</v>
      </c>
      <c r="P726" s="22">
        <f>O726-K726</f>
        <v>3079869.6</v>
      </c>
    </row>
    <row r="727" spans="1:16" ht="32" x14ac:dyDescent="0.2">
      <c r="A727" s="16" t="s">
        <v>11</v>
      </c>
      <c r="B727" s="16">
        <v>2022</v>
      </c>
      <c r="C727" s="16">
        <v>2022</v>
      </c>
      <c r="D727" s="16" t="s">
        <v>560</v>
      </c>
      <c r="E727" s="16" t="s">
        <v>561</v>
      </c>
      <c r="F727" s="16" t="s">
        <v>562</v>
      </c>
      <c r="G727" s="16" t="s">
        <v>628</v>
      </c>
      <c r="H727" s="16" t="s">
        <v>621</v>
      </c>
      <c r="I727" s="16" t="s">
        <v>622</v>
      </c>
      <c r="J727" s="16" t="s">
        <v>197</v>
      </c>
      <c r="K727" s="22">
        <f>0.05*O727</f>
        <v>208491.30000000002</v>
      </c>
      <c r="L727" s="21">
        <v>93.957999999999998</v>
      </c>
      <c r="M727" s="16" t="s">
        <v>80</v>
      </c>
      <c r="N727" s="19"/>
      <c r="O727" s="22">
        <v>4169826</v>
      </c>
      <c r="P727" s="22">
        <f>O727-K727</f>
        <v>3961334.7</v>
      </c>
    </row>
    <row r="728" spans="1:16" ht="32" x14ac:dyDescent="0.2">
      <c r="A728" s="16" t="s">
        <v>11</v>
      </c>
      <c r="B728" s="16">
        <v>2022</v>
      </c>
      <c r="C728" s="16">
        <v>2022</v>
      </c>
      <c r="D728" s="16" t="s">
        <v>560</v>
      </c>
      <c r="E728" s="16" t="s">
        <v>561</v>
      </c>
      <c r="F728" s="16" t="s">
        <v>562</v>
      </c>
      <c r="G728" s="16" t="s">
        <v>628</v>
      </c>
      <c r="H728" s="16" t="s">
        <v>621</v>
      </c>
      <c r="I728" s="16" t="s">
        <v>622</v>
      </c>
      <c r="J728" s="16" t="s">
        <v>197</v>
      </c>
      <c r="K728" s="22">
        <f>0.05*O728</f>
        <v>642514.65</v>
      </c>
      <c r="L728" s="21">
        <v>93.957999999999998</v>
      </c>
      <c r="M728" s="16" t="s">
        <v>80</v>
      </c>
      <c r="N728" s="19"/>
      <c r="O728" s="22">
        <v>12850293</v>
      </c>
      <c r="P728" s="22">
        <f>O728-K728</f>
        <v>12207778.35</v>
      </c>
    </row>
    <row r="729" spans="1:16" ht="32" x14ac:dyDescent="0.2">
      <c r="A729" s="16" t="s">
        <v>11</v>
      </c>
      <c r="B729" s="16">
        <v>2022</v>
      </c>
      <c r="C729" s="16">
        <v>2022</v>
      </c>
      <c r="D729" s="16" t="s">
        <v>560</v>
      </c>
      <c r="E729" s="16" t="s">
        <v>561</v>
      </c>
      <c r="F729" s="16" t="s">
        <v>562</v>
      </c>
      <c r="G729" s="16" t="s">
        <v>628</v>
      </c>
      <c r="H729" s="16" t="s">
        <v>621</v>
      </c>
      <c r="I729" s="16" t="s">
        <v>622</v>
      </c>
      <c r="J729" s="16" t="s">
        <v>197</v>
      </c>
      <c r="K729" s="22">
        <f>0.05*O729</f>
        <v>12369.85</v>
      </c>
      <c r="L729" s="21">
        <v>93.957999999999998</v>
      </c>
      <c r="M729" s="16" t="s">
        <v>80</v>
      </c>
      <c r="N729" s="19"/>
      <c r="O729" s="22">
        <v>247397</v>
      </c>
      <c r="P729" s="22">
        <f>O729-K729</f>
        <v>235027.15</v>
      </c>
    </row>
    <row r="730" spans="1:16" ht="32" x14ac:dyDescent="0.2">
      <c r="A730" s="16" t="s">
        <v>11</v>
      </c>
      <c r="B730" s="16">
        <v>2022</v>
      </c>
      <c r="C730" s="16">
        <v>2022</v>
      </c>
      <c r="D730" s="16" t="s">
        <v>560</v>
      </c>
      <c r="E730" s="16" t="s">
        <v>561</v>
      </c>
      <c r="F730" s="16" t="s">
        <v>562</v>
      </c>
      <c r="G730" s="16" t="s">
        <v>628</v>
      </c>
      <c r="H730" s="16" t="s">
        <v>621</v>
      </c>
      <c r="I730" s="16" t="s">
        <v>622</v>
      </c>
      <c r="J730" s="16" t="s">
        <v>197</v>
      </c>
      <c r="K730" s="22">
        <f>0.05*O730</f>
        <v>804912.20000000007</v>
      </c>
      <c r="L730" s="21">
        <v>93.957999999999998</v>
      </c>
      <c r="M730" s="16" t="s">
        <v>80</v>
      </c>
      <c r="N730" s="19"/>
      <c r="O730" s="22">
        <v>16098244</v>
      </c>
      <c r="P730" s="22">
        <f>O730-K730</f>
        <v>15293331.800000001</v>
      </c>
    </row>
    <row r="731" spans="1:16" ht="32" x14ac:dyDescent="0.2">
      <c r="A731" s="16" t="s">
        <v>11</v>
      </c>
      <c r="B731" s="16">
        <v>2022</v>
      </c>
      <c r="C731" s="16">
        <v>2022</v>
      </c>
      <c r="D731" s="16" t="s">
        <v>560</v>
      </c>
      <c r="E731" s="16" t="s">
        <v>561</v>
      </c>
      <c r="F731" s="16" t="s">
        <v>562</v>
      </c>
      <c r="G731" s="16" t="s">
        <v>646</v>
      </c>
      <c r="H731" s="16" t="s">
        <v>640</v>
      </c>
      <c r="I731" s="16" t="s">
        <v>641</v>
      </c>
      <c r="J731" s="16" t="s">
        <v>84</v>
      </c>
      <c r="K731" s="22">
        <f>0.05*O731</f>
        <v>993705.20000000007</v>
      </c>
      <c r="L731" s="21">
        <v>93.957999999999998</v>
      </c>
      <c r="M731" s="16" t="s">
        <v>80</v>
      </c>
      <c r="N731" s="19"/>
      <c r="O731" s="22">
        <v>19874104</v>
      </c>
      <c r="P731" s="22">
        <f>O731-K731</f>
        <v>18880398.800000001</v>
      </c>
    </row>
    <row r="732" spans="1:16" ht="32" x14ac:dyDescent="0.2">
      <c r="A732" s="16" t="s">
        <v>11</v>
      </c>
      <c r="B732" s="16">
        <v>2022</v>
      </c>
      <c r="C732" s="16">
        <v>2022</v>
      </c>
      <c r="D732" s="16" t="s">
        <v>560</v>
      </c>
      <c r="E732" s="16" t="s">
        <v>561</v>
      </c>
      <c r="F732" s="16" t="s">
        <v>562</v>
      </c>
      <c r="G732" s="16" t="s">
        <v>646</v>
      </c>
      <c r="H732" s="16" t="s">
        <v>640</v>
      </c>
      <c r="I732" s="16" t="s">
        <v>641</v>
      </c>
      <c r="J732" s="16" t="s">
        <v>84</v>
      </c>
      <c r="K732" s="22">
        <f>0.05*O732</f>
        <v>3539831.7</v>
      </c>
      <c r="L732" s="21">
        <v>93.957999999999998</v>
      </c>
      <c r="M732" s="16" t="s">
        <v>80</v>
      </c>
      <c r="N732" s="19"/>
      <c r="O732" s="22">
        <v>70796634</v>
      </c>
      <c r="P732" s="22">
        <f>O732-K732</f>
        <v>67256802.299999997</v>
      </c>
    </row>
    <row r="733" spans="1:16" ht="32" x14ac:dyDescent="0.2">
      <c r="A733" s="16" t="s">
        <v>11</v>
      </c>
      <c r="B733" s="16">
        <v>2022</v>
      </c>
      <c r="C733" s="16">
        <v>2022</v>
      </c>
      <c r="D733" s="16" t="s">
        <v>560</v>
      </c>
      <c r="E733" s="16" t="s">
        <v>561</v>
      </c>
      <c r="F733" s="16" t="s">
        <v>562</v>
      </c>
      <c r="G733" s="16" t="s">
        <v>646</v>
      </c>
      <c r="H733" s="16" t="s">
        <v>640</v>
      </c>
      <c r="I733" s="16" t="s">
        <v>641</v>
      </c>
      <c r="J733" s="16" t="s">
        <v>84</v>
      </c>
      <c r="K733" s="22">
        <f>0.05*O733</f>
        <v>1858.45</v>
      </c>
      <c r="L733" s="21">
        <v>93.957999999999998</v>
      </c>
      <c r="M733" s="16" t="s">
        <v>80</v>
      </c>
      <c r="N733" s="19"/>
      <c r="O733" s="22">
        <v>37169</v>
      </c>
      <c r="P733" s="22">
        <f>O733-K733</f>
        <v>35310.550000000003</v>
      </c>
    </row>
    <row r="734" spans="1:16" ht="32" x14ac:dyDescent="0.2">
      <c r="A734" s="16" t="s">
        <v>11</v>
      </c>
      <c r="B734" s="16">
        <v>2022</v>
      </c>
      <c r="C734" s="16">
        <v>2022</v>
      </c>
      <c r="D734" s="16" t="s">
        <v>560</v>
      </c>
      <c r="E734" s="16" t="s">
        <v>561</v>
      </c>
      <c r="F734" s="16" t="s">
        <v>562</v>
      </c>
      <c r="G734" s="16" t="s">
        <v>646</v>
      </c>
      <c r="H734" s="16" t="s">
        <v>640</v>
      </c>
      <c r="I734" s="16" t="s">
        <v>641</v>
      </c>
      <c r="J734" s="16" t="s">
        <v>84</v>
      </c>
      <c r="K734" s="22">
        <f>0.05*O734</f>
        <v>116433.3</v>
      </c>
      <c r="L734" s="21">
        <v>93.957999999999998</v>
      </c>
      <c r="M734" s="16" t="s">
        <v>80</v>
      </c>
      <c r="N734" s="19"/>
      <c r="O734" s="22">
        <v>2328666</v>
      </c>
      <c r="P734" s="22">
        <f>O734-K734</f>
        <v>2212232.7000000002</v>
      </c>
    </row>
    <row r="735" spans="1:16" ht="32" x14ac:dyDescent="0.2">
      <c r="A735" s="16" t="s">
        <v>11</v>
      </c>
      <c r="B735" s="16">
        <v>2022</v>
      </c>
      <c r="C735" s="16">
        <v>2022</v>
      </c>
      <c r="D735" s="16" t="s">
        <v>560</v>
      </c>
      <c r="E735" s="16" t="s">
        <v>561</v>
      </c>
      <c r="F735" s="16" t="s">
        <v>562</v>
      </c>
      <c r="G735" s="16" t="s">
        <v>658</v>
      </c>
      <c r="H735" s="16" t="s">
        <v>652</v>
      </c>
      <c r="I735" s="16" t="s">
        <v>653</v>
      </c>
      <c r="J735" s="16" t="s">
        <v>88</v>
      </c>
      <c r="K735" s="22">
        <f>0.05*O735</f>
        <v>149086.70000000001</v>
      </c>
      <c r="L735" s="21">
        <v>93.957999999999998</v>
      </c>
      <c r="M735" s="16" t="s">
        <v>80</v>
      </c>
      <c r="N735" s="19"/>
      <c r="O735" s="22">
        <v>2981734</v>
      </c>
      <c r="P735" s="22">
        <f>O735-K735</f>
        <v>2832647.3</v>
      </c>
    </row>
    <row r="736" spans="1:16" ht="32" x14ac:dyDescent="0.2">
      <c r="A736" s="16" t="s">
        <v>11</v>
      </c>
      <c r="B736" s="16">
        <v>2022</v>
      </c>
      <c r="C736" s="16">
        <v>2022</v>
      </c>
      <c r="D736" s="16" t="s">
        <v>560</v>
      </c>
      <c r="E736" s="16" t="s">
        <v>561</v>
      </c>
      <c r="F736" s="16" t="s">
        <v>562</v>
      </c>
      <c r="G736" s="16" t="s">
        <v>658</v>
      </c>
      <c r="H736" s="16" t="s">
        <v>652</v>
      </c>
      <c r="I736" s="16" t="s">
        <v>653</v>
      </c>
      <c r="J736" s="16" t="s">
        <v>88</v>
      </c>
      <c r="K736" s="22">
        <f>0.05*O736</f>
        <v>536515.9</v>
      </c>
      <c r="L736" s="21">
        <v>93.957999999999998</v>
      </c>
      <c r="M736" s="16" t="s">
        <v>80</v>
      </c>
      <c r="N736" s="19"/>
      <c r="O736" s="22">
        <v>10730318</v>
      </c>
      <c r="P736" s="22">
        <f>O736-K736</f>
        <v>10193802.1</v>
      </c>
    </row>
    <row r="737" spans="1:16" ht="32" x14ac:dyDescent="0.2">
      <c r="A737" s="16" t="s">
        <v>11</v>
      </c>
      <c r="B737" s="16">
        <v>2022</v>
      </c>
      <c r="C737" s="16">
        <v>2022</v>
      </c>
      <c r="D737" s="16" t="s">
        <v>560</v>
      </c>
      <c r="E737" s="16" t="s">
        <v>561</v>
      </c>
      <c r="F737" s="16" t="s">
        <v>562</v>
      </c>
      <c r="G737" s="16" t="s">
        <v>658</v>
      </c>
      <c r="H737" s="16" t="s">
        <v>652</v>
      </c>
      <c r="I737" s="16" t="s">
        <v>653</v>
      </c>
      <c r="J737" s="16" t="s">
        <v>88</v>
      </c>
      <c r="K737" s="22">
        <f>0.05*O737</f>
        <v>973.15000000000009</v>
      </c>
      <c r="L737" s="21">
        <v>93.957999999999998</v>
      </c>
      <c r="M737" s="16" t="s">
        <v>80</v>
      </c>
      <c r="N737" s="19"/>
      <c r="O737" s="22">
        <v>19463</v>
      </c>
      <c r="P737" s="22">
        <f>O737-K737</f>
        <v>18489.849999999999</v>
      </c>
    </row>
    <row r="738" spans="1:16" ht="32" x14ac:dyDescent="0.2">
      <c r="A738" s="16" t="s">
        <v>11</v>
      </c>
      <c r="B738" s="16">
        <v>2022</v>
      </c>
      <c r="C738" s="16">
        <v>2022</v>
      </c>
      <c r="D738" s="16" t="s">
        <v>560</v>
      </c>
      <c r="E738" s="16" t="s">
        <v>561</v>
      </c>
      <c r="F738" s="16" t="s">
        <v>562</v>
      </c>
      <c r="G738" s="16" t="s">
        <v>658</v>
      </c>
      <c r="H738" s="16" t="s">
        <v>652</v>
      </c>
      <c r="I738" s="16" t="s">
        <v>653</v>
      </c>
      <c r="J738" s="16" t="s">
        <v>88</v>
      </c>
      <c r="K738" s="22">
        <f>0.05*O738</f>
        <v>59260.950000000004</v>
      </c>
      <c r="L738" s="21">
        <v>93.957999999999998</v>
      </c>
      <c r="M738" s="16" t="s">
        <v>80</v>
      </c>
      <c r="N738" s="19"/>
      <c r="O738" s="22">
        <v>1185219</v>
      </c>
      <c r="P738" s="22">
        <f>O738-K738</f>
        <v>1125958.05</v>
      </c>
    </row>
    <row r="739" spans="1:16" ht="32" x14ac:dyDescent="0.2">
      <c r="A739" s="16" t="s">
        <v>11</v>
      </c>
      <c r="B739" s="16">
        <v>2022</v>
      </c>
      <c r="C739" s="16">
        <v>2022</v>
      </c>
      <c r="D739" s="16" t="s">
        <v>560</v>
      </c>
      <c r="E739" s="16" t="s">
        <v>561</v>
      </c>
      <c r="F739" s="16" t="s">
        <v>562</v>
      </c>
      <c r="G739" s="16" t="s">
        <v>671</v>
      </c>
      <c r="H739" s="16" t="s">
        <v>665</v>
      </c>
      <c r="I739" s="16" t="s">
        <v>666</v>
      </c>
      <c r="J739" s="16" t="s">
        <v>234</v>
      </c>
      <c r="K739" s="22">
        <f>0.05*O739</f>
        <v>73554.45</v>
      </c>
      <c r="L739" s="21">
        <v>93.957999999999998</v>
      </c>
      <c r="M739" s="16" t="s">
        <v>80</v>
      </c>
      <c r="N739" s="19"/>
      <c r="O739" s="22">
        <v>1471089</v>
      </c>
      <c r="P739" s="22">
        <f>O739-K739</f>
        <v>1397534.55</v>
      </c>
    </row>
    <row r="740" spans="1:16" ht="32" x14ac:dyDescent="0.2">
      <c r="A740" s="16" t="s">
        <v>11</v>
      </c>
      <c r="B740" s="16">
        <v>2022</v>
      </c>
      <c r="C740" s="16">
        <v>2022</v>
      </c>
      <c r="D740" s="16" t="s">
        <v>560</v>
      </c>
      <c r="E740" s="16" t="s">
        <v>561</v>
      </c>
      <c r="F740" s="16" t="s">
        <v>562</v>
      </c>
      <c r="G740" s="16" t="s">
        <v>671</v>
      </c>
      <c r="H740" s="16" t="s">
        <v>665</v>
      </c>
      <c r="I740" s="16" t="s">
        <v>666</v>
      </c>
      <c r="J740" s="16" t="s">
        <v>234</v>
      </c>
      <c r="K740" s="22">
        <f>0.05*O740</f>
        <v>287173.5</v>
      </c>
      <c r="L740" s="21">
        <v>93.957999999999998</v>
      </c>
      <c r="M740" s="16" t="s">
        <v>80</v>
      </c>
      <c r="N740" s="19"/>
      <c r="O740" s="22">
        <v>5743470</v>
      </c>
      <c r="P740" s="22">
        <f>O740-K740</f>
        <v>5456296.5</v>
      </c>
    </row>
    <row r="741" spans="1:16" ht="32" x14ac:dyDescent="0.2">
      <c r="A741" s="16" t="s">
        <v>11</v>
      </c>
      <c r="B741" s="16">
        <v>2022</v>
      </c>
      <c r="C741" s="16">
        <v>2022</v>
      </c>
      <c r="D741" s="16" t="s">
        <v>560</v>
      </c>
      <c r="E741" s="16" t="s">
        <v>561</v>
      </c>
      <c r="F741" s="16" t="s">
        <v>562</v>
      </c>
      <c r="G741" s="16" t="s">
        <v>671</v>
      </c>
      <c r="H741" s="16" t="s">
        <v>665</v>
      </c>
      <c r="I741" s="16" t="s">
        <v>666</v>
      </c>
      <c r="J741" s="16" t="s">
        <v>234</v>
      </c>
      <c r="K741" s="22">
        <f>0.05*O741</f>
        <v>229.95000000000002</v>
      </c>
      <c r="L741" s="21">
        <v>93.957999999999998</v>
      </c>
      <c r="M741" s="16" t="s">
        <v>80</v>
      </c>
      <c r="N741" s="19"/>
      <c r="O741" s="22">
        <v>4599</v>
      </c>
      <c r="P741" s="22">
        <f>O741-K741</f>
        <v>4369.05</v>
      </c>
    </row>
    <row r="742" spans="1:16" ht="32" x14ac:dyDescent="0.2">
      <c r="A742" s="16" t="s">
        <v>11</v>
      </c>
      <c r="B742" s="16">
        <v>2022</v>
      </c>
      <c r="C742" s="16">
        <v>2022</v>
      </c>
      <c r="D742" s="16" t="s">
        <v>560</v>
      </c>
      <c r="E742" s="16" t="s">
        <v>561</v>
      </c>
      <c r="F742" s="16" t="s">
        <v>562</v>
      </c>
      <c r="G742" s="16" t="s">
        <v>671</v>
      </c>
      <c r="H742" s="16" t="s">
        <v>665</v>
      </c>
      <c r="I742" s="16" t="s">
        <v>666</v>
      </c>
      <c r="J742" s="16" t="s">
        <v>234</v>
      </c>
      <c r="K742" s="22">
        <f>0.05*O742</f>
        <v>14050.45</v>
      </c>
      <c r="L742" s="21">
        <v>93.957999999999998</v>
      </c>
      <c r="M742" s="16" t="s">
        <v>80</v>
      </c>
      <c r="N742" s="19"/>
      <c r="O742" s="22">
        <v>281009</v>
      </c>
      <c r="P742" s="22">
        <f>O742-K742</f>
        <v>266958.55</v>
      </c>
    </row>
    <row r="743" spans="1:16" ht="32" x14ac:dyDescent="0.2">
      <c r="A743" s="16" t="s">
        <v>11</v>
      </c>
      <c r="B743" s="16">
        <v>2022</v>
      </c>
      <c r="C743" s="16">
        <v>2022</v>
      </c>
      <c r="D743" s="16" t="s">
        <v>560</v>
      </c>
      <c r="E743" s="16" t="s">
        <v>561</v>
      </c>
      <c r="F743" s="16" t="s">
        <v>562</v>
      </c>
      <c r="G743" s="16" t="s">
        <v>685</v>
      </c>
      <c r="H743" s="16" t="s">
        <v>680</v>
      </c>
      <c r="I743" s="16" t="s">
        <v>679</v>
      </c>
      <c r="J743" s="16" t="s">
        <v>676</v>
      </c>
      <c r="K743" s="22">
        <f>0.05*O743</f>
        <v>17959.600000000002</v>
      </c>
      <c r="L743" s="21">
        <v>93.957999999999998</v>
      </c>
      <c r="M743" s="16" t="s">
        <v>80</v>
      </c>
      <c r="N743" s="19"/>
      <c r="O743" s="22">
        <v>359192</v>
      </c>
      <c r="P743" s="22">
        <f>O743-K743</f>
        <v>341232.4</v>
      </c>
    </row>
    <row r="744" spans="1:16" ht="32" x14ac:dyDescent="0.2">
      <c r="A744" s="16" t="s">
        <v>11</v>
      </c>
      <c r="B744" s="16">
        <v>2022</v>
      </c>
      <c r="C744" s="16">
        <v>2022</v>
      </c>
      <c r="D744" s="16" t="s">
        <v>560</v>
      </c>
      <c r="E744" s="16" t="s">
        <v>561</v>
      </c>
      <c r="F744" s="16" t="s">
        <v>562</v>
      </c>
      <c r="G744" s="16" t="s">
        <v>685</v>
      </c>
      <c r="H744" s="16" t="s">
        <v>680</v>
      </c>
      <c r="I744" s="16" t="s">
        <v>679</v>
      </c>
      <c r="J744" s="16" t="s">
        <v>676</v>
      </c>
      <c r="K744" s="22">
        <f>0.05*O744</f>
        <v>67236.2</v>
      </c>
      <c r="L744" s="21">
        <v>93.957999999999998</v>
      </c>
      <c r="M744" s="16" t="s">
        <v>80</v>
      </c>
      <c r="N744" s="19"/>
      <c r="O744" s="22">
        <v>1344724</v>
      </c>
      <c r="P744" s="22">
        <f>O744-K744</f>
        <v>1277487.8</v>
      </c>
    </row>
    <row r="745" spans="1:16" ht="32" x14ac:dyDescent="0.2">
      <c r="A745" s="16" t="s">
        <v>11</v>
      </c>
      <c r="B745" s="16">
        <v>2022</v>
      </c>
      <c r="C745" s="16">
        <v>2022</v>
      </c>
      <c r="D745" s="16" t="s">
        <v>560</v>
      </c>
      <c r="E745" s="16" t="s">
        <v>561</v>
      </c>
      <c r="F745" s="16" t="s">
        <v>562</v>
      </c>
      <c r="G745" s="16" t="s">
        <v>685</v>
      </c>
      <c r="H745" s="16" t="s">
        <v>680</v>
      </c>
      <c r="I745" s="16" t="s">
        <v>679</v>
      </c>
      <c r="J745" s="16" t="s">
        <v>676</v>
      </c>
      <c r="K745" s="22">
        <f>0.05*O745</f>
        <v>199.60000000000002</v>
      </c>
      <c r="L745" s="21">
        <v>93.957999999999998</v>
      </c>
      <c r="M745" s="16" t="s">
        <v>80</v>
      </c>
      <c r="N745" s="19"/>
      <c r="O745" s="22">
        <v>3992</v>
      </c>
      <c r="P745" s="22">
        <f>O745-K745</f>
        <v>3792.4</v>
      </c>
    </row>
    <row r="746" spans="1:16" ht="32" x14ac:dyDescent="0.2">
      <c r="A746" s="16" t="s">
        <v>11</v>
      </c>
      <c r="B746" s="16">
        <v>2022</v>
      </c>
      <c r="C746" s="16">
        <v>2022</v>
      </c>
      <c r="D746" s="16" t="s">
        <v>560</v>
      </c>
      <c r="E746" s="16" t="s">
        <v>561</v>
      </c>
      <c r="F746" s="16" t="s">
        <v>562</v>
      </c>
      <c r="G746" s="16" t="s">
        <v>685</v>
      </c>
      <c r="H746" s="16" t="s">
        <v>680</v>
      </c>
      <c r="I746" s="16" t="s">
        <v>679</v>
      </c>
      <c r="J746" s="16" t="s">
        <v>676</v>
      </c>
      <c r="K746" s="22">
        <f>0.05*O746</f>
        <v>13869.1</v>
      </c>
      <c r="L746" s="21">
        <v>93.957999999999998</v>
      </c>
      <c r="M746" s="16" t="s">
        <v>80</v>
      </c>
      <c r="N746" s="19"/>
      <c r="O746" s="22">
        <v>277382</v>
      </c>
      <c r="P746" s="22">
        <f>O746-K746</f>
        <v>263512.90000000002</v>
      </c>
    </row>
    <row r="747" spans="1:16" ht="32" x14ac:dyDescent="0.2">
      <c r="A747" s="16" t="s">
        <v>11</v>
      </c>
      <c r="B747" s="16">
        <v>2022</v>
      </c>
      <c r="C747" s="16">
        <v>2022</v>
      </c>
      <c r="D747" s="16" t="s">
        <v>560</v>
      </c>
      <c r="E747" s="16" t="s">
        <v>561</v>
      </c>
      <c r="F747" s="16" t="s">
        <v>562</v>
      </c>
      <c r="G747" s="16" t="s">
        <v>697</v>
      </c>
      <c r="H747" s="16" t="s">
        <v>691</v>
      </c>
      <c r="I747" s="16" t="s">
        <v>692</v>
      </c>
      <c r="J747" s="16" t="s">
        <v>92</v>
      </c>
      <c r="K747" s="22">
        <f>0.05*O747</f>
        <v>17679.400000000001</v>
      </c>
      <c r="L747" s="21">
        <v>93.957999999999998</v>
      </c>
      <c r="M747" s="16" t="s">
        <v>80</v>
      </c>
      <c r="N747" s="19"/>
      <c r="O747" s="22">
        <v>353588</v>
      </c>
      <c r="P747" s="22">
        <f>O747-K747</f>
        <v>335908.6</v>
      </c>
    </row>
    <row r="748" spans="1:16" ht="32" x14ac:dyDescent="0.2">
      <c r="A748" s="16" t="s">
        <v>11</v>
      </c>
      <c r="B748" s="16">
        <v>2022</v>
      </c>
      <c r="C748" s="16">
        <v>2022</v>
      </c>
      <c r="D748" s="16" t="s">
        <v>560</v>
      </c>
      <c r="E748" s="16" t="s">
        <v>561</v>
      </c>
      <c r="F748" s="16" t="s">
        <v>562</v>
      </c>
      <c r="G748" s="16" t="s">
        <v>697</v>
      </c>
      <c r="H748" s="16" t="s">
        <v>691</v>
      </c>
      <c r="I748" s="16" t="s">
        <v>692</v>
      </c>
      <c r="J748" s="16" t="s">
        <v>92</v>
      </c>
      <c r="K748" s="22">
        <f>0.05*O748</f>
        <v>54580.25</v>
      </c>
      <c r="L748" s="21">
        <v>93.957999999999998</v>
      </c>
      <c r="M748" s="16" t="s">
        <v>80</v>
      </c>
      <c r="N748" s="19"/>
      <c r="O748" s="22">
        <v>1091605</v>
      </c>
      <c r="P748" s="22">
        <f>O748-K748</f>
        <v>1037024.75</v>
      </c>
    </row>
    <row r="749" spans="1:16" ht="32" x14ac:dyDescent="0.2">
      <c r="A749" s="16" t="s">
        <v>11</v>
      </c>
      <c r="B749" s="16">
        <v>2022</v>
      </c>
      <c r="C749" s="16">
        <v>2022</v>
      </c>
      <c r="D749" s="16" t="s">
        <v>560</v>
      </c>
      <c r="E749" s="16" t="s">
        <v>561</v>
      </c>
      <c r="F749" s="16" t="s">
        <v>562</v>
      </c>
      <c r="G749" s="16" t="s">
        <v>697</v>
      </c>
      <c r="H749" s="16" t="s">
        <v>691</v>
      </c>
      <c r="I749" s="16" t="s">
        <v>692</v>
      </c>
      <c r="J749" s="16" t="s">
        <v>92</v>
      </c>
      <c r="K749" s="22">
        <f>0.05*O749</f>
        <v>6469.9500000000007</v>
      </c>
      <c r="L749" s="21">
        <v>93.957999999999998</v>
      </c>
      <c r="M749" s="16" t="s">
        <v>80</v>
      </c>
      <c r="N749" s="19"/>
      <c r="O749" s="22">
        <v>129399</v>
      </c>
      <c r="P749" s="22">
        <f>O749-K749</f>
        <v>122929.05</v>
      </c>
    </row>
    <row r="750" spans="1:16" ht="32" x14ac:dyDescent="0.2">
      <c r="A750" s="16" t="s">
        <v>11</v>
      </c>
      <c r="B750" s="16">
        <v>2022</v>
      </c>
      <c r="C750" s="16">
        <v>2022</v>
      </c>
      <c r="D750" s="16" t="s">
        <v>560</v>
      </c>
      <c r="E750" s="16" t="s">
        <v>561</v>
      </c>
      <c r="F750" s="16" t="s">
        <v>562</v>
      </c>
      <c r="G750" s="16" t="s">
        <v>697</v>
      </c>
      <c r="H750" s="16" t="s">
        <v>691</v>
      </c>
      <c r="I750" s="16" t="s">
        <v>692</v>
      </c>
      <c r="J750" s="16" t="s">
        <v>92</v>
      </c>
      <c r="K750" s="22">
        <f>0.05*O750</f>
        <v>396863.45</v>
      </c>
      <c r="L750" s="21">
        <v>93.957999999999998</v>
      </c>
      <c r="M750" s="16" t="s">
        <v>80</v>
      </c>
      <c r="N750" s="19"/>
      <c r="O750" s="22">
        <v>7937269</v>
      </c>
      <c r="P750" s="22">
        <f>O750-K750</f>
        <v>7540405.5499999998</v>
      </c>
    </row>
    <row r="751" spans="1:16" ht="32" x14ac:dyDescent="0.2">
      <c r="A751" s="16" t="s">
        <v>11</v>
      </c>
      <c r="B751" s="16">
        <v>2022</v>
      </c>
      <c r="C751" s="16">
        <v>2022</v>
      </c>
      <c r="D751" s="16" t="s">
        <v>560</v>
      </c>
      <c r="E751" s="16" t="s">
        <v>561</v>
      </c>
      <c r="F751" s="16" t="s">
        <v>562</v>
      </c>
      <c r="G751" s="16" t="s">
        <v>716</v>
      </c>
      <c r="H751" s="16" t="s">
        <v>709</v>
      </c>
      <c r="I751" s="16" t="s">
        <v>713</v>
      </c>
      <c r="J751" s="16" t="s">
        <v>242</v>
      </c>
      <c r="K751" s="22">
        <f>0.05*O751</f>
        <v>503874.10000000003</v>
      </c>
      <c r="L751" s="21">
        <v>93.957999999999998</v>
      </c>
      <c r="M751" s="16" t="s">
        <v>80</v>
      </c>
      <c r="N751" s="19"/>
      <c r="O751" s="22">
        <v>10077482</v>
      </c>
      <c r="P751" s="22">
        <f>O751-K751</f>
        <v>9573607.9000000004</v>
      </c>
    </row>
    <row r="752" spans="1:16" ht="32" x14ac:dyDescent="0.2">
      <c r="A752" s="16" t="s">
        <v>11</v>
      </c>
      <c r="B752" s="16">
        <v>2022</v>
      </c>
      <c r="C752" s="16">
        <v>2022</v>
      </c>
      <c r="D752" s="16" t="s">
        <v>560</v>
      </c>
      <c r="E752" s="16" t="s">
        <v>561</v>
      </c>
      <c r="F752" s="16" t="s">
        <v>562</v>
      </c>
      <c r="G752" s="16" t="s">
        <v>716</v>
      </c>
      <c r="H752" s="16" t="s">
        <v>709</v>
      </c>
      <c r="I752" s="16" t="s">
        <v>713</v>
      </c>
      <c r="J752" s="16" t="s">
        <v>242</v>
      </c>
      <c r="K752" s="22">
        <f>0.05*O752</f>
        <v>1891481.9000000001</v>
      </c>
      <c r="L752" s="21">
        <v>93.957999999999998</v>
      </c>
      <c r="M752" s="16" t="s">
        <v>80</v>
      </c>
      <c r="N752" s="19"/>
      <c r="O752" s="22">
        <v>37829638</v>
      </c>
      <c r="P752" s="22">
        <f>O752-K752</f>
        <v>35938156.100000001</v>
      </c>
    </row>
    <row r="753" spans="1:16" ht="32" x14ac:dyDescent="0.2">
      <c r="A753" s="16" t="s">
        <v>11</v>
      </c>
      <c r="B753" s="16">
        <v>2022</v>
      </c>
      <c r="C753" s="16">
        <v>2022</v>
      </c>
      <c r="D753" s="16" t="s">
        <v>560</v>
      </c>
      <c r="E753" s="16" t="s">
        <v>561</v>
      </c>
      <c r="F753" s="16" t="s">
        <v>562</v>
      </c>
      <c r="G753" s="16" t="s">
        <v>716</v>
      </c>
      <c r="H753" s="16" t="s">
        <v>709</v>
      </c>
      <c r="I753" s="16" t="s">
        <v>713</v>
      </c>
      <c r="J753" s="16" t="s">
        <v>242</v>
      </c>
      <c r="K753" s="22">
        <f>0.05*O753</f>
        <v>38.15</v>
      </c>
      <c r="L753" s="21">
        <v>93.957999999999998</v>
      </c>
      <c r="M753" s="16" t="s">
        <v>80</v>
      </c>
      <c r="N753" s="19"/>
      <c r="O753" s="22">
        <v>763</v>
      </c>
      <c r="P753" s="22">
        <f>O753-K753</f>
        <v>724.85</v>
      </c>
    </row>
    <row r="754" spans="1:16" ht="32" x14ac:dyDescent="0.2">
      <c r="A754" s="16" t="s">
        <v>11</v>
      </c>
      <c r="B754" s="16">
        <v>2022</v>
      </c>
      <c r="C754" s="16">
        <v>2022</v>
      </c>
      <c r="D754" s="16" t="s">
        <v>560</v>
      </c>
      <c r="E754" s="16" t="s">
        <v>561</v>
      </c>
      <c r="F754" s="16" t="s">
        <v>562</v>
      </c>
      <c r="G754" s="16" t="s">
        <v>716</v>
      </c>
      <c r="H754" s="16" t="s">
        <v>709</v>
      </c>
      <c r="I754" s="16" t="s">
        <v>713</v>
      </c>
      <c r="J754" s="16" t="s">
        <v>242</v>
      </c>
      <c r="K754" s="22">
        <f>0.05*O754</f>
        <v>2387</v>
      </c>
      <c r="L754" s="21">
        <v>93.957999999999998</v>
      </c>
      <c r="M754" s="16" t="s">
        <v>80</v>
      </c>
      <c r="N754" s="19"/>
      <c r="O754" s="22">
        <v>47740</v>
      </c>
      <c r="P754" s="22">
        <f>O754-K754</f>
        <v>45353</v>
      </c>
    </row>
    <row r="755" spans="1:16" ht="32" x14ac:dyDescent="0.2">
      <c r="A755" s="16" t="s">
        <v>11</v>
      </c>
      <c r="B755" s="16">
        <v>2022</v>
      </c>
      <c r="C755" s="16">
        <v>2022</v>
      </c>
      <c r="D755" s="16" t="s">
        <v>560</v>
      </c>
      <c r="E755" s="16" t="s">
        <v>561</v>
      </c>
      <c r="F755" s="16" t="s">
        <v>562</v>
      </c>
      <c r="G755" s="16" t="s">
        <v>730</v>
      </c>
      <c r="H755" s="16" t="s">
        <v>723</v>
      </c>
      <c r="I755" s="16" t="s">
        <v>724</v>
      </c>
      <c r="J755" s="16" t="s">
        <v>725</v>
      </c>
      <c r="K755" s="22">
        <f>0.05*O755</f>
        <v>3040</v>
      </c>
      <c r="L755" s="21">
        <v>93.957999999999998</v>
      </c>
      <c r="M755" s="16" t="s">
        <v>80</v>
      </c>
      <c r="N755" s="19"/>
      <c r="O755" s="22">
        <v>60800</v>
      </c>
      <c r="P755" s="22">
        <f>O755-K755</f>
        <v>57760</v>
      </c>
    </row>
    <row r="756" spans="1:16" ht="32" x14ac:dyDescent="0.2">
      <c r="A756" s="16" t="s">
        <v>11</v>
      </c>
      <c r="B756" s="16">
        <v>2022</v>
      </c>
      <c r="C756" s="16">
        <v>2022</v>
      </c>
      <c r="D756" s="16" t="s">
        <v>560</v>
      </c>
      <c r="E756" s="16" t="s">
        <v>561</v>
      </c>
      <c r="F756" s="16" t="s">
        <v>562</v>
      </c>
      <c r="G756" s="16" t="s">
        <v>730</v>
      </c>
      <c r="H756" s="16" t="s">
        <v>723</v>
      </c>
      <c r="I756" s="16" t="s">
        <v>724</v>
      </c>
      <c r="J756" s="16" t="s">
        <v>725</v>
      </c>
      <c r="K756" s="22">
        <f>0.05*O756</f>
        <v>11028.1</v>
      </c>
      <c r="L756" s="21">
        <v>93.957999999999998</v>
      </c>
      <c r="M756" s="16" t="s">
        <v>80</v>
      </c>
      <c r="N756" s="19"/>
      <c r="O756" s="22">
        <v>220562</v>
      </c>
      <c r="P756" s="22">
        <f>O756-K756</f>
        <v>209533.9</v>
      </c>
    </row>
    <row r="757" spans="1:16" ht="32" x14ac:dyDescent="0.2">
      <c r="A757" s="16" t="s">
        <v>11</v>
      </c>
      <c r="B757" s="16">
        <v>2022</v>
      </c>
      <c r="C757" s="16">
        <v>2022</v>
      </c>
      <c r="D757" s="16" t="s">
        <v>560</v>
      </c>
      <c r="E757" s="16" t="s">
        <v>561</v>
      </c>
      <c r="F757" s="16" t="s">
        <v>562</v>
      </c>
      <c r="G757" s="16" t="s">
        <v>730</v>
      </c>
      <c r="H757" s="16" t="s">
        <v>723</v>
      </c>
      <c r="I757" s="16" t="s">
        <v>724</v>
      </c>
      <c r="J757" s="16" t="s">
        <v>725</v>
      </c>
      <c r="K757" s="22">
        <f>0.05*O757</f>
        <v>2900.15</v>
      </c>
      <c r="L757" s="21">
        <v>93.957999999999998</v>
      </c>
      <c r="M757" s="16" t="s">
        <v>80</v>
      </c>
      <c r="N757" s="19"/>
      <c r="O757" s="22">
        <v>58003</v>
      </c>
      <c r="P757" s="22">
        <f>O757-K757</f>
        <v>55102.85</v>
      </c>
    </row>
    <row r="758" spans="1:16" ht="32" x14ac:dyDescent="0.2">
      <c r="A758" s="16" t="s">
        <v>11</v>
      </c>
      <c r="B758" s="16">
        <v>2022</v>
      </c>
      <c r="C758" s="16">
        <v>2022</v>
      </c>
      <c r="D758" s="16" t="s">
        <v>560</v>
      </c>
      <c r="E758" s="16" t="s">
        <v>561</v>
      </c>
      <c r="F758" s="16" t="s">
        <v>562</v>
      </c>
      <c r="G758" s="16" t="s">
        <v>730</v>
      </c>
      <c r="H758" s="16" t="s">
        <v>723</v>
      </c>
      <c r="I758" s="16" t="s">
        <v>724</v>
      </c>
      <c r="J758" s="16" t="s">
        <v>725</v>
      </c>
      <c r="K758" s="22">
        <f>0.05*O758</f>
        <v>192775.75</v>
      </c>
      <c r="L758" s="21">
        <v>93.957999999999998</v>
      </c>
      <c r="M758" s="16" t="s">
        <v>80</v>
      </c>
      <c r="N758" s="19"/>
      <c r="O758" s="22">
        <v>3855515</v>
      </c>
      <c r="P758" s="22">
        <f>O758-K758</f>
        <v>3662739.25</v>
      </c>
    </row>
    <row r="759" spans="1:16" ht="48" x14ac:dyDescent="0.2">
      <c r="A759" s="16" t="s">
        <v>11</v>
      </c>
      <c r="B759" s="16">
        <v>2022</v>
      </c>
      <c r="C759" s="16">
        <v>2022</v>
      </c>
      <c r="D759" s="16" t="s">
        <v>560</v>
      </c>
      <c r="E759" s="16" t="s">
        <v>561</v>
      </c>
      <c r="F759" s="16" t="s">
        <v>562</v>
      </c>
      <c r="G759" s="16" t="s">
        <v>745</v>
      </c>
      <c r="H759" s="16" t="s">
        <v>740</v>
      </c>
      <c r="I759" s="16" t="s">
        <v>739</v>
      </c>
      <c r="J759" s="16" t="s">
        <v>274</v>
      </c>
      <c r="K759" s="22">
        <f>0.05*O759</f>
        <v>242716.75</v>
      </c>
      <c r="L759" s="21">
        <v>93.957999999999998</v>
      </c>
      <c r="M759" s="16" t="s">
        <v>80</v>
      </c>
      <c r="N759" s="19"/>
      <c r="O759" s="22">
        <v>4854335</v>
      </c>
      <c r="P759" s="22">
        <f>O759-K759</f>
        <v>4611618.25</v>
      </c>
    </row>
    <row r="760" spans="1:16" ht="48" x14ac:dyDescent="0.2">
      <c r="A760" s="16" t="s">
        <v>11</v>
      </c>
      <c r="B760" s="16">
        <v>2022</v>
      </c>
      <c r="C760" s="16">
        <v>2022</v>
      </c>
      <c r="D760" s="16" t="s">
        <v>560</v>
      </c>
      <c r="E760" s="16" t="s">
        <v>561</v>
      </c>
      <c r="F760" s="16" t="s">
        <v>562</v>
      </c>
      <c r="G760" s="16" t="s">
        <v>745</v>
      </c>
      <c r="H760" s="16" t="s">
        <v>740</v>
      </c>
      <c r="I760" s="16" t="s">
        <v>739</v>
      </c>
      <c r="J760" s="16" t="s">
        <v>274</v>
      </c>
      <c r="K760" s="22">
        <f>0.05*O760</f>
        <v>816131</v>
      </c>
      <c r="L760" s="21">
        <v>93.957999999999998</v>
      </c>
      <c r="M760" s="16" t="s">
        <v>80</v>
      </c>
      <c r="N760" s="19"/>
      <c r="O760" s="22">
        <v>16322620</v>
      </c>
      <c r="P760" s="22">
        <f>O760-K760</f>
        <v>15506489</v>
      </c>
    </row>
    <row r="761" spans="1:16" ht="48" x14ac:dyDescent="0.2">
      <c r="A761" s="16" t="s">
        <v>11</v>
      </c>
      <c r="B761" s="16">
        <v>2022</v>
      </c>
      <c r="C761" s="16">
        <v>2022</v>
      </c>
      <c r="D761" s="16" t="s">
        <v>560</v>
      </c>
      <c r="E761" s="16" t="s">
        <v>561</v>
      </c>
      <c r="F761" s="16" t="s">
        <v>562</v>
      </c>
      <c r="G761" s="16" t="s">
        <v>745</v>
      </c>
      <c r="H761" s="16" t="s">
        <v>740</v>
      </c>
      <c r="I761" s="16" t="s">
        <v>739</v>
      </c>
      <c r="J761" s="16" t="s">
        <v>274</v>
      </c>
      <c r="K761" s="22">
        <f>0.05*O761</f>
        <v>62.25</v>
      </c>
      <c r="L761" s="21">
        <v>93.957999999999998</v>
      </c>
      <c r="M761" s="16" t="s">
        <v>80</v>
      </c>
      <c r="N761" s="19"/>
      <c r="O761" s="22">
        <v>1245</v>
      </c>
      <c r="P761" s="22">
        <f>O761-K761</f>
        <v>1182.75</v>
      </c>
    </row>
    <row r="762" spans="1:16" ht="48" x14ac:dyDescent="0.2">
      <c r="A762" s="16" t="s">
        <v>11</v>
      </c>
      <c r="B762" s="16">
        <v>2022</v>
      </c>
      <c r="C762" s="16">
        <v>2022</v>
      </c>
      <c r="D762" s="16" t="s">
        <v>560</v>
      </c>
      <c r="E762" s="16" t="s">
        <v>561</v>
      </c>
      <c r="F762" s="16" t="s">
        <v>562</v>
      </c>
      <c r="G762" s="16" t="s">
        <v>745</v>
      </c>
      <c r="H762" s="16" t="s">
        <v>740</v>
      </c>
      <c r="I762" s="16" t="s">
        <v>739</v>
      </c>
      <c r="J762" s="16" t="s">
        <v>274</v>
      </c>
      <c r="K762" s="22">
        <f>0.05*O762</f>
        <v>3834</v>
      </c>
      <c r="L762" s="21">
        <v>93.957999999999998</v>
      </c>
      <c r="M762" s="16" t="s">
        <v>80</v>
      </c>
      <c r="N762" s="19"/>
      <c r="O762" s="22">
        <v>76680</v>
      </c>
      <c r="P762" s="22">
        <f>O762-K762</f>
        <v>72846</v>
      </c>
    </row>
    <row r="763" spans="1:16" ht="32" x14ac:dyDescent="0.2">
      <c r="A763" s="16" t="s">
        <v>11</v>
      </c>
      <c r="B763" s="16">
        <v>2022</v>
      </c>
      <c r="C763" s="16">
        <v>2022</v>
      </c>
      <c r="D763" s="16" t="s">
        <v>560</v>
      </c>
      <c r="E763" s="16" t="s">
        <v>561</v>
      </c>
      <c r="F763" s="16" t="s">
        <v>562</v>
      </c>
      <c r="G763" s="16" t="s">
        <v>758</v>
      </c>
      <c r="H763" s="16" t="s">
        <v>748</v>
      </c>
      <c r="I763" s="16" t="s">
        <v>752</v>
      </c>
      <c r="J763" s="16" t="s">
        <v>750</v>
      </c>
      <c r="K763" s="22">
        <f>0.05*O763</f>
        <v>4921</v>
      </c>
      <c r="L763" s="21">
        <v>93.957999999999998</v>
      </c>
      <c r="M763" s="16" t="s">
        <v>80</v>
      </c>
      <c r="N763" s="19"/>
      <c r="O763" s="22">
        <v>98420</v>
      </c>
      <c r="P763" s="22">
        <f>O763-K763</f>
        <v>93499</v>
      </c>
    </row>
    <row r="764" spans="1:16" ht="32" x14ac:dyDescent="0.2">
      <c r="A764" s="16" t="s">
        <v>11</v>
      </c>
      <c r="B764" s="16">
        <v>2022</v>
      </c>
      <c r="C764" s="16">
        <v>2022</v>
      </c>
      <c r="D764" s="16" t="s">
        <v>560</v>
      </c>
      <c r="E764" s="16" t="s">
        <v>561</v>
      </c>
      <c r="F764" s="16" t="s">
        <v>562</v>
      </c>
      <c r="G764" s="16" t="s">
        <v>758</v>
      </c>
      <c r="H764" s="16" t="s">
        <v>748</v>
      </c>
      <c r="I764" s="16" t="s">
        <v>752</v>
      </c>
      <c r="J764" s="16" t="s">
        <v>750</v>
      </c>
      <c r="K764" s="22">
        <f>0.05*O764</f>
        <v>18093</v>
      </c>
      <c r="L764" s="21">
        <v>93.957999999999998</v>
      </c>
      <c r="M764" s="16" t="s">
        <v>80</v>
      </c>
      <c r="N764" s="19"/>
      <c r="O764" s="22">
        <v>361860</v>
      </c>
      <c r="P764" s="22">
        <f>O764-K764</f>
        <v>343767</v>
      </c>
    </row>
    <row r="765" spans="1:16" ht="32" x14ac:dyDescent="0.2">
      <c r="A765" s="16" t="s">
        <v>11</v>
      </c>
      <c r="B765" s="16">
        <v>2022</v>
      </c>
      <c r="C765" s="16">
        <v>2022</v>
      </c>
      <c r="D765" s="16" t="s">
        <v>560</v>
      </c>
      <c r="E765" s="16" t="s">
        <v>561</v>
      </c>
      <c r="F765" s="16" t="s">
        <v>562</v>
      </c>
      <c r="G765" s="16" t="s">
        <v>758</v>
      </c>
      <c r="H765" s="16" t="s">
        <v>748</v>
      </c>
      <c r="I765" s="16" t="s">
        <v>752</v>
      </c>
      <c r="J765" s="16" t="s">
        <v>750</v>
      </c>
      <c r="K765" s="22">
        <f>0.05*O765</f>
        <v>475.8</v>
      </c>
      <c r="L765" s="21">
        <v>93.957999999999998</v>
      </c>
      <c r="M765" s="16" t="s">
        <v>80</v>
      </c>
      <c r="N765" s="19"/>
      <c r="O765" s="22">
        <v>9516</v>
      </c>
      <c r="P765" s="22">
        <f>O765-K765</f>
        <v>9040.2000000000007</v>
      </c>
    </row>
    <row r="766" spans="1:16" ht="32" x14ac:dyDescent="0.2">
      <c r="A766" s="16" t="s">
        <v>11</v>
      </c>
      <c r="B766" s="16">
        <v>2022</v>
      </c>
      <c r="C766" s="16">
        <v>2022</v>
      </c>
      <c r="D766" s="16" t="s">
        <v>560</v>
      </c>
      <c r="E766" s="16" t="s">
        <v>561</v>
      </c>
      <c r="F766" s="16" t="s">
        <v>562</v>
      </c>
      <c r="G766" s="16" t="s">
        <v>758</v>
      </c>
      <c r="H766" s="16" t="s">
        <v>748</v>
      </c>
      <c r="I766" s="16" t="s">
        <v>752</v>
      </c>
      <c r="J766" s="16" t="s">
        <v>750</v>
      </c>
      <c r="K766" s="22">
        <f>0.05*O766</f>
        <v>30972</v>
      </c>
      <c r="L766" s="21">
        <v>93.957999999999998</v>
      </c>
      <c r="M766" s="16" t="s">
        <v>80</v>
      </c>
      <c r="N766" s="19"/>
      <c r="O766" s="22">
        <v>619440</v>
      </c>
      <c r="P766" s="22">
        <f>O766-K766</f>
        <v>588468</v>
      </c>
    </row>
    <row r="767" spans="1:16" ht="32" x14ac:dyDescent="0.2">
      <c r="A767" s="16" t="s">
        <v>11</v>
      </c>
      <c r="B767" s="16">
        <v>2022</v>
      </c>
      <c r="C767" s="16">
        <v>2022</v>
      </c>
      <c r="D767" s="16" t="s">
        <v>560</v>
      </c>
      <c r="E767" s="16" t="s">
        <v>561</v>
      </c>
      <c r="F767" s="16" t="s">
        <v>562</v>
      </c>
      <c r="G767" s="16" t="s">
        <v>773</v>
      </c>
      <c r="H767" s="16" t="s">
        <v>768</v>
      </c>
      <c r="I767" s="16" t="s">
        <v>767</v>
      </c>
      <c r="J767" s="16" t="s">
        <v>764</v>
      </c>
      <c r="K767" s="22">
        <f>0.05*O767</f>
        <v>38202.75</v>
      </c>
      <c r="L767" s="21">
        <v>93.957999999999998</v>
      </c>
      <c r="M767" s="16" t="s">
        <v>80</v>
      </c>
      <c r="N767" s="19"/>
      <c r="O767" s="22">
        <v>764055</v>
      </c>
      <c r="P767" s="22">
        <f>O767-K767</f>
        <v>725852.25</v>
      </c>
    </row>
    <row r="768" spans="1:16" ht="32" x14ac:dyDescent="0.2">
      <c r="A768" s="16" t="s">
        <v>11</v>
      </c>
      <c r="B768" s="16">
        <v>2022</v>
      </c>
      <c r="C768" s="16">
        <v>2022</v>
      </c>
      <c r="D768" s="16" t="s">
        <v>560</v>
      </c>
      <c r="E768" s="16" t="s">
        <v>561</v>
      </c>
      <c r="F768" s="16" t="s">
        <v>562</v>
      </c>
      <c r="G768" s="16" t="s">
        <v>773</v>
      </c>
      <c r="H768" s="16" t="s">
        <v>768</v>
      </c>
      <c r="I768" s="16" t="s">
        <v>767</v>
      </c>
      <c r="J768" s="16" t="s">
        <v>764</v>
      </c>
      <c r="K768" s="22">
        <f>0.05*O768</f>
        <v>136173.6</v>
      </c>
      <c r="L768" s="21">
        <v>93.957999999999998</v>
      </c>
      <c r="M768" s="16" t="s">
        <v>80</v>
      </c>
      <c r="N768" s="19"/>
      <c r="O768" s="22">
        <v>2723472</v>
      </c>
      <c r="P768" s="22">
        <f>O768-K768</f>
        <v>2587298.4</v>
      </c>
    </row>
    <row r="769" spans="1:16" ht="32" x14ac:dyDescent="0.2">
      <c r="A769" s="16" t="s">
        <v>11</v>
      </c>
      <c r="B769" s="16">
        <v>2022</v>
      </c>
      <c r="C769" s="16">
        <v>2022</v>
      </c>
      <c r="D769" s="16" t="s">
        <v>560</v>
      </c>
      <c r="E769" s="16" t="s">
        <v>561</v>
      </c>
      <c r="F769" s="16" t="s">
        <v>562</v>
      </c>
      <c r="G769" s="16" t="s">
        <v>773</v>
      </c>
      <c r="H769" s="16" t="s">
        <v>768</v>
      </c>
      <c r="I769" s="16" t="s">
        <v>767</v>
      </c>
      <c r="J769" s="16" t="s">
        <v>764</v>
      </c>
      <c r="K769" s="22">
        <f>0.05*O769</f>
        <v>757.35</v>
      </c>
      <c r="L769" s="21">
        <v>93.957999999999998</v>
      </c>
      <c r="M769" s="16" t="s">
        <v>80</v>
      </c>
      <c r="N769" s="19"/>
      <c r="O769" s="22">
        <v>15147</v>
      </c>
      <c r="P769" s="22">
        <f>O769-K769</f>
        <v>14389.65</v>
      </c>
    </row>
    <row r="770" spans="1:16" ht="32" x14ac:dyDescent="0.2">
      <c r="A770" s="16" t="s">
        <v>11</v>
      </c>
      <c r="B770" s="16">
        <v>2022</v>
      </c>
      <c r="C770" s="16">
        <v>2022</v>
      </c>
      <c r="D770" s="16" t="s">
        <v>560</v>
      </c>
      <c r="E770" s="16" t="s">
        <v>561</v>
      </c>
      <c r="F770" s="16" t="s">
        <v>562</v>
      </c>
      <c r="G770" s="16" t="s">
        <v>773</v>
      </c>
      <c r="H770" s="16" t="s">
        <v>768</v>
      </c>
      <c r="I770" s="16" t="s">
        <v>767</v>
      </c>
      <c r="J770" s="16" t="s">
        <v>764</v>
      </c>
      <c r="K770" s="22">
        <f>0.05*O770</f>
        <v>46208.100000000006</v>
      </c>
      <c r="L770" s="21">
        <v>93.957999999999998</v>
      </c>
      <c r="M770" s="16" t="s">
        <v>80</v>
      </c>
      <c r="N770" s="19"/>
      <c r="O770" s="22">
        <v>924162</v>
      </c>
      <c r="P770" s="22">
        <f>O770-K770</f>
        <v>877953.9</v>
      </c>
    </row>
    <row r="771" spans="1:16" ht="32" x14ac:dyDescent="0.2">
      <c r="A771" s="16" t="s">
        <v>11</v>
      </c>
      <c r="B771" s="16">
        <v>2022</v>
      </c>
      <c r="C771" s="16">
        <v>2022</v>
      </c>
      <c r="D771" s="16" t="s">
        <v>560</v>
      </c>
      <c r="E771" s="16" t="s">
        <v>561</v>
      </c>
      <c r="F771" s="16" t="s">
        <v>562</v>
      </c>
      <c r="G771" s="16" t="s">
        <v>785</v>
      </c>
      <c r="H771" s="16" t="s">
        <v>779</v>
      </c>
      <c r="I771" s="16" t="s">
        <v>780</v>
      </c>
      <c r="J771" s="16" t="s">
        <v>290</v>
      </c>
      <c r="K771" s="22">
        <f>0.05*O771</f>
        <v>59516.600000000006</v>
      </c>
      <c r="L771" s="21">
        <v>93.957999999999998</v>
      </c>
      <c r="M771" s="16" t="s">
        <v>80</v>
      </c>
      <c r="N771" s="19"/>
      <c r="O771" s="22">
        <v>1190332</v>
      </c>
      <c r="P771" s="22">
        <f>O771-K771</f>
        <v>1130815.3999999999</v>
      </c>
    </row>
    <row r="772" spans="1:16" ht="32" x14ac:dyDescent="0.2">
      <c r="A772" s="16" t="s">
        <v>11</v>
      </c>
      <c r="B772" s="16">
        <v>2022</v>
      </c>
      <c r="C772" s="16">
        <v>2022</v>
      </c>
      <c r="D772" s="16" t="s">
        <v>560</v>
      </c>
      <c r="E772" s="16" t="s">
        <v>561</v>
      </c>
      <c r="F772" s="16" t="s">
        <v>562</v>
      </c>
      <c r="G772" s="16" t="s">
        <v>785</v>
      </c>
      <c r="H772" s="16" t="s">
        <v>779</v>
      </c>
      <c r="I772" s="16" t="s">
        <v>780</v>
      </c>
      <c r="J772" s="16" t="s">
        <v>290</v>
      </c>
      <c r="K772" s="22">
        <f>0.05*O772</f>
        <v>221119.05000000002</v>
      </c>
      <c r="L772" s="21">
        <v>93.957999999999998</v>
      </c>
      <c r="M772" s="16" t="s">
        <v>80</v>
      </c>
      <c r="N772" s="19"/>
      <c r="O772" s="22">
        <v>4422381</v>
      </c>
      <c r="P772" s="22">
        <f>O772-K772</f>
        <v>4201261.95</v>
      </c>
    </row>
    <row r="773" spans="1:16" ht="32" x14ac:dyDescent="0.2">
      <c r="A773" s="16" t="s">
        <v>11</v>
      </c>
      <c r="B773" s="16">
        <v>2022</v>
      </c>
      <c r="C773" s="16">
        <v>2022</v>
      </c>
      <c r="D773" s="16" t="s">
        <v>560</v>
      </c>
      <c r="E773" s="16" t="s">
        <v>561</v>
      </c>
      <c r="F773" s="16" t="s">
        <v>562</v>
      </c>
      <c r="G773" s="16" t="s">
        <v>785</v>
      </c>
      <c r="H773" s="16" t="s">
        <v>779</v>
      </c>
      <c r="I773" s="16" t="s">
        <v>780</v>
      </c>
      <c r="J773" s="16" t="s">
        <v>290</v>
      </c>
      <c r="K773" s="22">
        <f>0.05*O773</f>
        <v>514.25</v>
      </c>
      <c r="L773" s="21">
        <v>93.957999999999998</v>
      </c>
      <c r="M773" s="16" t="s">
        <v>80</v>
      </c>
      <c r="N773" s="19"/>
      <c r="O773" s="22">
        <v>10285</v>
      </c>
      <c r="P773" s="22">
        <f>O773-K773</f>
        <v>9770.75</v>
      </c>
    </row>
    <row r="774" spans="1:16" ht="32" x14ac:dyDescent="0.2">
      <c r="A774" s="16" t="s">
        <v>11</v>
      </c>
      <c r="B774" s="16">
        <v>2022</v>
      </c>
      <c r="C774" s="16">
        <v>2022</v>
      </c>
      <c r="D774" s="16" t="s">
        <v>560</v>
      </c>
      <c r="E774" s="16" t="s">
        <v>561</v>
      </c>
      <c r="F774" s="16" t="s">
        <v>562</v>
      </c>
      <c r="G774" s="16" t="s">
        <v>785</v>
      </c>
      <c r="H774" s="16" t="s">
        <v>779</v>
      </c>
      <c r="I774" s="16" t="s">
        <v>780</v>
      </c>
      <c r="J774" s="16" t="s">
        <v>290</v>
      </c>
      <c r="K774" s="22">
        <f>0.05*O774</f>
        <v>34689.950000000004</v>
      </c>
      <c r="L774" s="21">
        <v>93.957999999999998</v>
      </c>
      <c r="M774" s="16" t="s">
        <v>80</v>
      </c>
      <c r="N774" s="19"/>
      <c r="O774" s="22">
        <v>693799</v>
      </c>
      <c r="P774" s="22">
        <f>O774-K774</f>
        <v>659109.05000000005</v>
      </c>
    </row>
    <row r="775" spans="1:16" ht="32" x14ac:dyDescent="0.2">
      <c r="A775" s="16" t="s">
        <v>11</v>
      </c>
      <c r="B775" s="16">
        <v>2022</v>
      </c>
      <c r="C775" s="16">
        <v>2022</v>
      </c>
      <c r="D775" s="16" t="s">
        <v>560</v>
      </c>
      <c r="E775" s="16" t="s">
        <v>561</v>
      </c>
      <c r="F775" s="16" t="s">
        <v>562</v>
      </c>
      <c r="G775" s="16" t="s">
        <v>797</v>
      </c>
      <c r="H775" s="16" t="s">
        <v>791</v>
      </c>
      <c r="I775" s="16" t="s">
        <v>792</v>
      </c>
      <c r="J775" s="16" t="s">
        <v>790</v>
      </c>
      <c r="K775" s="22">
        <f>0.05*O775</f>
        <v>44737.5</v>
      </c>
      <c r="L775" s="21">
        <v>93.957999999999998</v>
      </c>
      <c r="M775" s="16" t="s">
        <v>80</v>
      </c>
      <c r="N775" s="19"/>
      <c r="O775" s="22">
        <v>894750</v>
      </c>
      <c r="P775" s="22">
        <f>O775-K775</f>
        <v>850012.5</v>
      </c>
    </row>
    <row r="776" spans="1:16" ht="32" x14ac:dyDescent="0.2">
      <c r="A776" s="16" t="s">
        <v>11</v>
      </c>
      <c r="B776" s="16">
        <v>2022</v>
      </c>
      <c r="C776" s="16">
        <v>2022</v>
      </c>
      <c r="D776" s="16" t="s">
        <v>560</v>
      </c>
      <c r="E776" s="16" t="s">
        <v>561</v>
      </c>
      <c r="F776" s="16" t="s">
        <v>562</v>
      </c>
      <c r="G776" s="16" t="s">
        <v>797</v>
      </c>
      <c r="H776" s="16" t="s">
        <v>791</v>
      </c>
      <c r="I776" s="16" t="s">
        <v>792</v>
      </c>
      <c r="J776" s="16" t="s">
        <v>790</v>
      </c>
      <c r="K776" s="22">
        <f>0.05*O776</f>
        <v>142511.35</v>
      </c>
      <c r="L776" s="21">
        <v>93.957999999999998</v>
      </c>
      <c r="M776" s="16" t="s">
        <v>80</v>
      </c>
      <c r="N776" s="19"/>
      <c r="O776" s="22">
        <v>2850227</v>
      </c>
      <c r="P776" s="22">
        <f>O776-K776</f>
        <v>2707715.65</v>
      </c>
    </row>
    <row r="777" spans="1:16" ht="32" x14ac:dyDescent="0.2">
      <c r="A777" s="16" t="s">
        <v>11</v>
      </c>
      <c r="B777" s="16">
        <v>2022</v>
      </c>
      <c r="C777" s="16">
        <v>2022</v>
      </c>
      <c r="D777" s="16" t="s">
        <v>560</v>
      </c>
      <c r="E777" s="16" t="s">
        <v>561</v>
      </c>
      <c r="F777" s="16" t="s">
        <v>562</v>
      </c>
      <c r="G777" s="16" t="s">
        <v>797</v>
      </c>
      <c r="H777" s="16" t="s">
        <v>791</v>
      </c>
      <c r="I777" s="16" t="s">
        <v>792</v>
      </c>
      <c r="J777" s="16" t="s">
        <v>790</v>
      </c>
      <c r="K777" s="22">
        <f>0.05*O777</f>
        <v>2981.4</v>
      </c>
      <c r="L777" s="21">
        <v>93.957999999999998</v>
      </c>
      <c r="M777" s="16" t="s">
        <v>80</v>
      </c>
      <c r="N777" s="19"/>
      <c r="O777" s="22">
        <v>59628</v>
      </c>
      <c r="P777" s="22">
        <f>O777-K777</f>
        <v>56646.6</v>
      </c>
    </row>
    <row r="778" spans="1:16" ht="32" x14ac:dyDescent="0.2">
      <c r="A778" s="16" t="s">
        <v>11</v>
      </c>
      <c r="B778" s="16">
        <v>2022</v>
      </c>
      <c r="C778" s="16">
        <v>2022</v>
      </c>
      <c r="D778" s="16" t="s">
        <v>560</v>
      </c>
      <c r="E778" s="16" t="s">
        <v>561</v>
      </c>
      <c r="F778" s="16" t="s">
        <v>562</v>
      </c>
      <c r="G778" s="16" t="s">
        <v>797</v>
      </c>
      <c r="H778" s="16" t="s">
        <v>791</v>
      </c>
      <c r="I778" s="16" t="s">
        <v>792</v>
      </c>
      <c r="J778" s="16" t="s">
        <v>790</v>
      </c>
      <c r="K778" s="22">
        <f>0.05*O778</f>
        <v>214444.65000000002</v>
      </c>
      <c r="L778" s="21">
        <v>93.957999999999998</v>
      </c>
      <c r="M778" s="16" t="s">
        <v>80</v>
      </c>
      <c r="N778" s="19"/>
      <c r="O778" s="22">
        <v>4288893</v>
      </c>
      <c r="P778" s="22">
        <f>O778-K778</f>
        <v>4074448.35</v>
      </c>
    </row>
    <row r="779" spans="1:16" ht="32" x14ac:dyDescent="0.2">
      <c r="A779" s="16" t="s">
        <v>11</v>
      </c>
      <c r="B779" s="16">
        <v>2022</v>
      </c>
      <c r="C779" s="16">
        <v>2022</v>
      </c>
      <c r="D779" s="16" t="s">
        <v>560</v>
      </c>
      <c r="E779" s="16" t="s">
        <v>561</v>
      </c>
      <c r="F779" s="16" t="s">
        <v>562</v>
      </c>
      <c r="G779" s="16" t="s">
        <v>811</v>
      </c>
      <c r="H779" s="16" t="s">
        <v>806</v>
      </c>
      <c r="I779" s="16" t="s">
        <v>805</v>
      </c>
      <c r="J779" s="16" t="s">
        <v>292</v>
      </c>
      <c r="K779" s="22">
        <f>0.05*O779</f>
        <v>266889.10000000003</v>
      </c>
      <c r="L779" s="21">
        <v>93.957999999999998</v>
      </c>
      <c r="M779" s="16" t="s">
        <v>80</v>
      </c>
      <c r="N779" s="19"/>
      <c r="O779" s="22">
        <v>5337782</v>
      </c>
      <c r="P779" s="22">
        <f>O779-K779</f>
        <v>5070892.9000000004</v>
      </c>
    </row>
    <row r="780" spans="1:16" ht="32" x14ac:dyDescent="0.2">
      <c r="A780" s="16" t="s">
        <v>11</v>
      </c>
      <c r="B780" s="16">
        <v>2022</v>
      </c>
      <c r="C780" s="16">
        <v>2022</v>
      </c>
      <c r="D780" s="16" t="s">
        <v>560</v>
      </c>
      <c r="E780" s="16" t="s">
        <v>561</v>
      </c>
      <c r="F780" s="16" t="s">
        <v>562</v>
      </c>
      <c r="G780" s="16" t="s">
        <v>811</v>
      </c>
      <c r="H780" s="16" t="s">
        <v>806</v>
      </c>
      <c r="I780" s="16" t="s">
        <v>805</v>
      </c>
      <c r="J780" s="16" t="s">
        <v>292</v>
      </c>
      <c r="K780" s="22">
        <f>0.05*O780</f>
        <v>805358.70000000007</v>
      </c>
      <c r="L780" s="21">
        <v>93.957999999999998</v>
      </c>
      <c r="M780" s="16" t="s">
        <v>80</v>
      </c>
      <c r="N780" s="19"/>
      <c r="O780" s="22">
        <v>16107174</v>
      </c>
      <c r="P780" s="22">
        <f>O780-K780</f>
        <v>15301815.300000001</v>
      </c>
    </row>
    <row r="781" spans="1:16" ht="32" x14ac:dyDescent="0.2">
      <c r="A781" s="16" t="s">
        <v>11</v>
      </c>
      <c r="B781" s="16">
        <v>2022</v>
      </c>
      <c r="C781" s="16">
        <v>2022</v>
      </c>
      <c r="D781" s="16" t="s">
        <v>560</v>
      </c>
      <c r="E781" s="16" t="s">
        <v>561</v>
      </c>
      <c r="F781" s="16" t="s">
        <v>562</v>
      </c>
      <c r="G781" s="16" t="s">
        <v>811</v>
      </c>
      <c r="H781" s="16" t="s">
        <v>806</v>
      </c>
      <c r="I781" s="16" t="s">
        <v>805</v>
      </c>
      <c r="J781" s="16" t="s">
        <v>292</v>
      </c>
      <c r="K781" s="22">
        <f>0.05*O781</f>
        <v>1888.0500000000002</v>
      </c>
      <c r="L781" s="21">
        <v>93.957999999999998</v>
      </c>
      <c r="M781" s="16" t="s">
        <v>80</v>
      </c>
      <c r="N781" s="19"/>
      <c r="O781" s="22">
        <v>37761</v>
      </c>
      <c r="P781" s="22">
        <f>O781-K781</f>
        <v>35872.949999999997</v>
      </c>
    </row>
    <row r="782" spans="1:16" ht="32" x14ac:dyDescent="0.2">
      <c r="A782" s="16" t="s">
        <v>11</v>
      </c>
      <c r="B782" s="16">
        <v>2022</v>
      </c>
      <c r="C782" s="16">
        <v>2022</v>
      </c>
      <c r="D782" s="16" t="s">
        <v>560</v>
      </c>
      <c r="E782" s="16" t="s">
        <v>561</v>
      </c>
      <c r="F782" s="16" t="s">
        <v>562</v>
      </c>
      <c r="G782" s="16" t="s">
        <v>811</v>
      </c>
      <c r="H782" s="16" t="s">
        <v>806</v>
      </c>
      <c r="I782" s="16" t="s">
        <v>805</v>
      </c>
      <c r="J782" s="16" t="s">
        <v>292</v>
      </c>
      <c r="K782" s="22">
        <f>0.05*O782</f>
        <v>106313.70000000001</v>
      </c>
      <c r="L782" s="21">
        <v>93.957999999999998</v>
      </c>
      <c r="M782" s="16" t="s">
        <v>80</v>
      </c>
      <c r="N782" s="19"/>
      <c r="O782" s="22">
        <v>2126274</v>
      </c>
      <c r="P782" s="22">
        <f>O782-K782</f>
        <v>2019960.3</v>
      </c>
    </row>
    <row r="783" spans="1:16" ht="32" x14ac:dyDescent="0.2">
      <c r="A783" s="16" t="s">
        <v>11</v>
      </c>
      <c r="B783" s="16">
        <v>2022</v>
      </c>
      <c r="C783" s="16">
        <v>2022</v>
      </c>
      <c r="D783" s="16" t="s">
        <v>560</v>
      </c>
      <c r="E783" s="16" t="s">
        <v>561</v>
      </c>
      <c r="F783" s="16" t="s">
        <v>562</v>
      </c>
      <c r="G783" s="16" t="s">
        <v>826</v>
      </c>
      <c r="H783" s="16" t="s">
        <v>820</v>
      </c>
      <c r="I783" s="16" t="s">
        <v>821</v>
      </c>
      <c r="J783" s="16" t="s">
        <v>309</v>
      </c>
      <c r="K783" s="22">
        <f>0.05*O783</f>
        <v>135933.65</v>
      </c>
      <c r="L783" s="21">
        <v>93.957999999999998</v>
      </c>
      <c r="M783" s="16" t="s">
        <v>80</v>
      </c>
      <c r="N783" s="19"/>
      <c r="O783" s="22">
        <v>2718673</v>
      </c>
      <c r="P783" s="22">
        <f>O783-K783</f>
        <v>2582739.35</v>
      </c>
    </row>
    <row r="784" spans="1:16" ht="32" x14ac:dyDescent="0.2">
      <c r="A784" s="16" t="s">
        <v>11</v>
      </c>
      <c r="B784" s="16">
        <v>2022</v>
      </c>
      <c r="C784" s="16">
        <v>2022</v>
      </c>
      <c r="D784" s="16" t="s">
        <v>560</v>
      </c>
      <c r="E784" s="16" t="s">
        <v>561</v>
      </c>
      <c r="F784" s="16" t="s">
        <v>562</v>
      </c>
      <c r="G784" s="16" t="s">
        <v>826</v>
      </c>
      <c r="H784" s="16" t="s">
        <v>820</v>
      </c>
      <c r="I784" s="16" t="s">
        <v>821</v>
      </c>
      <c r="J784" s="16" t="s">
        <v>309</v>
      </c>
      <c r="K784" s="22">
        <f>0.05*O784</f>
        <v>572583.5</v>
      </c>
      <c r="L784" s="21">
        <v>93.957999999999998</v>
      </c>
      <c r="M784" s="16" t="s">
        <v>80</v>
      </c>
      <c r="N784" s="19"/>
      <c r="O784" s="22">
        <v>11451670</v>
      </c>
      <c r="P784" s="22">
        <f>O784-K784</f>
        <v>10879086.5</v>
      </c>
    </row>
    <row r="785" spans="1:16" ht="32" x14ac:dyDescent="0.2">
      <c r="A785" s="16" t="s">
        <v>11</v>
      </c>
      <c r="B785" s="16">
        <v>2022</v>
      </c>
      <c r="C785" s="16">
        <v>2022</v>
      </c>
      <c r="D785" s="16" t="s">
        <v>560</v>
      </c>
      <c r="E785" s="16" t="s">
        <v>561</v>
      </c>
      <c r="F785" s="16" t="s">
        <v>562</v>
      </c>
      <c r="G785" s="16" t="s">
        <v>826</v>
      </c>
      <c r="H785" s="16" t="s">
        <v>820</v>
      </c>
      <c r="I785" s="16" t="s">
        <v>821</v>
      </c>
      <c r="J785" s="16" t="s">
        <v>309</v>
      </c>
      <c r="K785" s="22">
        <f>0.05*O785</f>
        <v>698.1</v>
      </c>
      <c r="L785" s="21">
        <v>93.957999999999998</v>
      </c>
      <c r="M785" s="16" t="s">
        <v>80</v>
      </c>
      <c r="N785" s="19"/>
      <c r="O785" s="22">
        <v>13962</v>
      </c>
      <c r="P785" s="22">
        <f>O785-K785</f>
        <v>13263.9</v>
      </c>
    </row>
    <row r="786" spans="1:16" ht="32" x14ac:dyDescent="0.2">
      <c r="A786" s="16" t="s">
        <v>11</v>
      </c>
      <c r="B786" s="16">
        <v>2022</v>
      </c>
      <c r="C786" s="16">
        <v>2022</v>
      </c>
      <c r="D786" s="16" t="s">
        <v>560</v>
      </c>
      <c r="E786" s="16" t="s">
        <v>561</v>
      </c>
      <c r="F786" s="16" t="s">
        <v>562</v>
      </c>
      <c r="G786" s="16" t="s">
        <v>826</v>
      </c>
      <c r="H786" s="16" t="s">
        <v>820</v>
      </c>
      <c r="I786" s="16" t="s">
        <v>821</v>
      </c>
      <c r="J786" s="16" t="s">
        <v>309</v>
      </c>
      <c r="K786" s="22">
        <f>0.05*O786</f>
        <v>43723.4</v>
      </c>
      <c r="L786" s="21">
        <v>93.957999999999998</v>
      </c>
      <c r="M786" s="16" t="s">
        <v>80</v>
      </c>
      <c r="N786" s="19"/>
      <c r="O786" s="22">
        <v>874468</v>
      </c>
      <c r="P786" s="22">
        <f>O786-K786</f>
        <v>830744.6</v>
      </c>
    </row>
    <row r="787" spans="1:16" ht="32" x14ac:dyDescent="0.2">
      <c r="A787" s="16" t="s">
        <v>11</v>
      </c>
      <c r="B787" s="16">
        <v>2022</v>
      </c>
      <c r="C787" s="16">
        <v>2022</v>
      </c>
      <c r="D787" s="16" t="s">
        <v>560</v>
      </c>
      <c r="E787" s="16" t="s">
        <v>561</v>
      </c>
      <c r="F787" s="16" t="s">
        <v>562</v>
      </c>
      <c r="G787" s="16" t="s">
        <v>838</v>
      </c>
      <c r="H787" s="16" t="s">
        <v>832</v>
      </c>
      <c r="I787" s="16" t="s">
        <v>833</v>
      </c>
      <c r="J787" s="16" t="s">
        <v>311</v>
      </c>
      <c r="K787" s="22">
        <f>0.05*O787</f>
        <v>55406.05</v>
      </c>
      <c r="L787" s="21">
        <v>93.957999999999998</v>
      </c>
      <c r="M787" s="16" t="s">
        <v>80</v>
      </c>
      <c r="N787" s="19"/>
      <c r="O787" s="22">
        <v>1108121</v>
      </c>
      <c r="P787" s="22">
        <f>O787-K787</f>
        <v>1052714.95</v>
      </c>
    </row>
    <row r="788" spans="1:16" ht="32" x14ac:dyDescent="0.2">
      <c r="A788" s="16" t="s">
        <v>11</v>
      </c>
      <c r="B788" s="16">
        <v>2022</v>
      </c>
      <c r="C788" s="16">
        <v>2022</v>
      </c>
      <c r="D788" s="16" t="s">
        <v>560</v>
      </c>
      <c r="E788" s="16" t="s">
        <v>561</v>
      </c>
      <c r="F788" s="16" t="s">
        <v>562</v>
      </c>
      <c r="G788" s="16" t="s">
        <v>838</v>
      </c>
      <c r="H788" s="16" t="s">
        <v>832</v>
      </c>
      <c r="I788" s="16" t="s">
        <v>833</v>
      </c>
      <c r="J788" s="16" t="s">
        <v>311</v>
      </c>
      <c r="K788" s="22">
        <f>0.05*O788</f>
        <v>202157.45</v>
      </c>
      <c r="L788" s="21">
        <v>93.957999999999998</v>
      </c>
      <c r="M788" s="16" t="s">
        <v>80</v>
      </c>
      <c r="N788" s="19"/>
      <c r="O788" s="22">
        <v>4043149</v>
      </c>
      <c r="P788" s="22">
        <f>O788-K788</f>
        <v>3840991.55</v>
      </c>
    </row>
    <row r="789" spans="1:16" ht="32" x14ac:dyDescent="0.2">
      <c r="A789" s="16" t="s">
        <v>11</v>
      </c>
      <c r="B789" s="16">
        <v>2022</v>
      </c>
      <c r="C789" s="16">
        <v>2022</v>
      </c>
      <c r="D789" s="16" t="s">
        <v>560</v>
      </c>
      <c r="E789" s="16" t="s">
        <v>561</v>
      </c>
      <c r="F789" s="16" t="s">
        <v>562</v>
      </c>
      <c r="G789" s="16" t="s">
        <v>838</v>
      </c>
      <c r="H789" s="16" t="s">
        <v>832</v>
      </c>
      <c r="I789" s="16" t="s">
        <v>833</v>
      </c>
      <c r="J789" s="16" t="s">
        <v>311</v>
      </c>
      <c r="K789" s="22">
        <f>0.05*O789</f>
        <v>1239.1500000000001</v>
      </c>
      <c r="L789" s="21">
        <v>93.957999999999998</v>
      </c>
      <c r="M789" s="16" t="s">
        <v>80</v>
      </c>
      <c r="N789" s="19"/>
      <c r="O789" s="22">
        <v>24783</v>
      </c>
      <c r="P789" s="22">
        <f>O789-K789</f>
        <v>23543.85</v>
      </c>
    </row>
    <row r="790" spans="1:16" ht="32" x14ac:dyDescent="0.2">
      <c r="A790" s="16" t="s">
        <v>11</v>
      </c>
      <c r="B790" s="16">
        <v>2022</v>
      </c>
      <c r="C790" s="16">
        <v>2022</v>
      </c>
      <c r="D790" s="16" t="s">
        <v>560</v>
      </c>
      <c r="E790" s="16" t="s">
        <v>561</v>
      </c>
      <c r="F790" s="16" t="s">
        <v>562</v>
      </c>
      <c r="G790" s="16" t="s">
        <v>838</v>
      </c>
      <c r="H790" s="16" t="s">
        <v>832</v>
      </c>
      <c r="I790" s="16" t="s">
        <v>833</v>
      </c>
      <c r="J790" s="16" t="s">
        <v>311</v>
      </c>
      <c r="K790" s="22">
        <f>0.05*O790</f>
        <v>77968.800000000003</v>
      </c>
      <c r="L790" s="21">
        <v>93.957999999999998</v>
      </c>
      <c r="M790" s="16" t="s">
        <v>80</v>
      </c>
      <c r="N790" s="19"/>
      <c r="O790" s="22">
        <v>1559376</v>
      </c>
      <c r="P790" s="22">
        <f>O790-K790</f>
        <v>1481407.2</v>
      </c>
    </row>
    <row r="791" spans="1:16" ht="32" x14ac:dyDescent="0.2">
      <c r="A791" s="16" t="s">
        <v>11</v>
      </c>
      <c r="B791" s="16">
        <v>2022</v>
      </c>
      <c r="C791" s="16">
        <v>2022</v>
      </c>
      <c r="D791" s="16" t="s">
        <v>560</v>
      </c>
      <c r="E791" s="16" t="s">
        <v>561</v>
      </c>
      <c r="F791" s="16" t="s">
        <v>562</v>
      </c>
      <c r="G791" s="16" t="s">
        <v>850</v>
      </c>
      <c r="H791" s="16" t="s">
        <v>844</v>
      </c>
      <c r="I791" s="16" t="s">
        <v>845</v>
      </c>
      <c r="J791" s="16" t="s">
        <v>96</v>
      </c>
      <c r="K791" s="22">
        <f>0.05*O791</f>
        <v>98545.05</v>
      </c>
      <c r="L791" s="21">
        <v>93.957999999999998</v>
      </c>
      <c r="M791" s="16" t="s">
        <v>80</v>
      </c>
      <c r="N791" s="19"/>
      <c r="O791" s="22">
        <v>1970901</v>
      </c>
      <c r="P791" s="22">
        <f>O791-K791</f>
        <v>1872355.95</v>
      </c>
    </row>
    <row r="792" spans="1:16" ht="32" x14ac:dyDescent="0.2">
      <c r="A792" s="16" t="s">
        <v>11</v>
      </c>
      <c r="B792" s="16">
        <v>2022</v>
      </c>
      <c r="C792" s="16">
        <v>2022</v>
      </c>
      <c r="D792" s="16" t="s">
        <v>560</v>
      </c>
      <c r="E792" s="16" t="s">
        <v>561</v>
      </c>
      <c r="F792" s="16" t="s">
        <v>562</v>
      </c>
      <c r="G792" s="16" t="s">
        <v>850</v>
      </c>
      <c r="H792" s="16" t="s">
        <v>844</v>
      </c>
      <c r="I792" s="16" t="s">
        <v>845</v>
      </c>
      <c r="J792" s="16" t="s">
        <v>96</v>
      </c>
      <c r="K792" s="22">
        <f>0.05*O792</f>
        <v>358258.10000000003</v>
      </c>
      <c r="L792" s="21">
        <v>93.957999999999998</v>
      </c>
      <c r="M792" s="16" t="s">
        <v>80</v>
      </c>
      <c r="N792" s="19"/>
      <c r="O792" s="22">
        <v>7165162</v>
      </c>
      <c r="P792" s="22">
        <f>O792-K792</f>
        <v>6806903.9000000004</v>
      </c>
    </row>
    <row r="793" spans="1:16" ht="32" x14ac:dyDescent="0.2">
      <c r="A793" s="16" t="s">
        <v>11</v>
      </c>
      <c r="B793" s="16">
        <v>2022</v>
      </c>
      <c r="C793" s="16">
        <v>2022</v>
      </c>
      <c r="D793" s="16" t="s">
        <v>560</v>
      </c>
      <c r="E793" s="16" t="s">
        <v>561</v>
      </c>
      <c r="F793" s="16" t="s">
        <v>562</v>
      </c>
      <c r="G793" s="16" t="s">
        <v>850</v>
      </c>
      <c r="H793" s="16" t="s">
        <v>844</v>
      </c>
      <c r="I793" s="16" t="s">
        <v>845</v>
      </c>
      <c r="J793" s="16" t="s">
        <v>96</v>
      </c>
      <c r="K793" s="22">
        <f>0.05*O793</f>
        <v>1238.45</v>
      </c>
      <c r="L793" s="21">
        <v>93.957999999999998</v>
      </c>
      <c r="M793" s="16" t="s">
        <v>80</v>
      </c>
      <c r="N793" s="19"/>
      <c r="O793" s="22">
        <v>24769</v>
      </c>
      <c r="P793" s="22">
        <f>O793-K793</f>
        <v>23530.55</v>
      </c>
    </row>
    <row r="794" spans="1:16" ht="32" x14ac:dyDescent="0.2">
      <c r="A794" s="16" t="s">
        <v>11</v>
      </c>
      <c r="B794" s="16">
        <v>2022</v>
      </c>
      <c r="C794" s="16">
        <v>2022</v>
      </c>
      <c r="D794" s="16" t="s">
        <v>560</v>
      </c>
      <c r="E794" s="16" t="s">
        <v>561</v>
      </c>
      <c r="F794" s="16" t="s">
        <v>562</v>
      </c>
      <c r="G794" s="16" t="s">
        <v>850</v>
      </c>
      <c r="H794" s="16" t="s">
        <v>844</v>
      </c>
      <c r="I794" s="16" t="s">
        <v>845</v>
      </c>
      <c r="J794" s="16" t="s">
        <v>96</v>
      </c>
      <c r="K794" s="22">
        <f>0.05*O794</f>
        <v>85725.3</v>
      </c>
      <c r="L794" s="21">
        <v>93.957999999999998</v>
      </c>
      <c r="M794" s="16" t="s">
        <v>80</v>
      </c>
      <c r="N794" s="19"/>
      <c r="O794" s="22">
        <v>1714506</v>
      </c>
      <c r="P794" s="22">
        <f>O794-K794</f>
        <v>1628780.7</v>
      </c>
    </row>
    <row r="795" spans="1:16" ht="32" x14ac:dyDescent="0.2">
      <c r="A795" s="16" t="s">
        <v>11</v>
      </c>
      <c r="B795" s="16">
        <v>2022</v>
      </c>
      <c r="C795" s="16">
        <v>2022</v>
      </c>
      <c r="D795" s="16" t="s">
        <v>560</v>
      </c>
      <c r="E795" s="16" t="s">
        <v>561</v>
      </c>
      <c r="F795" s="16" t="s">
        <v>562</v>
      </c>
      <c r="G795" s="16" t="s">
        <v>862</v>
      </c>
      <c r="H795" s="16" t="s">
        <v>856</v>
      </c>
      <c r="I795" s="16" t="s">
        <v>857</v>
      </c>
      <c r="J795" s="16" t="s">
        <v>318</v>
      </c>
      <c r="K795" s="22">
        <f>0.05*O795</f>
        <v>109933.75</v>
      </c>
      <c r="L795" s="21">
        <v>93.957999999999998</v>
      </c>
      <c r="M795" s="16" t="s">
        <v>80</v>
      </c>
      <c r="N795" s="19"/>
      <c r="O795" s="22">
        <v>2198675</v>
      </c>
      <c r="P795" s="22">
        <f>O795-K795</f>
        <v>2088741.25</v>
      </c>
    </row>
    <row r="796" spans="1:16" ht="32" x14ac:dyDescent="0.2">
      <c r="A796" s="16" t="s">
        <v>11</v>
      </c>
      <c r="B796" s="16">
        <v>2022</v>
      </c>
      <c r="C796" s="16">
        <v>2022</v>
      </c>
      <c r="D796" s="16" t="s">
        <v>560</v>
      </c>
      <c r="E796" s="16" t="s">
        <v>561</v>
      </c>
      <c r="F796" s="16" t="s">
        <v>562</v>
      </c>
      <c r="G796" s="16" t="s">
        <v>862</v>
      </c>
      <c r="H796" s="16" t="s">
        <v>856</v>
      </c>
      <c r="I796" s="16" t="s">
        <v>857</v>
      </c>
      <c r="J796" s="16" t="s">
        <v>318</v>
      </c>
      <c r="K796" s="22">
        <f>0.05*O796</f>
        <v>338813.95</v>
      </c>
      <c r="L796" s="21">
        <v>93.957999999999998</v>
      </c>
      <c r="M796" s="16" t="s">
        <v>80</v>
      </c>
      <c r="N796" s="19"/>
      <c r="O796" s="22">
        <v>6776279</v>
      </c>
      <c r="P796" s="22">
        <f>O796-K796</f>
        <v>6437465.0499999998</v>
      </c>
    </row>
    <row r="797" spans="1:16" ht="32" x14ac:dyDescent="0.2">
      <c r="A797" s="16" t="s">
        <v>11</v>
      </c>
      <c r="B797" s="16">
        <v>2022</v>
      </c>
      <c r="C797" s="16">
        <v>2022</v>
      </c>
      <c r="D797" s="16" t="s">
        <v>560</v>
      </c>
      <c r="E797" s="16" t="s">
        <v>561</v>
      </c>
      <c r="F797" s="16" t="s">
        <v>562</v>
      </c>
      <c r="G797" s="16" t="s">
        <v>862</v>
      </c>
      <c r="H797" s="16" t="s">
        <v>856</v>
      </c>
      <c r="I797" s="16" t="s">
        <v>857</v>
      </c>
      <c r="J797" s="16" t="s">
        <v>318</v>
      </c>
      <c r="K797" s="22">
        <f>0.05*O797</f>
        <v>2025.5500000000002</v>
      </c>
      <c r="L797" s="21">
        <v>93.957999999999998</v>
      </c>
      <c r="M797" s="16" t="s">
        <v>80</v>
      </c>
      <c r="N797" s="19"/>
      <c r="O797" s="22">
        <v>40511</v>
      </c>
      <c r="P797" s="22">
        <f>O797-K797</f>
        <v>38485.449999999997</v>
      </c>
    </row>
    <row r="798" spans="1:16" ht="32" x14ac:dyDescent="0.2">
      <c r="A798" s="16" t="s">
        <v>11</v>
      </c>
      <c r="B798" s="16">
        <v>2022</v>
      </c>
      <c r="C798" s="16">
        <v>2022</v>
      </c>
      <c r="D798" s="16" t="s">
        <v>560</v>
      </c>
      <c r="E798" s="16" t="s">
        <v>561</v>
      </c>
      <c r="F798" s="16" t="s">
        <v>562</v>
      </c>
      <c r="G798" s="16" t="s">
        <v>862</v>
      </c>
      <c r="H798" s="16" t="s">
        <v>856</v>
      </c>
      <c r="I798" s="16" t="s">
        <v>857</v>
      </c>
      <c r="J798" s="16" t="s">
        <v>318</v>
      </c>
      <c r="K798" s="22">
        <f>0.05*O798</f>
        <v>122561.85</v>
      </c>
      <c r="L798" s="21">
        <v>93.957999999999998</v>
      </c>
      <c r="M798" s="16" t="s">
        <v>80</v>
      </c>
      <c r="N798" s="19"/>
      <c r="O798" s="22">
        <v>2451237</v>
      </c>
      <c r="P798" s="22">
        <f>O798-K798</f>
        <v>2328675.15</v>
      </c>
    </row>
    <row r="799" spans="1:16" ht="32" x14ac:dyDescent="0.2">
      <c r="A799" s="16" t="s">
        <v>11</v>
      </c>
      <c r="B799" s="16">
        <v>2022</v>
      </c>
      <c r="C799" s="16">
        <v>2022</v>
      </c>
      <c r="D799" s="16" t="s">
        <v>560</v>
      </c>
      <c r="E799" s="16" t="s">
        <v>561</v>
      </c>
      <c r="F799" s="16" t="s">
        <v>562</v>
      </c>
      <c r="G799" s="16" t="s">
        <v>878</v>
      </c>
      <c r="H799" s="16" t="s">
        <v>876</v>
      </c>
      <c r="I799" s="16" t="s">
        <v>877</v>
      </c>
      <c r="J799" s="16" t="s">
        <v>100</v>
      </c>
      <c r="K799" s="22">
        <f>0.05*O799</f>
        <v>151942.45000000001</v>
      </c>
      <c r="L799" s="21">
        <v>93.957999999999998</v>
      </c>
      <c r="M799" s="16" t="s">
        <v>80</v>
      </c>
      <c r="N799" s="19"/>
      <c r="O799" s="22">
        <v>3038849</v>
      </c>
      <c r="P799" s="22">
        <f>O799-K799</f>
        <v>2886906.55</v>
      </c>
    </row>
    <row r="800" spans="1:16" ht="32" x14ac:dyDescent="0.2">
      <c r="A800" s="16" t="s">
        <v>11</v>
      </c>
      <c r="B800" s="16">
        <v>2022</v>
      </c>
      <c r="C800" s="16">
        <v>2022</v>
      </c>
      <c r="D800" s="16" t="s">
        <v>560</v>
      </c>
      <c r="E800" s="16" t="s">
        <v>561</v>
      </c>
      <c r="F800" s="16" t="s">
        <v>562</v>
      </c>
      <c r="G800" s="16" t="s">
        <v>878</v>
      </c>
      <c r="H800" s="16" t="s">
        <v>876</v>
      </c>
      <c r="I800" s="16" t="s">
        <v>877</v>
      </c>
      <c r="J800" s="16" t="s">
        <v>100</v>
      </c>
      <c r="K800" s="22">
        <f>0.05*O800</f>
        <v>599666.75</v>
      </c>
      <c r="L800" s="21">
        <v>93.957999999999998</v>
      </c>
      <c r="M800" s="16" t="s">
        <v>80</v>
      </c>
      <c r="N800" s="19"/>
      <c r="O800" s="22">
        <v>11993335</v>
      </c>
      <c r="P800" s="22">
        <f>O800-K800</f>
        <v>11393668.25</v>
      </c>
    </row>
    <row r="801" spans="1:16" ht="32" x14ac:dyDescent="0.2">
      <c r="A801" s="16" t="s">
        <v>11</v>
      </c>
      <c r="B801" s="16">
        <v>2022</v>
      </c>
      <c r="C801" s="16">
        <v>2022</v>
      </c>
      <c r="D801" s="16" t="s">
        <v>560</v>
      </c>
      <c r="E801" s="16" t="s">
        <v>561</v>
      </c>
      <c r="F801" s="16" t="s">
        <v>562</v>
      </c>
      <c r="G801" s="16" t="s">
        <v>878</v>
      </c>
      <c r="H801" s="16" t="s">
        <v>876</v>
      </c>
      <c r="I801" s="16" t="s">
        <v>877</v>
      </c>
      <c r="J801" s="16" t="s">
        <v>100</v>
      </c>
      <c r="K801" s="22">
        <f>0.05*O801</f>
        <v>1602</v>
      </c>
      <c r="L801" s="21">
        <v>93.957999999999998</v>
      </c>
      <c r="M801" s="16" t="s">
        <v>80</v>
      </c>
      <c r="N801" s="19"/>
      <c r="O801" s="22">
        <v>32040</v>
      </c>
      <c r="P801" s="22">
        <f>O801-K801</f>
        <v>30438</v>
      </c>
    </row>
    <row r="802" spans="1:16" ht="32" x14ac:dyDescent="0.2">
      <c r="A802" s="16" t="s">
        <v>11</v>
      </c>
      <c r="B802" s="16">
        <v>2022</v>
      </c>
      <c r="C802" s="16">
        <v>2022</v>
      </c>
      <c r="D802" s="16" t="s">
        <v>560</v>
      </c>
      <c r="E802" s="16" t="s">
        <v>561</v>
      </c>
      <c r="F802" s="16" t="s">
        <v>562</v>
      </c>
      <c r="G802" s="16" t="s">
        <v>878</v>
      </c>
      <c r="H802" s="16" t="s">
        <v>876</v>
      </c>
      <c r="I802" s="16" t="s">
        <v>877</v>
      </c>
      <c r="J802" s="16" t="s">
        <v>100</v>
      </c>
      <c r="K802" s="22">
        <f>0.05*O802</f>
        <v>118754.6</v>
      </c>
      <c r="L802" s="21">
        <v>93.957999999999998</v>
      </c>
      <c r="M802" s="16" t="s">
        <v>80</v>
      </c>
      <c r="N802" s="19"/>
      <c r="O802" s="22">
        <v>2375092</v>
      </c>
      <c r="P802" s="22">
        <f>O802-K802</f>
        <v>2256337.4</v>
      </c>
    </row>
    <row r="803" spans="1:16" ht="32" x14ac:dyDescent="0.2">
      <c r="A803" s="16" t="s">
        <v>11</v>
      </c>
      <c r="B803" s="16">
        <v>2022</v>
      </c>
      <c r="C803" s="16">
        <v>2022</v>
      </c>
      <c r="D803" s="16" t="s">
        <v>560</v>
      </c>
      <c r="E803" s="16" t="s">
        <v>561</v>
      </c>
      <c r="F803" s="16" t="s">
        <v>562</v>
      </c>
      <c r="G803" s="16" t="s">
        <v>889</v>
      </c>
      <c r="H803" s="16" t="s">
        <v>103</v>
      </c>
      <c r="I803" s="16" t="s">
        <v>884</v>
      </c>
      <c r="J803" s="16" t="s">
        <v>104</v>
      </c>
      <c r="K803" s="22">
        <f>0.05*O803</f>
        <v>147800.9</v>
      </c>
      <c r="L803" s="21">
        <v>93.957999999999998</v>
      </c>
      <c r="M803" s="16" t="s">
        <v>80</v>
      </c>
      <c r="N803" s="19"/>
      <c r="O803" s="22">
        <v>2956018</v>
      </c>
      <c r="P803" s="22">
        <f>O803-K803</f>
        <v>2808217.1</v>
      </c>
    </row>
    <row r="804" spans="1:16" ht="32" x14ac:dyDescent="0.2">
      <c r="A804" s="16" t="s">
        <v>11</v>
      </c>
      <c r="B804" s="16">
        <v>2022</v>
      </c>
      <c r="C804" s="16">
        <v>2022</v>
      </c>
      <c r="D804" s="16" t="s">
        <v>560</v>
      </c>
      <c r="E804" s="16" t="s">
        <v>561</v>
      </c>
      <c r="F804" s="16" t="s">
        <v>562</v>
      </c>
      <c r="G804" s="16" t="s">
        <v>889</v>
      </c>
      <c r="H804" s="16" t="s">
        <v>103</v>
      </c>
      <c r="I804" s="16" t="s">
        <v>884</v>
      </c>
      <c r="J804" s="16" t="s">
        <v>104</v>
      </c>
      <c r="K804" s="22">
        <f>0.05*O804</f>
        <v>424823.55000000005</v>
      </c>
      <c r="L804" s="21">
        <v>93.957999999999998</v>
      </c>
      <c r="M804" s="16" t="s">
        <v>80</v>
      </c>
      <c r="N804" s="19"/>
      <c r="O804" s="22">
        <v>8496471</v>
      </c>
      <c r="P804" s="22">
        <f>O804-K804</f>
        <v>8071647.4500000002</v>
      </c>
    </row>
    <row r="805" spans="1:16" ht="32" x14ac:dyDescent="0.2">
      <c r="A805" s="16" t="s">
        <v>11</v>
      </c>
      <c r="B805" s="16">
        <v>2022</v>
      </c>
      <c r="C805" s="16">
        <v>2022</v>
      </c>
      <c r="D805" s="16" t="s">
        <v>560</v>
      </c>
      <c r="E805" s="16" t="s">
        <v>561</v>
      </c>
      <c r="F805" s="16" t="s">
        <v>562</v>
      </c>
      <c r="G805" s="16" t="s">
        <v>889</v>
      </c>
      <c r="H805" s="16" t="s">
        <v>103</v>
      </c>
      <c r="I805" s="16" t="s">
        <v>884</v>
      </c>
      <c r="J805" s="16" t="s">
        <v>104</v>
      </c>
      <c r="K805" s="22">
        <f>0.05*O805</f>
        <v>375.40000000000003</v>
      </c>
      <c r="L805" s="21">
        <v>93.957999999999998</v>
      </c>
      <c r="M805" s="16" t="s">
        <v>80</v>
      </c>
      <c r="N805" s="19"/>
      <c r="O805" s="22">
        <v>7508</v>
      </c>
      <c r="P805" s="22">
        <f>O805-K805</f>
        <v>7132.6</v>
      </c>
    </row>
    <row r="806" spans="1:16" ht="32" x14ac:dyDescent="0.2">
      <c r="A806" s="16" t="s">
        <v>11</v>
      </c>
      <c r="B806" s="16">
        <v>2022</v>
      </c>
      <c r="C806" s="16">
        <v>2022</v>
      </c>
      <c r="D806" s="16" t="s">
        <v>560</v>
      </c>
      <c r="E806" s="16" t="s">
        <v>561</v>
      </c>
      <c r="F806" s="16" t="s">
        <v>562</v>
      </c>
      <c r="G806" s="16" t="s">
        <v>889</v>
      </c>
      <c r="H806" s="16" t="s">
        <v>103</v>
      </c>
      <c r="I806" s="16" t="s">
        <v>884</v>
      </c>
      <c r="J806" s="16" t="s">
        <v>104</v>
      </c>
      <c r="K806" s="22">
        <f>0.05*O806</f>
        <v>23661.300000000003</v>
      </c>
      <c r="L806" s="21">
        <v>93.957999999999998</v>
      </c>
      <c r="M806" s="16" t="s">
        <v>80</v>
      </c>
      <c r="N806" s="19"/>
      <c r="O806" s="22">
        <v>473226</v>
      </c>
      <c r="P806" s="22">
        <f>O806-K806</f>
        <v>449564.7</v>
      </c>
    </row>
    <row r="807" spans="1:16" ht="32" x14ac:dyDescent="0.2">
      <c r="A807" s="16" t="s">
        <v>11</v>
      </c>
      <c r="B807" s="16">
        <v>2022</v>
      </c>
      <c r="C807" s="16">
        <v>2022</v>
      </c>
      <c r="D807" s="16" t="s">
        <v>560</v>
      </c>
      <c r="E807" s="16" t="s">
        <v>561</v>
      </c>
      <c r="F807" s="16" t="s">
        <v>562</v>
      </c>
      <c r="G807" s="16" t="s">
        <v>911</v>
      </c>
      <c r="H807" s="16" t="s">
        <v>905</v>
      </c>
      <c r="I807" s="16" t="s">
        <v>906</v>
      </c>
      <c r="J807" s="16" t="s">
        <v>108</v>
      </c>
      <c r="K807" s="22">
        <f>0.05*O807</f>
        <v>29758.550000000003</v>
      </c>
      <c r="L807" s="21">
        <v>93.957999999999998</v>
      </c>
      <c r="M807" s="16" t="s">
        <v>80</v>
      </c>
      <c r="N807" s="19"/>
      <c r="O807" s="22">
        <v>595171</v>
      </c>
      <c r="P807" s="22">
        <f>O807-K807</f>
        <v>565412.44999999995</v>
      </c>
    </row>
    <row r="808" spans="1:16" ht="32" x14ac:dyDescent="0.2">
      <c r="A808" s="16" t="s">
        <v>11</v>
      </c>
      <c r="B808" s="16">
        <v>2022</v>
      </c>
      <c r="C808" s="16">
        <v>2022</v>
      </c>
      <c r="D808" s="16" t="s">
        <v>560</v>
      </c>
      <c r="E808" s="16" t="s">
        <v>561</v>
      </c>
      <c r="F808" s="16" t="s">
        <v>562</v>
      </c>
      <c r="G808" s="16" t="s">
        <v>911</v>
      </c>
      <c r="H808" s="16" t="s">
        <v>905</v>
      </c>
      <c r="I808" s="16" t="s">
        <v>906</v>
      </c>
      <c r="J808" s="16" t="s">
        <v>108</v>
      </c>
      <c r="K808" s="22">
        <f>0.05*O808</f>
        <v>108593.40000000001</v>
      </c>
      <c r="L808" s="21">
        <v>93.957999999999998</v>
      </c>
      <c r="M808" s="16" t="s">
        <v>80</v>
      </c>
      <c r="N808" s="19"/>
      <c r="O808" s="22">
        <v>2171868</v>
      </c>
      <c r="P808" s="22">
        <f>O808-K808</f>
        <v>2063274.6</v>
      </c>
    </row>
    <row r="809" spans="1:16" ht="32" x14ac:dyDescent="0.2">
      <c r="A809" s="16" t="s">
        <v>11</v>
      </c>
      <c r="B809" s="16">
        <v>2022</v>
      </c>
      <c r="C809" s="16">
        <v>2022</v>
      </c>
      <c r="D809" s="16" t="s">
        <v>560</v>
      </c>
      <c r="E809" s="16" t="s">
        <v>561</v>
      </c>
      <c r="F809" s="16" t="s">
        <v>562</v>
      </c>
      <c r="G809" s="16" t="s">
        <v>911</v>
      </c>
      <c r="H809" s="16" t="s">
        <v>905</v>
      </c>
      <c r="I809" s="16" t="s">
        <v>906</v>
      </c>
      <c r="J809" s="16" t="s">
        <v>108</v>
      </c>
      <c r="K809" s="22">
        <f>0.05*O809</f>
        <v>28.400000000000002</v>
      </c>
      <c r="L809" s="21">
        <v>93.957999999999998</v>
      </c>
      <c r="M809" s="16" t="s">
        <v>80</v>
      </c>
      <c r="N809" s="19"/>
      <c r="O809" s="22">
        <v>568</v>
      </c>
      <c r="P809" s="22">
        <f>O809-K809</f>
        <v>539.6</v>
      </c>
    </row>
    <row r="810" spans="1:16" ht="32" x14ac:dyDescent="0.2">
      <c r="A810" s="16" t="s">
        <v>11</v>
      </c>
      <c r="B810" s="16">
        <v>2022</v>
      </c>
      <c r="C810" s="16">
        <v>2022</v>
      </c>
      <c r="D810" s="16" t="s">
        <v>560</v>
      </c>
      <c r="E810" s="16" t="s">
        <v>561</v>
      </c>
      <c r="F810" s="16" t="s">
        <v>562</v>
      </c>
      <c r="G810" s="16" t="s">
        <v>911</v>
      </c>
      <c r="H810" s="16" t="s">
        <v>905</v>
      </c>
      <c r="I810" s="16" t="s">
        <v>906</v>
      </c>
      <c r="J810" s="16" t="s">
        <v>108</v>
      </c>
      <c r="K810" s="22">
        <f>0.05*O810</f>
        <v>1707.6000000000001</v>
      </c>
      <c r="L810" s="21">
        <v>93.957999999999998</v>
      </c>
      <c r="M810" s="16" t="s">
        <v>80</v>
      </c>
      <c r="N810" s="19"/>
      <c r="O810" s="22">
        <v>34152</v>
      </c>
      <c r="P810" s="22">
        <f>O810-K810</f>
        <v>32444.400000000001</v>
      </c>
    </row>
    <row r="811" spans="1:16" ht="32" x14ac:dyDescent="0.2">
      <c r="A811" s="16" t="s">
        <v>11</v>
      </c>
      <c r="B811" s="16">
        <v>2022</v>
      </c>
      <c r="C811" s="16">
        <v>2022</v>
      </c>
      <c r="D811" s="16" t="s">
        <v>560</v>
      </c>
      <c r="E811" s="16" t="s">
        <v>561</v>
      </c>
      <c r="F811" s="16" t="s">
        <v>562</v>
      </c>
      <c r="G811" s="16" t="s">
        <v>921</v>
      </c>
      <c r="H811" s="16" t="s">
        <v>913</v>
      </c>
      <c r="I811" s="16" t="s">
        <v>916</v>
      </c>
      <c r="J811" s="16" t="s">
        <v>915</v>
      </c>
      <c r="K811" s="22">
        <f>0.05*O811</f>
        <v>2219.9</v>
      </c>
      <c r="L811" s="21">
        <v>93.957999999999998</v>
      </c>
      <c r="M811" s="16" t="s">
        <v>80</v>
      </c>
      <c r="N811" s="19"/>
      <c r="O811" s="22">
        <v>44398</v>
      </c>
      <c r="P811" s="22">
        <f>O811-K811</f>
        <v>42178.1</v>
      </c>
    </row>
    <row r="812" spans="1:16" ht="32" x14ac:dyDescent="0.2">
      <c r="A812" s="16" t="s">
        <v>11</v>
      </c>
      <c r="B812" s="16">
        <v>2022</v>
      </c>
      <c r="C812" s="16">
        <v>2022</v>
      </c>
      <c r="D812" s="16" t="s">
        <v>560</v>
      </c>
      <c r="E812" s="16" t="s">
        <v>561</v>
      </c>
      <c r="F812" s="16" t="s">
        <v>562</v>
      </c>
      <c r="G812" s="16" t="s">
        <v>921</v>
      </c>
      <c r="H812" s="16" t="s">
        <v>913</v>
      </c>
      <c r="I812" s="16" t="s">
        <v>916</v>
      </c>
      <c r="J812" s="16" t="s">
        <v>915</v>
      </c>
      <c r="K812" s="22">
        <f>0.05*O812</f>
        <v>8336.9</v>
      </c>
      <c r="L812" s="21">
        <v>93.957999999999998</v>
      </c>
      <c r="M812" s="16" t="s">
        <v>80</v>
      </c>
      <c r="N812" s="19"/>
      <c r="O812" s="22">
        <v>166738</v>
      </c>
      <c r="P812" s="22">
        <f>O812-K812</f>
        <v>158401.1</v>
      </c>
    </row>
    <row r="813" spans="1:16" ht="32" x14ac:dyDescent="0.2">
      <c r="A813" s="16" t="s">
        <v>11</v>
      </c>
      <c r="B813" s="16">
        <v>2022</v>
      </c>
      <c r="C813" s="16">
        <v>2022</v>
      </c>
      <c r="D813" s="16" t="s">
        <v>560</v>
      </c>
      <c r="E813" s="16" t="s">
        <v>561</v>
      </c>
      <c r="F813" s="16" t="s">
        <v>562</v>
      </c>
      <c r="G813" s="16" t="s">
        <v>921</v>
      </c>
      <c r="H813" s="16" t="s">
        <v>913</v>
      </c>
      <c r="I813" s="16" t="s">
        <v>916</v>
      </c>
      <c r="J813" s="16" t="s">
        <v>915</v>
      </c>
      <c r="K813" s="22">
        <f>0.05*O813</f>
        <v>2754.65</v>
      </c>
      <c r="L813" s="21">
        <v>93.957999999999998</v>
      </c>
      <c r="M813" s="16" t="s">
        <v>80</v>
      </c>
      <c r="N813" s="19"/>
      <c r="O813" s="22">
        <v>55093</v>
      </c>
      <c r="P813" s="22">
        <f>O813-K813</f>
        <v>52338.35</v>
      </c>
    </row>
    <row r="814" spans="1:16" ht="32" x14ac:dyDescent="0.2">
      <c r="A814" s="16" t="s">
        <v>11</v>
      </c>
      <c r="B814" s="16">
        <v>2022</v>
      </c>
      <c r="C814" s="16">
        <v>2022</v>
      </c>
      <c r="D814" s="16" t="s">
        <v>560</v>
      </c>
      <c r="E814" s="16" t="s">
        <v>561</v>
      </c>
      <c r="F814" s="16" t="s">
        <v>562</v>
      </c>
      <c r="G814" s="16" t="s">
        <v>921</v>
      </c>
      <c r="H814" s="16" t="s">
        <v>913</v>
      </c>
      <c r="I814" s="16" t="s">
        <v>916</v>
      </c>
      <c r="J814" s="16" t="s">
        <v>915</v>
      </c>
      <c r="K814" s="22">
        <f>0.05*O814</f>
        <v>177000.75</v>
      </c>
      <c r="L814" s="21">
        <v>93.957999999999998</v>
      </c>
      <c r="M814" s="16" t="s">
        <v>80</v>
      </c>
      <c r="N814" s="19"/>
      <c r="O814" s="22">
        <v>3540015</v>
      </c>
      <c r="P814" s="22">
        <f>O814-K814</f>
        <v>3363014.25</v>
      </c>
    </row>
    <row r="815" spans="1:16" ht="32" x14ac:dyDescent="0.2">
      <c r="A815" s="16" t="s">
        <v>11</v>
      </c>
      <c r="B815" s="16">
        <v>2022</v>
      </c>
      <c r="C815" s="16">
        <v>2022</v>
      </c>
      <c r="D815" s="16" t="s">
        <v>560</v>
      </c>
      <c r="E815" s="16" t="s">
        <v>561</v>
      </c>
      <c r="F815" s="16" t="s">
        <v>562</v>
      </c>
      <c r="G815" s="16" t="s">
        <v>932</v>
      </c>
      <c r="H815" s="16" t="s">
        <v>926</v>
      </c>
      <c r="I815" s="16" t="s">
        <v>927</v>
      </c>
      <c r="J815" s="16" t="s">
        <v>353</v>
      </c>
      <c r="K815" s="22">
        <f>0.05*O815</f>
        <v>222759.40000000002</v>
      </c>
      <c r="L815" s="21">
        <v>93.957999999999998</v>
      </c>
      <c r="M815" s="16" t="s">
        <v>80</v>
      </c>
      <c r="N815" s="19"/>
      <c r="O815" s="22">
        <v>4455188</v>
      </c>
      <c r="P815" s="22">
        <f>O815-K815</f>
        <v>4232428.5999999996</v>
      </c>
    </row>
    <row r="816" spans="1:16" ht="32" x14ac:dyDescent="0.2">
      <c r="A816" s="16" t="s">
        <v>11</v>
      </c>
      <c r="B816" s="16">
        <v>2022</v>
      </c>
      <c r="C816" s="16">
        <v>2022</v>
      </c>
      <c r="D816" s="16" t="s">
        <v>560</v>
      </c>
      <c r="E816" s="16" t="s">
        <v>561</v>
      </c>
      <c r="F816" s="16" t="s">
        <v>562</v>
      </c>
      <c r="G816" s="16" t="s">
        <v>932</v>
      </c>
      <c r="H816" s="16" t="s">
        <v>926</v>
      </c>
      <c r="I816" s="16" t="s">
        <v>927</v>
      </c>
      <c r="J816" s="16" t="s">
        <v>353</v>
      </c>
      <c r="K816" s="22">
        <f>0.05*O816</f>
        <v>789068.65</v>
      </c>
      <c r="L816" s="21">
        <v>93.957999999999998</v>
      </c>
      <c r="M816" s="16" t="s">
        <v>80</v>
      </c>
      <c r="N816" s="19"/>
      <c r="O816" s="22">
        <v>15781373</v>
      </c>
      <c r="P816" s="22">
        <f>O816-K816</f>
        <v>14992304.35</v>
      </c>
    </row>
    <row r="817" spans="1:16" ht="32" x14ac:dyDescent="0.2">
      <c r="A817" s="16" t="s">
        <v>11</v>
      </c>
      <c r="B817" s="16">
        <v>2022</v>
      </c>
      <c r="C817" s="16">
        <v>2022</v>
      </c>
      <c r="D817" s="16" t="s">
        <v>560</v>
      </c>
      <c r="E817" s="16" t="s">
        <v>561</v>
      </c>
      <c r="F817" s="16" t="s">
        <v>562</v>
      </c>
      <c r="G817" s="16" t="s">
        <v>932</v>
      </c>
      <c r="H817" s="16" t="s">
        <v>926</v>
      </c>
      <c r="I817" s="16" t="s">
        <v>927</v>
      </c>
      <c r="J817" s="16" t="s">
        <v>353</v>
      </c>
      <c r="K817" s="22">
        <f>0.05*O817</f>
        <v>1536.45</v>
      </c>
      <c r="L817" s="21">
        <v>93.957999999999998</v>
      </c>
      <c r="M817" s="16" t="s">
        <v>80</v>
      </c>
      <c r="N817" s="19"/>
      <c r="O817" s="22">
        <v>30729</v>
      </c>
      <c r="P817" s="22">
        <f>O817-K817</f>
        <v>29192.55</v>
      </c>
    </row>
    <row r="818" spans="1:16" ht="32" x14ac:dyDescent="0.2">
      <c r="A818" s="16" t="s">
        <v>11</v>
      </c>
      <c r="B818" s="16">
        <v>2022</v>
      </c>
      <c r="C818" s="16">
        <v>2022</v>
      </c>
      <c r="D818" s="16" t="s">
        <v>560</v>
      </c>
      <c r="E818" s="16" t="s">
        <v>561</v>
      </c>
      <c r="F818" s="16" t="s">
        <v>562</v>
      </c>
      <c r="G818" s="16" t="s">
        <v>932</v>
      </c>
      <c r="H818" s="16" t="s">
        <v>926</v>
      </c>
      <c r="I818" s="16" t="s">
        <v>927</v>
      </c>
      <c r="J818" s="16" t="s">
        <v>353</v>
      </c>
      <c r="K818" s="22">
        <f>0.05*O818</f>
        <v>90794.200000000012</v>
      </c>
      <c r="L818" s="21">
        <v>93.957999999999998</v>
      </c>
      <c r="M818" s="16" t="s">
        <v>80</v>
      </c>
      <c r="N818" s="19"/>
      <c r="O818" s="22">
        <v>1815884</v>
      </c>
      <c r="P818" s="22">
        <f>O818-K818</f>
        <v>1725089.8</v>
      </c>
    </row>
    <row r="819" spans="1:16" ht="32" x14ac:dyDescent="0.2">
      <c r="A819" s="16" t="s">
        <v>11</v>
      </c>
      <c r="B819" s="16">
        <v>2022</v>
      </c>
      <c r="C819" s="16">
        <v>2022</v>
      </c>
      <c r="D819" s="16" t="s">
        <v>560</v>
      </c>
      <c r="E819" s="16" t="s">
        <v>561</v>
      </c>
      <c r="F819" s="16" t="s">
        <v>562</v>
      </c>
      <c r="G819" s="16" t="s">
        <v>959</v>
      </c>
      <c r="H819" s="16" t="s">
        <v>953</v>
      </c>
      <c r="I819" s="16" t="s">
        <v>954</v>
      </c>
      <c r="J819" s="16" t="s">
        <v>368</v>
      </c>
      <c r="K819" s="22">
        <f>0.05*O819</f>
        <v>114915.40000000001</v>
      </c>
      <c r="L819" s="21">
        <v>93.957999999999998</v>
      </c>
      <c r="M819" s="16" t="s">
        <v>80</v>
      </c>
      <c r="N819" s="19"/>
      <c r="O819" s="22">
        <v>2298308</v>
      </c>
      <c r="P819" s="22">
        <f>O819-K819</f>
        <v>2183392.6</v>
      </c>
    </row>
    <row r="820" spans="1:16" ht="32" x14ac:dyDescent="0.2">
      <c r="A820" s="16" t="s">
        <v>11</v>
      </c>
      <c r="B820" s="16">
        <v>2022</v>
      </c>
      <c r="C820" s="16">
        <v>2022</v>
      </c>
      <c r="D820" s="16" t="s">
        <v>560</v>
      </c>
      <c r="E820" s="16" t="s">
        <v>561</v>
      </c>
      <c r="F820" s="16" t="s">
        <v>562</v>
      </c>
      <c r="G820" s="16" t="s">
        <v>959</v>
      </c>
      <c r="H820" s="16" t="s">
        <v>953</v>
      </c>
      <c r="I820" s="16" t="s">
        <v>954</v>
      </c>
      <c r="J820" s="16" t="s">
        <v>368</v>
      </c>
      <c r="K820" s="22">
        <f>0.05*O820</f>
        <v>457372.10000000003</v>
      </c>
      <c r="L820" s="21">
        <v>93.957999999999998</v>
      </c>
      <c r="M820" s="16" t="s">
        <v>80</v>
      </c>
      <c r="N820" s="19"/>
      <c r="O820" s="22">
        <v>9147442</v>
      </c>
      <c r="P820" s="22">
        <f>O820-K820</f>
        <v>8690069.9000000004</v>
      </c>
    </row>
    <row r="821" spans="1:16" ht="32" x14ac:dyDescent="0.2">
      <c r="A821" s="16" t="s">
        <v>11</v>
      </c>
      <c r="B821" s="16">
        <v>2022</v>
      </c>
      <c r="C821" s="16">
        <v>2022</v>
      </c>
      <c r="D821" s="16" t="s">
        <v>560</v>
      </c>
      <c r="E821" s="16" t="s">
        <v>561</v>
      </c>
      <c r="F821" s="16" t="s">
        <v>562</v>
      </c>
      <c r="G821" s="16" t="s">
        <v>959</v>
      </c>
      <c r="H821" s="16" t="s">
        <v>953</v>
      </c>
      <c r="I821" s="16" t="s">
        <v>954</v>
      </c>
      <c r="J821" s="16" t="s">
        <v>368</v>
      </c>
      <c r="K821" s="22">
        <f>0.05*O821</f>
        <v>1619.2</v>
      </c>
      <c r="L821" s="21">
        <v>93.957999999999998</v>
      </c>
      <c r="M821" s="16" t="s">
        <v>80</v>
      </c>
      <c r="N821" s="19"/>
      <c r="O821" s="22">
        <v>32384</v>
      </c>
      <c r="P821" s="22">
        <f>O821-K821</f>
        <v>30764.799999999999</v>
      </c>
    </row>
    <row r="822" spans="1:16" ht="32" x14ac:dyDescent="0.2">
      <c r="A822" s="16" t="s">
        <v>11</v>
      </c>
      <c r="B822" s="16">
        <v>2022</v>
      </c>
      <c r="C822" s="16">
        <v>2022</v>
      </c>
      <c r="D822" s="16" t="s">
        <v>560</v>
      </c>
      <c r="E822" s="16" t="s">
        <v>561</v>
      </c>
      <c r="F822" s="16" t="s">
        <v>562</v>
      </c>
      <c r="G822" s="16" t="s">
        <v>959</v>
      </c>
      <c r="H822" s="16" t="s">
        <v>953</v>
      </c>
      <c r="I822" s="16" t="s">
        <v>954</v>
      </c>
      <c r="J822" s="16" t="s">
        <v>368</v>
      </c>
      <c r="K822" s="22">
        <f>0.05*O822</f>
        <v>100992.90000000001</v>
      </c>
      <c r="L822" s="21">
        <v>93.957999999999998</v>
      </c>
      <c r="M822" s="16" t="s">
        <v>80</v>
      </c>
      <c r="N822" s="19"/>
      <c r="O822" s="22">
        <v>2019858</v>
      </c>
      <c r="P822" s="22">
        <f>O822-K822</f>
        <v>1918865.1</v>
      </c>
    </row>
    <row r="823" spans="1:16" ht="32" x14ac:dyDescent="0.2">
      <c r="A823" s="16" t="s">
        <v>11</v>
      </c>
      <c r="B823" s="16">
        <v>2022</v>
      </c>
      <c r="C823" s="16">
        <v>2022</v>
      </c>
      <c r="D823" s="16" t="s">
        <v>560</v>
      </c>
      <c r="E823" s="16" t="s">
        <v>561</v>
      </c>
      <c r="F823" s="16" t="s">
        <v>562</v>
      </c>
      <c r="G823" s="16" t="s">
        <v>974</v>
      </c>
      <c r="H823" s="16" t="s">
        <v>968</v>
      </c>
      <c r="I823" s="16" t="s">
        <v>969</v>
      </c>
      <c r="J823" s="16" t="s">
        <v>112</v>
      </c>
      <c r="K823" s="22">
        <f>0.05*O823</f>
        <v>127728.5</v>
      </c>
      <c r="L823" s="21">
        <v>93.957999999999998</v>
      </c>
      <c r="M823" s="16" t="s">
        <v>80</v>
      </c>
      <c r="N823" s="19"/>
      <c r="O823" s="22">
        <v>2554570</v>
      </c>
      <c r="P823" s="22">
        <f>O823-K823</f>
        <v>2426841.5</v>
      </c>
    </row>
    <row r="824" spans="1:16" ht="32" x14ac:dyDescent="0.2">
      <c r="A824" s="16" t="s">
        <v>11</v>
      </c>
      <c r="B824" s="16">
        <v>2022</v>
      </c>
      <c r="C824" s="16">
        <v>2022</v>
      </c>
      <c r="D824" s="16" t="s">
        <v>560</v>
      </c>
      <c r="E824" s="16" t="s">
        <v>561</v>
      </c>
      <c r="F824" s="16" t="s">
        <v>562</v>
      </c>
      <c r="G824" s="16" t="s">
        <v>974</v>
      </c>
      <c r="H824" s="16" t="s">
        <v>968</v>
      </c>
      <c r="I824" s="16" t="s">
        <v>969</v>
      </c>
      <c r="J824" s="16" t="s">
        <v>112</v>
      </c>
      <c r="K824" s="22">
        <f>0.05*O824</f>
        <v>470080.85000000003</v>
      </c>
      <c r="L824" s="21">
        <v>93.957999999999998</v>
      </c>
      <c r="M824" s="16" t="s">
        <v>80</v>
      </c>
      <c r="N824" s="19"/>
      <c r="O824" s="22">
        <v>9401617</v>
      </c>
      <c r="P824" s="22">
        <f>O824-K824</f>
        <v>8931536.1500000004</v>
      </c>
    </row>
    <row r="825" spans="1:16" ht="32" x14ac:dyDescent="0.2">
      <c r="A825" s="16" t="s">
        <v>11</v>
      </c>
      <c r="B825" s="16">
        <v>2022</v>
      </c>
      <c r="C825" s="16">
        <v>2022</v>
      </c>
      <c r="D825" s="16" t="s">
        <v>560</v>
      </c>
      <c r="E825" s="16" t="s">
        <v>561</v>
      </c>
      <c r="F825" s="16" t="s">
        <v>562</v>
      </c>
      <c r="G825" s="16" t="s">
        <v>974</v>
      </c>
      <c r="H825" s="16" t="s">
        <v>968</v>
      </c>
      <c r="I825" s="16" t="s">
        <v>969</v>
      </c>
      <c r="J825" s="16" t="s">
        <v>112</v>
      </c>
      <c r="K825" s="22">
        <f>0.05*O825</f>
        <v>19.150000000000002</v>
      </c>
      <c r="L825" s="21">
        <v>93.957999999999998</v>
      </c>
      <c r="M825" s="16" t="s">
        <v>80</v>
      </c>
      <c r="N825" s="19"/>
      <c r="O825" s="22">
        <v>383</v>
      </c>
      <c r="P825" s="22">
        <f>O825-K825</f>
        <v>363.85</v>
      </c>
    </row>
    <row r="826" spans="1:16" ht="32" x14ac:dyDescent="0.2">
      <c r="A826" s="16" t="s">
        <v>11</v>
      </c>
      <c r="B826" s="16">
        <v>2022</v>
      </c>
      <c r="C826" s="16">
        <v>2022</v>
      </c>
      <c r="D826" s="16" t="s">
        <v>560</v>
      </c>
      <c r="E826" s="16" t="s">
        <v>561</v>
      </c>
      <c r="F826" s="16" t="s">
        <v>562</v>
      </c>
      <c r="G826" s="16" t="s">
        <v>974</v>
      </c>
      <c r="H826" s="16" t="s">
        <v>968</v>
      </c>
      <c r="I826" s="16" t="s">
        <v>969</v>
      </c>
      <c r="J826" s="16" t="s">
        <v>112</v>
      </c>
      <c r="K826" s="22">
        <f>0.05*O826</f>
        <v>1197.3</v>
      </c>
      <c r="L826" s="21">
        <v>93.957999999999998</v>
      </c>
      <c r="M826" s="16" t="s">
        <v>80</v>
      </c>
      <c r="N826" s="19"/>
      <c r="O826" s="22">
        <v>23946</v>
      </c>
      <c r="P826" s="22">
        <f>O826-K826</f>
        <v>22748.7</v>
      </c>
    </row>
    <row r="827" spans="1:16" ht="32" x14ac:dyDescent="0.2">
      <c r="A827" s="16" t="s">
        <v>11</v>
      </c>
      <c r="B827" s="16">
        <v>2022</v>
      </c>
      <c r="C827" s="16">
        <v>2022</v>
      </c>
      <c r="D827" s="16" t="s">
        <v>560</v>
      </c>
      <c r="E827" s="16" t="s">
        <v>561</v>
      </c>
      <c r="F827" s="16" t="s">
        <v>562</v>
      </c>
      <c r="G827" s="16" t="s">
        <v>987</v>
      </c>
      <c r="H827" s="16" t="s">
        <v>977</v>
      </c>
      <c r="I827" s="16" t="s">
        <v>981</v>
      </c>
      <c r="J827" s="16" t="s">
        <v>979</v>
      </c>
      <c r="K827" s="22">
        <f>0.05*O827</f>
        <v>1525.0500000000002</v>
      </c>
      <c r="L827" s="21">
        <v>93.957999999999998</v>
      </c>
      <c r="M827" s="16" t="s">
        <v>80</v>
      </c>
      <c r="N827" s="19"/>
      <c r="O827" s="22">
        <v>30501</v>
      </c>
      <c r="P827" s="22">
        <f>O827-K827</f>
        <v>28975.95</v>
      </c>
    </row>
    <row r="828" spans="1:16" ht="32" x14ac:dyDescent="0.2">
      <c r="A828" s="16" t="s">
        <v>11</v>
      </c>
      <c r="B828" s="16">
        <v>2022</v>
      </c>
      <c r="C828" s="16">
        <v>2022</v>
      </c>
      <c r="D828" s="16" t="s">
        <v>560</v>
      </c>
      <c r="E828" s="16" t="s">
        <v>561</v>
      </c>
      <c r="F828" s="16" t="s">
        <v>562</v>
      </c>
      <c r="G828" s="16" t="s">
        <v>987</v>
      </c>
      <c r="H828" s="16" t="s">
        <v>982</v>
      </c>
      <c r="I828" s="16" t="s">
        <v>981</v>
      </c>
      <c r="J828" s="16" t="s">
        <v>979</v>
      </c>
      <c r="K828" s="22">
        <f>0.05*O828</f>
        <v>5535.4500000000007</v>
      </c>
      <c r="L828" s="21">
        <v>93.957999999999998</v>
      </c>
      <c r="M828" s="16" t="s">
        <v>80</v>
      </c>
      <c r="N828" s="19"/>
      <c r="O828" s="22">
        <v>110709</v>
      </c>
      <c r="P828" s="22">
        <f>O828-K828</f>
        <v>105173.55</v>
      </c>
    </row>
    <row r="829" spans="1:16" ht="32" x14ac:dyDescent="0.2">
      <c r="A829" s="16" t="s">
        <v>11</v>
      </c>
      <c r="B829" s="16">
        <v>2022</v>
      </c>
      <c r="C829" s="16">
        <v>2022</v>
      </c>
      <c r="D829" s="16" t="s">
        <v>560</v>
      </c>
      <c r="E829" s="16" t="s">
        <v>561</v>
      </c>
      <c r="F829" s="16" t="s">
        <v>562</v>
      </c>
      <c r="G829" s="16" t="s">
        <v>987</v>
      </c>
      <c r="H829" s="16" t="s">
        <v>977</v>
      </c>
      <c r="I829" s="16" t="s">
        <v>981</v>
      </c>
      <c r="J829" s="16" t="s">
        <v>979</v>
      </c>
      <c r="K829" s="22">
        <f>0.05*O829</f>
        <v>869.40000000000009</v>
      </c>
      <c r="L829" s="21">
        <v>93.957999999999998</v>
      </c>
      <c r="M829" s="16" t="s">
        <v>80</v>
      </c>
      <c r="N829" s="19"/>
      <c r="O829" s="22">
        <v>17388</v>
      </c>
      <c r="P829" s="22">
        <f>O829-K829</f>
        <v>16518.599999999999</v>
      </c>
    </row>
    <row r="830" spans="1:16" ht="32" x14ac:dyDescent="0.2">
      <c r="A830" s="16" t="s">
        <v>11</v>
      </c>
      <c r="B830" s="16">
        <v>2022</v>
      </c>
      <c r="C830" s="16">
        <v>2022</v>
      </c>
      <c r="D830" s="16" t="s">
        <v>560</v>
      </c>
      <c r="E830" s="16" t="s">
        <v>561</v>
      </c>
      <c r="F830" s="16" t="s">
        <v>562</v>
      </c>
      <c r="G830" s="16" t="s">
        <v>987</v>
      </c>
      <c r="H830" s="16" t="s">
        <v>977</v>
      </c>
      <c r="I830" s="16" t="s">
        <v>981</v>
      </c>
      <c r="J830" s="16" t="s">
        <v>979</v>
      </c>
      <c r="K830" s="22">
        <f>0.05*O830</f>
        <v>54518.700000000004</v>
      </c>
      <c r="L830" s="21">
        <v>93.957999999999998</v>
      </c>
      <c r="M830" s="16" t="s">
        <v>80</v>
      </c>
      <c r="N830" s="19"/>
      <c r="O830" s="22">
        <v>1090374</v>
      </c>
      <c r="P830" s="22">
        <f>O830-K830</f>
        <v>1035855.3</v>
      </c>
    </row>
    <row r="831" spans="1:16" ht="32" x14ac:dyDescent="0.2">
      <c r="A831" s="16" t="s">
        <v>11</v>
      </c>
      <c r="B831" s="16">
        <v>2022</v>
      </c>
      <c r="C831" s="16">
        <v>2022</v>
      </c>
      <c r="D831" s="16" t="s">
        <v>560</v>
      </c>
      <c r="E831" s="16" t="s">
        <v>561</v>
      </c>
      <c r="F831" s="16" t="s">
        <v>562</v>
      </c>
      <c r="G831" s="16" t="s">
        <v>998</v>
      </c>
      <c r="H831" s="16" t="s">
        <v>992</v>
      </c>
      <c r="I831" s="16" t="s">
        <v>993</v>
      </c>
      <c r="J831" s="16" t="s">
        <v>383</v>
      </c>
      <c r="K831" s="22">
        <f>0.05*O831</f>
        <v>69369.150000000009</v>
      </c>
      <c r="L831" s="21">
        <v>93.957999999999998</v>
      </c>
      <c r="M831" s="16" t="s">
        <v>80</v>
      </c>
      <c r="N831" s="19"/>
      <c r="O831" s="22">
        <v>1387383</v>
      </c>
      <c r="P831" s="22">
        <f>O831-K831</f>
        <v>1318013.8500000001</v>
      </c>
    </row>
    <row r="832" spans="1:16" ht="32" x14ac:dyDescent="0.2">
      <c r="A832" s="16" t="s">
        <v>11</v>
      </c>
      <c r="B832" s="16">
        <v>2022</v>
      </c>
      <c r="C832" s="16">
        <v>2022</v>
      </c>
      <c r="D832" s="16" t="s">
        <v>560</v>
      </c>
      <c r="E832" s="16" t="s">
        <v>561</v>
      </c>
      <c r="F832" s="16" t="s">
        <v>562</v>
      </c>
      <c r="G832" s="16" t="s">
        <v>998</v>
      </c>
      <c r="H832" s="16" t="s">
        <v>992</v>
      </c>
      <c r="I832" s="16" t="s">
        <v>993</v>
      </c>
      <c r="J832" s="16" t="s">
        <v>383</v>
      </c>
      <c r="K832" s="22">
        <f>0.05*O832</f>
        <v>251332.6</v>
      </c>
      <c r="L832" s="21">
        <v>93.957999999999998</v>
      </c>
      <c r="M832" s="16" t="s">
        <v>80</v>
      </c>
      <c r="N832" s="19"/>
      <c r="O832" s="22">
        <v>5026652</v>
      </c>
      <c r="P832" s="22">
        <f>O832-K832</f>
        <v>4775319.4000000004</v>
      </c>
    </row>
    <row r="833" spans="1:16" ht="32" x14ac:dyDescent="0.2">
      <c r="A833" s="16" t="s">
        <v>11</v>
      </c>
      <c r="B833" s="16">
        <v>2022</v>
      </c>
      <c r="C833" s="16">
        <v>2022</v>
      </c>
      <c r="D833" s="16" t="s">
        <v>560</v>
      </c>
      <c r="E833" s="16" t="s">
        <v>561</v>
      </c>
      <c r="F833" s="16" t="s">
        <v>562</v>
      </c>
      <c r="G833" s="16" t="s">
        <v>998</v>
      </c>
      <c r="H833" s="16" t="s">
        <v>992</v>
      </c>
      <c r="I833" s="16" t="s">
        <v>993</v>
      </c>
      <c r="J833" s="16" t="s">
        <v>383</v>
      </c>
      <c r="K833" s="22">
        <f>0.05*O833</f>
        <v>344.15000000000003</v>
      </c>
      <c r="L833" s="21">
        <v>93.957999999999998</v>
      </c>
      <c r="M833" s="16" t="s">
        <v>80</v>
      </c>
      <c r="N833" s="19"/>
      <c r="O833" s="22">
        <v>6883</v>
      </c>
      <c r="P833" s="22">
        <f>O833-K833</f>
        <v>6538.85</v>
      </c>
    </row>
    <row r="834" spans="1:16" ht="32" x14ac:dyDescent="0.2">
      <c r="A834" s="16" t="s">
        <v>11</v>
      </c>
      <c r="B834" s="16">
        <v>2022</v>
      </c>
      <c r="C834" s="16">
        <v>2022</v>
      </c>
      <c r="D834" s="16" t="s">
        <v>560</v>
      </c>
      <c r="E834" s="16" t="s">
        <v>561</v>
      </c>
      <c r="F834" s="16" t="s">
        <v>562</v>
      </c>
      <c r="G834" s="16" t="s">
        <v>998</v>
      </c>
      <c r="H834" s="16" t="s">
        <v>992</v>
      </c>
      <c r="I834" s="16" t="s">
        <v>993</v>
      </c>
      <c r="J834" s="16" t="s">
        <v>383</v>
      </c>
      <c r="K834" s="22">
        <f>0.05*O834</f>
        <v>18010.8</v>
      </c>
      <c r="L834" s="21">
        <v>93.957999999999998</v>
      </c>
      <c r="M834" s="16" t="s">
        <v>80</v>
      </c>
      <c r="N834" s="19"/>
      <c r="O834" s="22">
        <v>360216</v>
      </c>
      <c r="P834" s="22">
        <f>O834-K834</f>
        <v>342205.2</v>
      </c>
    </row>
    <row r="835" spans="1:16" ht="32" x14ac:dyDescent="0.2">
      <c r="A835" s="16" t="s">
        <v>11</v>
      </c>
      <c r="B835" s="16">
        <v>2022</v>
      </c>
      <c r="C835" s="16">
        <v>2022</v>
      </c>
      <c r="D835" s="16" t="s">
        <v>560</v>
      </c>
      <c r="E835" s="16" t="s">
        <v>561</v>
      </c>
      <c r="F835" s="16" t="s">
        <v>562</v>
      </c>
      <c r="G835" s="16" t="s">
        <v>1021</v>
      </c>
      <c r="H835" s="16" t="s">
        <v>115</v>
      </c>
      <c r="I835" s="16" t="s">
        <v>1016</v>
      </c>
      <c r="J835" s="16" t="s">
        <v>116</v>
      </c>
      <c r="K835" s="22">
        <f>0.05*O835</f>
        <v>23235.95</v>
      </c>
      <c r="L835" s="21">
        <v>93.957999999999998</v>
      </c>
      <c r="M835" s="16" t="s">
        <v>80</v>
      </c>
      <c r="N835" s="19"/>
      <c r="O835" s="22">
        <v>464719</v>
      </c>
      <c r="P835" s="22">
        <f>O835-K835</f>
        <v>441483.05</v>
      </c>
    </row>
    <row r="836" spans="1:16" ht="32" x14ac:dyDescent="0.2">
      <c r="A836" s="16" t="s">
        <v>11</v>
      </c>
      <c r="B836" s="16">
        <v>2022</v>
      </c>
      <c r="C836" s="16">
        <v>2022</v>
      </c>
      <c r="D836" s="16" t="s">
        <v>560</v>
      </c>
      <c r="E836" s="16" t="s">
        <v>561</v>
      </c>
      <c r="F836" s="16" t="s">
        <v>562</v>
      </c>
      <c r="G836" s="16" t="s">
        <v>1021</v>
      </c>
      <c r="H836" s="16" t="s">
        <v>115</v>
      </c>
      <c r="I836" s="16" t="s">
        <v>1016</v>
      </c>
      <c r="J836" s="16" t="s">
        <v>116</v>
      </c>
      <c r="K836" s="22">
        <f>0.05*O836</f>
        <v>107272.35</v>
      </c>
      <c r="L836" s="21">
        <v>93.957999999999998</v>
      </c>
      <c r="M836" s="16" t="s">
        <v>80</v>
      </c>
      <c r="N836" s="19"/>
      <c r="O836" s="22">
        <v>2145447</v>
      </c>
      <c r="P836" s="22">
        <f>O836-K836</f>
        <v>2038174.65</v>
      </c>
    </row>
    <row r="837" spans="1:16" ht="32" x14ac:dyDescent="0.2">
      <c r="A837" s="16" t="s">
        <v>11</v>
      </c>
      <c r="B837" s="16">
        <v>2022</v>
      </c>
      <c r="C837" s="16">
        <v>2022</v>
      </c>
      <c r="D837" s="16" t="s">
        <v>560</v>
      </c>
      <c r="E837" s="16" t="s">
        <v>561</v>
      </c>
      <c r="F837" s="16" t="s">
        <v>562</v>
      </c>
      <c r="G837" s="16" t="s">
        <v>1021</v>
      </c>
      <c r="H837" s="16" t="s">
        <v>115</v>
      </c>
      <c r="I837" s="16" t="s">
        <v>1016</v>
      </c>
      <c r="J837" s="16" t="s">
        <v>116</v>
      </c>
      <c r="K837" s="22">
        <f>0.05*O837</f>
        <v>2811.8500000000004</v>
      </c>
      <c r="L837" s="21">
        <v>93.957999999999998</v>
      </c>
      <c r="M837" s="16" t="s">
        <v>80</v>
      </c>
      <c r="N837" s="19"/>
      <c r="O837" s="22">
        <v>56237</v>
      </c>
      <c r="P837" s="22">
        <f>O837-K837</f>
        <v>53425.15</v>
      </c>
    </row>
    <row r="838" spans="1:16" ht="32" x14ac:dyDescent="0.2">
      <c r="A838" s="16" t="s">
        <v>11</v>
      </c>
      <c r="B838" s="16">
        <v>2022</v>
      </c>
      <c r="C838" s="16">
        <v>2022</v>
      </c>
      <c r="D838" s="16" t="s">
        <v>560</v>
      </c>
      <c r="E838" s="16" t="s">
        <v>561</v>
      </c>
      <c r="F838" s="16" t="s">
        <v>562</v>
      </c>
      <c r="G838" s="16" t="s">
        <v>1021</v>
      </c>
      <c r="H838" s="16" t="s">
        <v>115</v>
      </c>
      <c r="I838" s="16" t="s">
        <v>1016</v>
      </c>
      <c r="J838" s="16" t="s">
        <v>116</v>
      </c>
      <c r="K838" s="22">
        <f>0.05*O838</f>
        <v>173558.90000000002</v>
      </c>
      <c r="L838" s="21">
        <v>93.957999999999998</v>
      </c>
      <c r="M838" s="16" t="s">
        <v>80</v>
      </c>
      <c r="N838" s="19"/>
      <c r="O838" s="22">
        <v>3471178</v>
      </c>
      <c r="P838" s="22">
        <f>O838-K838</f>
        <v>3297619.1</v>
      </c>
    </row>
    <row r="839" spans="1:16" ht="32" x14ac:dyDescent="0.2">
      <c r="A839" s="16" t="s">
        <v>11</v>
      </c>
      <c r="B839" s="16">
        <v>2022</v>
      </c>
      <c r="C839" s="16">
        <v>2022</v>
      </c>
      <c r="D839" s="16" t="s">
        <v>560</v>
      </c>
      <c r="E839" s="16" t="s">
        <v>561</v>
      </c>
      <c r="F839" s="16" t="s">
        <v>562</v>
      </c>
      <c r="G839" s="16" t="s">
        <v>1033</v>
      </c>
      <c r="H839" s="16" t="s">
        <v>1027</v>
      </c>
      <c r="I839" s="16" t="s">
        <v>1028</v>
      </c>
      <c r="J839" s="16" t="s">
        <v>120</v>
      </c>
      <c r="K839" s="22">
        <f>0.05*O839</f>
        <v>220748</v>
      </c>
      <c r="L839" s="21">
        <v>93.957999999999998</v>
      </c>
      <c r="M839" s="16" t="s">
        <v>80</v>
      </c>
      <c r="N839" s="19"/>
      <c r="O839" s="22">
        <v>4414960</v>
      </c>
      <c r="P839" s="22">
        <f>O839-K839</f>
        <v>4194212</v>
      </c>
    </row>
    <row r="840" spans="1:16" ht="32" x14ac:dyDescent="0.2">
      <c r="A840" s="16" t="s">
        <v>11</v>
      </c>
      <c r="B840" s="16">
        <v>2022</v>
      </c>
      <c r="C840" s="16">
        <v>2022</v>
      </c>
      <c r="D840" s="16" t="s">
        <v>560</v>
      </c>
      <c r="E840" s="16" t="s">
        <v>561</v>
      </c>
      <c r="F840" s="16" t="s">
        <v>562</v>
      </c>
      <c r="G840" s="16" t="s">
        <v>1033</v>
      </c>
      <c r="H840" s="16" t="s">
        <v>1027</v>
      </c>
      <c r="I840" s="16" t="s">
        <v>1028</v>
      </c>
      <c r="J840" s="16" t="s">
        <v>120</v>
      </c>
      <c r="K840" s="22">
        <f>0.05*O840</f>
        <v>819205</v>
      </c>
      <c r="L840" s="21">
        <v>93.957999999999998</v>
      </c>
      <c r="M840" s="16" t="s">
        <v>80</v>
      </c>
      <c r="N840" s="19"/>
      <c r="O840" s="22">
        <v>16384100</v>
      </c>
      <c r="P840" s="22">
        <f>O840-K840</f>
        <v>15564895</v>
      </c>
    </row>
    <row r="841" spans="1:16" ht="32" x14ac:dyDescent="0.2">
      <c r="A841" s="16" t="s">
        <v>11</v>
      </c>
      <c r="B841" s="16">
        <v>2022</v>
      </c>
      <c r="C841" s="16">
        <v>2022</v>
      </c>
      <c r="D841" s="16" t="s">
        <v>560</v>
      </c>
      <c r="E841" s="16" t="s">
        <v>561</v>
      </c>
      <c r="F841" s="16" t="s">
        <v>562</v>
      </c>
      <c r="G841" s="16" t="s">
        <v>1033</v>
      </c>
      <c r="H841" s="16" t="s">
        <v>1027</v>
      </c>
      <c r="I841" s="16" t="s">
        <v>1028</v>
      </c>
      <c r="J841" s="16" t="s">
        <v>120</v>
      </c>
      <c r="K841" s="22">
        <f>0.05*O841</f>
        <v>169.95000000000002</v>
      </c>
      <c r="L841" s="21">
        <v>93.957999999999998</v>
      </c>
      <c r="M841" s="16" t="s">
        <v>80</v>
      </c>
      <c r="N841" s="19"/>
      <c r="O841" s="22">
        <v>3399</v>
      </c>
      <c r="P841" s="22">
        <f>O841-K841</f>
        <v>3229.05</v>
      </c>
    </row>
    <row r="842" spans="1:16" ht="32" x14ac:dyDescent="0.2">
      <c r="A842" s="16" t="s">
        <v>11</v>
      </c>
      <c r="B842" s="16">
        <v>2022</v>
      </c>
      <c r="C842" s="16">
        <v>2022</v>
      </c>
      <c r="D842" s="16" t="s">
        <v>560</v>
      </c>
      <c r="E842" s="16" t="s">
        <v>561</v>
      </c>
      <c r="F842" s="16" t="s">
        <v>562</v>
      </c>
      <c r="G842" s="16" t="s">
        <v>1033</v>
      </c>
      <c r="H842" s="16" t="s">
        <v>1027</v>
      </c>
      <c r="I842" s="16" t="s">
        <v>1028</v>
      </c>
      <c r="J842" s="16" t="s">
        <v>120</v>
      </c>
      <c r="K842" s="22">
        <f>0.05*O842</f>
        <v>9381.4500000000007</v>
      </c>
      <c r="L842" s="21">
        <v>93.957999999999998</v>
      </c>
      <c r="M842" s="16" t="s">
        <v>80</v>
      </c>
      <c r="N842" s="19"/>
      <c r="O842" s="22">
        <v>187629</v>
      </c>
      <c r="P842" s="22">
        <f>O842-K842</f>
        <v>178247.55</v>
      </c>
    </row>
    <row r="843" spans="1:16" ht="32" x14ac:dyDescent="0.2">
      <c r="A843" s="16" t="s">
        <v>11</v>
      </c>
      <c r="B843" s="16">
        <v>2022</v>
      </c>
      <c r="C843" s="16">
        <v>2022</v>
      </c>
      <c r="D843" s="16" t="s">
        <v>560</v>
      </c>
      <c r="E843" s="16" t="s">
        <v>561</v>
      </c>
      <c r="F843" s="16" t="s">
        <v>562</v>
      </c>
      <c r="G843" s="16" t="s">
        <v>1046</v>
      </c>
      <c r="H843" s="16" t="s">
        <v>1040</v>
      </c>
      <c r="I843" s="16" t="s">
        <v>1041</v>
      </c>
      <c r="J843" s="16" t="s">
        <v>1038</v>
      </c>
      <c r="K843" s="22">
        <f>0.05*O843</f>
        <v>13174.2</v>
      </c>
      <c r="L843" s="21">
        <v>93.957999999999998</v>
      </c>
      <c r="M843" s="16" t="s">
        <v>80</v>
      </c>
      <c r="N843" s="19"/>
      <c r="O843" s="22">
        <v>263484</v>
      </c>
      <c r="P843" s="22">
        <f>O843-K843</f>
        <v>250309.8</v>
      </c>
    </row>
    <row r="844" spans="1:16" ht="32" x14ac:dyDescent="0.2">
      <c r="A844" s="16" t="s">
        <v>11</v>
      </c>
      <c r="B844" s="16">
        <v>2022</v>
      </c>
      <c r="C844" s="16">
        <v>2022</v>
      </c>
      <c r="D844" s="16" t="s">
        <v>560</v>
      </c>
      <c r="E844" s="16" t="s">
        <v>561</v>
      </c>
      <c r="F844" s="16" t="s">
        <v>562</v>
      </c>
      <c r="G844" s="16" t="s">
        <v>1046</v>
      </c>
      <c r="H844" s="16" t="s">
        <v>1040</v>
      </c>
      <c r="I844" s="16" t="s">
        <v>1041</v>
      </c>
      <c r="J844" s="16" t="s">
        <v>1038</v>
      </c>
      <c r="K844" s="22">
        <f>0.05*O844</f>
        <v>50791.15</v>
      </c>
      <c r="L844" s="21">
        <v>93.957999999999998</v>
      </c>
      <c r="M844" s="16" t="s">
        <v>80</v>
      </c>
      <c r="N844" s="19"/>
      <c r="O844" s="22">
        <v>1015823</v>
      </c>
      <c r="P844" s="22">
        <f>O844-K844</f>
        <v>965031.85</v>
      </c>
    </row>
    <row r="845" spans="1:16" ht="32" x14ac:dyDescent="0.2">
      <c r="A845" s="16" t="s">
        <v>11</v>
      </c>
      <c r="B845" s="16">
        <v>2022</v>
      </c>
      <c r="C845" s="16">
        <v>2022</v>
      </c>
      <c r="D845" s="16" t="s">
        <v>560</v>
      </c>
      <c r="E845" s="16" t="s">
        <v>561</v>
      </c>
      <c r="F845" s="16" t="s">
        <v>562</v>
      </c>
      <c r="G845" s="16" t="s">
        <v>1046</v>
      </c>
      <c r="H845" s="16" t="s">
        <v>1040</v>
      </c>
      <c r="I845" s="16" t="s">
        <v>1041</v>
      </c>
      <c r="J845" s="16" t="s">
        <v>1038</v>
      </c>
      <c r="K845" s="22">
        <f>0.05*O845</f>
        <v>0</v>
      </c>
      <c r="L845" s="21">
        <v>93.957999999999998</v>
      </c>
      <c r="M845" s="16" t="s">
        <v>80</v>
      </c>
      <c r="N845" s="19"/>
      <c r="O845" s="22">
        <v>0</v>
      </c>
      <c r="P845" s="22">
        <f>O845-K845</f>
        <v>0</v>
      </c>
    </row>
    <row r="846" spans="1:16" ht="32" x14ac:dyDescent="0.2">
      <c r="A846" s="16" t="s">
        <v>11</v>
      </c>
      <c r="B846" s="16">
        <v>2022</v>
      </c>
      <c r="C846" s="16">
        <v>2022</v>
      </c>
      <c r="D846" s="16" t="s">
        <v>560</v>
      </c>
      <c r="E846" s="16" t="s">
        <v>561</v>
      </c>
      <c r="F846" s="16" t="s">
        <v>562</v>
      </c>
      <c r="G846" s="16" t="s">
        <v>1046</v>
      </c>
      <c r="H846" s="16" t="s">
        <v>1040</v>
      </c>
      <c r="I846" s="16" t="s">
        <v>1041</v>
      </c>
      <c r="J846" s="16" t="s">
        <v>1038</v>
      </c>
      <c r="K846" s="22">
        <f>0.05*O846</f>
        <v>443.05</v>
      </c>
      <c r="L846" s="21">
        <v>93.957999999999998</v>
      </c>
      <c r="M846" s="16" t="s">
        <v>80</v>
      </c>
      <c r="N846" s="19"/>
      <c r="O846" s="22">
        <v>8861</v>
      </c>
      <c r="P846" s="22">
        <f>O846-K846</f>
        <v>8417.9500000000007</v>
      </c>
    </row>
    <row r="847" spans="1:16" ht="32" x14ac:dyDescent="0.2">
      <c r="A847" s="16" t="s">
        <v>11</v>
      </c>
      <c r="B847" s="16">
        <v>2022</v>
      </c>
      <c r="C847" s="16">
        <v>2023</v>
      </c>
      <c r="D847" s="16" t="s">
        <v>560</v>
      </c>
      <c r="E847" s="16" t="s">
        <v>561</v>
      </c>
      <c r="F847" s="16" t="s">
        <v>562</v>
      </c>
      <c r="G847" s="16" t="s">
        <v>1063</v>
      </c>
      <c r="H847" s="16" t="s">
        <v>1059</v>
      </c>
      <c r="I847" s="16" t="s">
        <v>1057</v>
      </c>
      <c r="J847" s="16" t="s">
        <v>395</v>
      </c>
      <c r="K847" s="22">
        <f>0.05*O847</f>
        <v>26901.7</v>
      </c>
      <c r="L847" s="21">
        <v>93.957999999999998</v>
      </c>
      <c r="M847" s="16" t="s">
        <v>80</v>
      </c>
      <c r="N847" s="19"/>
      <c r="O847" s="22">
        <v>538034</v>
      </c>
      <c r="P847" s="22">
        <f>O847-K847</f>
        <v>511132.3</v>
      </c>
    </row>
    <row r="848" spans="1:16" ht="32" x14ac:dyDescent="0.2">
      <c r="A848" s="16" t="s">
        <v>11</v>
      </c>
      <c r="B848" s="16">
        <v>2022</v>
      </c>
      <c r="C848" s="16">
        <v>2022</v>
      </c>
      <c r="D848" s="16" t="s">
        <v>560</v>
      </c>
      <c r="E848" s="16" t="s">
        <v>561</v>
      </c>
      <c r="F848" s="16" t="s">
        <v>562</v>
      </c>
      <c r="G848" s="16" t="s">
        <v>1063</v>
      </c>
      <c r="H848" s="16" t="s">
        <v>1056</v>
      </c>
      <c r="I848" s="16" t="s">
        <v>1057</v>
      </c>
      <c r="J848" s="16" t="s">
        <v>395</v>
      </c>
      <c r="K848" s="22">
        <f>0.05*O848</f>
        <v>34841.65</v>
      </c>
      <c r="L848" s="21">
        <v>93.957999999999998</v>
      </c>
      <c r="M848" s="16" t="s">
        <v>80</v>
      </c>
      <c r="N848" s="19"/>
      <c r="O848" s="22">
        <v>696833</v>
      </c>
      <c r="P848" s="22">
        <f>O848-K848</f>
        <v>661991.35</v>
      </c>
    </row>
    <row r="849" spans="1:16" ht="32" x14ac:dyDescent="0.2">
      <c r="A849" s="16" t="s">
        <v>11</v>
      </c>
      <c r="B849" s="16">
        <v>2022</v>
      </c>
      <c r="C849" s="16">
        <v>2022</v>
      </c>
      <c r="D849" s="16" t="s">
        <v>560</v>
      </c>
      <c r="E849" s="16" t="s">
        <v>561</v>
      </c>
      <c r="F849" s="16" t="s">
        <v>562</v>
      </c>
      <c r="G849" s="16" t="s">
        <v>1063</v>
      </c>
      <c r="H849" s="16" t="s">
        <v>1056</v>
      </c>
      <c r="I849" s="16" t="s">
        <v>1057</v>
      </c>
      <c r="J849" s="16" t="s">
        <v>395</v>
      </c>
      <c r="K849" s="22">
        <f>0.05*O849</f>
        <v>129480.85</v>
      </c>
      <c r="L849" s="21">
        <v>93.957999999999998</v>
      </c>
      <c r="M849" s="16" t="s">
        <v>80</v>
      </c>
      <c r="N849" s="19"/>
      <c r="O849" s="22">
        <v>2589617</v>
      </c>
      <c r="P849" s="22">
        <f>O849-K849</f>
        <v>2460136.15</v>
      </c>
    </row>
    <row r="850" spans="1:16" ht="32" x14ac:dyDescent="0.2">
      <c r="A850" s="16" t="s">
        <v>11</v>
      </c>
      <c r="B850" s="16">
        <v>2022</v>
      </c>
      <c r="C850" s="16">
        <v>2022</v>
      </c>
      <c r="D850" s="16" t="s">
        <v>560</v>
      </c>
      <c r="E850" s="16" t="s">
        <v>561</v>
      </c>
      <c r="F850" s="16" t="s">
        <v>562</v>
      </c>
      <c r="G850" s="16" t="s">
        <v>1063</v>
      </c>
      <c r="H850" s="16" t="s">
        <v>1056</v>
      </c>
      <c r="I850" s="16" t="s">
        <v>1057</v>
      </c>
      <c r="J850" s="16" t="s">
        <v>395</v>
      </c>
      <c r="K850" s="22">
        <f>0.05*O850</f>
        <v>317.10000000000002</v>
      </c>
      <c r="L850" s="21">
        <v>93.957999999999998</v>
      </c>
      <c r="M850" s="16" t="s">
        <v>80</v>
      </c>
      <c r="N850" s="19"/>
      <c r="O850" s="22">
        <v>6342</v>
      </c>
      <c r="P850" s="22">
        <f>O850-K850</f>
        <v>6024.9</v>
      </c>
    </row>
    <row r="851" spans="1:16" ht="32" x14ac:dyDescent="0.2">
      <c r="A851" s="16" t="s">
        <v>11</v>
      </c>
      <c r="B851" s="16">
        <v>2022</v>
      </c>
      <c r="C851" s="16">
        <v>2022</v>
      </c>
      <c r="D851" s="16" t="s">
        <v>560</v>
      </c>
      <c r="E851" s="16" t="s">
        <v>561</v>
      </c>
      <c r="F851" s="16" t="s">
        <v>562</v>
      </c>
      <c r="G851" s="16" t="s">
        <v>1063</v>
      </c>
      <c r="H851" s="16" t="s">
        <v>1056</v>
      </c>
      <c r="I851" s="16" t="s">
        <v>1057</v>
      </c>
      <c r="J851" s="16" t="s">
        <v>395</v>
      </c>
      <c r="K851" s="22">
        <f>0.05*O851</f>
        <v>21074.100000000002</v>
      </c>
      <c r="L851" s="21">
        <v>93.957999999999998</v>
      </c>
      <c r="M851" s="16" t="s">
        <v>80</v>
      </c>
      <c r="N851" s="19"/>
      <c r="O851" s="22">
        <v>421482</v>
      </c>
      <c r="P851" s="22">
        <f>O851-K851</f>
        <v>400407.9</v>
      </c>
    </row>
    <row r="852" spans="1:16" ht="32" x14ac:dyDescent="0.2">
      <c r="A852" s="16" t="s">
        <v>11</v>
      </c>
      <c r="B852" s="16">
        <v>2022</v>
      </c>
      <c r="C852" s="16">
        <v>2022</v>
      </c>
      <c r="D852" s="16" t="s">
        <v>560</v>
      </c>
      <c r="E852" s="16" t="s">
        <v>561</v>
      </c>
      <c r="F852" s="16" t="s">
        <v>562</v>
      </c>
      <c r="G852" s="16" t="s">
        <v>1076</v>
      </c>
      <c r="H852" s="16" t="s">
        <v>1070</v>
      </c>
      <c r="I852" s="16" t="s">
        <v>1071</v>
      </c>
      <c r="J852" s="16" t="s">
        <v>1068</v>
      </c>
      <c r="K852" s="22">
        <f>0.05*O852</f>
        <v>26740.850000000002</v>
      </c>
      <c r="L852" s="21">
        <v>93.957999999999998</v>
      </c>
      <c r="M852" s="16" t="s">
        <v>80</v>
      </c>
      <c r="N852" s="19"/>
      <c r="O852" s="22">
        <v>534817</v>
      </c>
      <c r="P852" s="22">
        <f>O852-K852</f>
        <v>508076.15</v>
      </c>
    </row>
    <row r="853" spans="1:16" ht="32" x14ac:dyDescent="0.2">
      <c r="A853" s="16" t="s">
        <v>11</v>
      </c>
      <c r="B853" s="16">
        <v>2022</v>
      </c>
      <c r="C853" s="16">
        <v>2022</v>
      </c>
      <c r="D853" s="16" t="s">
        <v>560</v>
      </c>
      <c r="E853" s="16" t="s">
        <v>561</v>
      </c>
      <c r="F853" s="16" t="s">
        <v>562</v>
      </c>
      <c r="G853" s="16" t="s">
        <v>1076</v>
      </c>
      <c r="H853" s="16" t="s">
        <v>1070</v>
      </c>
      <c r="I853" s="16" t="s">
        <v>1071</v>
      </c>
      <c r="J853" s="16" t="s">
        <v>1068</v>
      </c>
      <c r="K853" s="22">
        <f>0.05*O853</f>
        <v>89026.55</v>
      </c>
      <c r="L853" s="21">
        <v>93.957999999999998</v>
      </c>
      <c r="M853" s="16" t="s">
        <v>80</v>
      </c>
      <c r="N853" s="19"/>
      <c r="O853" s="22">
        <v>1780531</v>
      </c>
      <c r="P853" s="22">
        <f>O853-K853</f>
        <v>1691504.45</v>
      </c>
    </row>
    <row r="854" spans="1:16" ht="32" x14ac:dyDescent="0.2">
      <c r="A854" s="16" t="s">
        <v>11</v>
      </c>
      <c r="B854" s="16">
        <v>2022</v>
      </c>
      <c r="C854" s="16">
        <v>2022</v>
      </c>
      <c r="D854" s="16" t="s">
        <v>560</v>
      </c>
      <c r="E854" s="16" t="s">
        <v>561</v>
      </c>
      <c r="F854" s="16" t="s">
        <v>562</v>
      </c>
      <c r="G854" s="16" t="s">
        <v>1076</v>
      </c>
      <c r="H854" s="16" t="s">
        <v>1070</v>
      </c>
      <c r="I854" s="16" t="s">
        <v>1071</v>
      </c>
      <c r="J854" s="16" t="s">
        <v>1068</v>
      </c>
      <c r="K854" s="22">
        <f>0.05*O854</f>
        <v>2608.3500000000004</v>
      </c>
      <c r="L854" s="21">
        <v>93.957999999999998</v>
      </c>
      <c r="M854" s="16" t="s">
        <v>80</v>
      </c>
      <c r="N854" s="19"/>
      <c r="O854" s="22">
        <v>52167</v>
      </c>
      <c r="P854" s="22">
        <f>O854-K854</f>
        <v>49558.65</v>
      </c>
    </row>
    <row r="855" spans="1:16" ht="32" x14ac:dyDescent="0.2">
      <c r="A855" s="16" t="s">
        <v>11</v>
      </c>
      <c r="B855" s="16">
        <v>2022</v>
      </c>
      <c r="C855" s="16">
        <v>2022</v>
      </c>
      <c r="D855" s="16" t="s">
        <v>560</v>
      </c>
      <c r="E855" s="16" t="s">
        <v>561</v>
      </c>
      <c r="F855" s="16" t="s">
        <v>562</v>
      </c>
      <c r="G855" s="16" t="s">
        <v>1076</v>
      </c>
      <c r="H855" s="16" t="s">
        <v>1070</v>
      </c>
      <c r="I855" s="16" t="s">
        <v>1071</v>
      </c>
      <c r="J855" s="16" t="s">
        <v>1068</v>
      </c>
      <c r="K855" s="22">
        <f>0.05*O855</f>
        <v>169714.80000000002</v>
      </c>
      <c r="L855" s="21">
        <v>93.957999999999998</v>
      </c>
      <c r="M855" s="16" t="s">
        <v>80</v>
      </c>
      <c r="N855" s="19"/>
      <c r="O855" s="22">
        <v>3394296</v>
      </c>
      <c r="P855" s="22">
        <f>O855-K855</f>
        <v>3224581.2</v>
      </c>
    </row>
    <row r="856" spans="1:16" ht="32" x14ac:dyDescent="0.2">
      <c r="A856" s="16" t="s">
        <v>11</v>
      </c>
      <c r="B856" s="16">
        <v>2022</v>
      </c>
      <c r="C856" s="16">
        <v>2022</v>
      </c>
      <c r="D856" s="16" t="s">
        <v>560</v>
      </c>
      <c r="E856" s="16" t="s">
        <v>561</v>
      </c>
      <c r="F856" s="16" t="s">
        <v>562</v>
      </c>
      <c r="G856" s="16" t="s">
        <v>1087</v>
      </c>
      <c r="H856" s="16" t="s">
        <v>1081</v>
      </c>
      <c r="I856" s="16" t="s">
        <v>1082</v>
      </c>
      <c r="J856" s="16" t="s">
        <v>400</v>
      </c>
      <c r="K856" s="22">
        <f>0.05*O856</f>
        <v>207918.90000000002</v>
      </c>
      <c r="L856" s="21">
        <v>93.957999999999998</v>
      </c>
      <c r="M856" s="16" t="s">
        <v>80</v>
      </c>
      <c r="N856" s="19"/>
      <c r="O856" s="22">
        <v>4158378</v>
      </c>
      <c r="P856" s="22">
        <f>O856-K856</f>
        <v>3950459.1</v>
      </c>
    </row>
    <row r="857" spans="1:16" ht="32" x14ac:dyDescent="0.2">
      <c r="A857" s="16" t="s">
        <v>11</v>
      </c>
      <c r="B857" s="16">
        <v>2022</v>
      </c>
      <c r="C857" s="16">
        <v>2022</v>
      </c>
      <c r="D857" s="16" t="s">
        <v>560</v>
      </c>
      <c r="E857" s="16" t="s">
        <v>561</v>
      </c>
      <c r="F857" s="16" t="s">
        <v>562</v>
      </c>
      <c r="G857" s="16" t="s">
        <v>1087</v>
      </c>
      <c r="H857" s="16" t="s">
        <v>1081</v>
      </c>
      <c r="I857" s="16" t="s">
        <v>1082</v>
      </c>
      <c r="J857" s="16" t="s">
        <v>400</v>
      </c>
      <c r="K857" s="22">
        <f>0.05*O857</f>
        <v>748043.15</v>
      </c>
      <c r="L857" s="21">
        <v>93.957999999999998</v>
      </c>
      <c r="M857" s="16" t="s">
        <v>80</v>
      </c>
      <c r="N857" s="19"/>
      <c r="O857" s="22">
        <v>14960863</v>
      </c>
      <c r="P857" s="22">
        <f>O857-K857</f>
        <v>14212819.85</v>
      </c>
    </row>
    <row r="858" spans="1:16" ht="32" x14ac:dyDescent="0.2">
      <c r="A858" s="16" t="s">
        <v>11</v>
      </c>
      <c r="B858" s="16">
        <v>2022</v>
      </c>
      <c r="C858" s="16">
        <v>2022</v>
      </c>
      <c r="D858" s="16" t="s">
        <v>560</v>
      </c>
      <c r="E858" s="16" t="s">
        <v>561</v>
      </c>
      <c r="F858" s="16" t="s">
        <v>562</v>
      </c>
      <c r="G858" s="16" t="s">
        <v>1087</v>
      </c>
      <c r="H858" s="16" t="s">
        <v>1081</v>
      </c>
      <c r="I858" s="16" t="s">
        <v>1082</v>
      </c>
      <c r="J858" s="16" t="s">
        <v>400</v>
      </c>
      <c r="K858" s="22">
        <f>0.05*O858</f>
        <v>582.6</v>
      </c>
      <c r="L858" s="21">
        <v>93.957999999999998</v>
      </c>
      <c r="M858" s="16" t="s">
        <v>80</v>
      </c>
      <c r="N858" s="19"/>
      <c r="O858" s="22">
        <v>11652</v>
      </c>
      <c r="P858" s="22">
        <f>O858-K858</f>
        <v>11069.4</v>
      </c>
    </row>
    <row r="859" spans="1:16" ht="32" x14ac:dyDescent="0.2">
      <c r="A859" s="16" t="s">
        <v>11</v>
      </c>
      <c r="B859" s="16">
        <v>2022</v>
      </c>
      <c r="C859" s="16">
        <v>2022</v>
      </c>
      <c r="D859" s="16" t="s">
        <v>560</v>
      </c>
      <c r="E859" s="16" t="s">
        <v>561</v>
      </c>
      <c r="F859" s="16" t="s">
        <v>562</v>
      </c>
      <c r="G859" s="16" t="s">
        <v>1087</v>
      </c>
      <c r="H859" s="16" t="s">
        <v>1081</v>
      </c>
      <c r="I859" s="16" t="s">
        <v>1082</v>
      </c>
      <c r="J859" s="16" t="s">
        <v>400</v>
      </c>
      <c r="K859" s="22">
        <f>0.05*O859</f>
        <v>35680.200000000004</v>
      </c>
      <c r="L859" s="21">
        <v>93.957999999999998</v>
      </c>
      <c r="M859" s="16" t="s">
        <v>80</v>
      </c>
      <c r="N859" s="19"/>
      <c r="O859" s="22">
        <v>713604</v>
      </c>
      <c r="P859" s="22">
        <f>O859-K859</f>
        <v>677923.8</v>
      </c>
    </row>
    <row r="860" spans="1:16" ht="32" x14ac:dyDescent="0.2">
      <c r="A860" s="16" t="s">
        <v>11</v>
      </c>
      <c r="B860" s="16">
        <v>2022</v>
      </c>
      <c r="C860" s="16">
        <v>2022</v>
      </c>
      <c r="D860" s="16" t="s">
        <v>560</v>
      </c>
      <c r="E860" s="16" t="s">
        <v>561</v>
      </c>
      <c r="F860" s="16" t="s">
        <v>562</v>
      </c>
      <c r="G860" s="16" t="s">
        <v>1102</v>
      </c>
      <c r="H860" s="16" t="s">
        <v>1097</v>
      </c>
      <c r="I860" s="16" t="s">
        <v>1096</v>
      </c>
      <c r="J860" s="16" t="s">
        <v>124</v>
      </c>
      <c r="K860" s="22">
        <f>0.05*O860</f>
        <v>46146.05</v>
      </c>
      <c r="L860" s="21">
        <v>93.957999999999998</v>
      </c>
      <c r="M860" s="16" t="s">
        <v>80</v>
      </c>
      <c r="N860" s="19"/>
      <c r="O860" s="22">
        <v>922921</v>
      </c>
      <c r="P860" s="22">
        <f>O860-K860</f>
        <v>876774.95</v>
      </c>
    </row>
    <row r="861" spans="1:16" ht="32" x14ac:dyDescent="0.2">
      <c r="A861" s="16" t="s">
        <v>11</v>
      </c>
      <c r="B861" s="16">
        <v>2022</v>
      </c>
      <c r="C861" s="16">
        <v>2022</v>
      </c>
      <c r="D861" s="16" t="s">
        <v>560</v>
      </c>
      <c r="E861" s="16" t="s">
        <v>561</v>
      </c>
      <c r="F861" s="16" t="s">
        <v>562</v>
      </c>
      <c r="G861" s="16" t="s">
        <v>1102</v>
      </c>
      <c r="H861" s="16" t="s">
        <v>1097</v>
      </c>
      <c r="I861" s="16" t="s">
        <v>1096</v>
      </c>
      <c r="J861" s="16" t="s">
        <v>124</v>
      </c>
      <c r="K861" s="22">
        <f>0.05*O861</f>
        <v>169597.30000000002</v>
      </c>
      <c r="L861" s="21">
        <v>93.957999999999998</v>
      </c>
      <c r="M861" s="16" t="s">
        <v>80</v>
      </c>
      <c r="N861" s="19"/>
      <c r="O861" s="22">
        <v>3391946</v>
      </c>
      <c r="P861" s="22">
        <f>O861-K861</f>
        <v>3222348.7</v>
      </c>
    </row>
    <row r="862" spans="1:16" ht="32" x14ac:dyDescent="0.2">
      <c r="A862" s="16" t="s">
        <v>11</v>
      </c>
      <c r="B862" s="16">
        <v>2022</v>
      </c>
      <c r="C862" s="16">
        <v>2022</v>
      </c>
      <c r="D862" s="16" t="s">
        <v>560</v>
      </c>
      <c r="E862" s="16" t="s">
        <v>561</v>
      </c>
      <c r="F862" s="16" t="s">
        <v>562</v>
      </c>
      <c r="G862" s="16" t="s">
        <v>1102</v>
      </c>
      <c r="H862" s="16" t="s">
        <v>1097</v>
      </c>
      <c r="I862" s="16" t="s">
        <v>1096</v>
      </c>
      <c r="J862" s="16" t="s">
        <v>124</v>
      </c>
      <c r="K862" s="22">
        <f>0.05*O862</f>
        <v>1075.75</v>
      </c>
      <c r="L862" s="21">
        <v>93.957999999999998</v>
      </c>
      <c r="M862" s="16" t="s">
        <v>80</v>
      </c>
      <c r="N862" s="19"/>
      <c r="O862" s="22">
        <v>21515</v>
      </c>
      <c r="P862" s="22">
        <f>O862-K862</f>
        <v>20439.25</v>
      </c>
    </row>
    <row r="863" spans="1:16" ht="32" x14ac:dyDescent="0.2">
      <c r="A863" s="16" t="s">
        <v>11</v>
      </c>
      <c r="B863" s="16">
        <v>2022</v>
      </c>
      <c r="C863" s="16">
        <v>2022</v>
      </c>
      <c r="D863" s="16" t="s">
        <v>560</v>
      </c>
      <c r="E863" s="16" t="s">
        <v>561</v>
      </c>
      <c r="F863" s="16" t="s">
        <v>562</v>
      </c>
      <c r="G863" s="16" t="s">
        <v>1102</v>
      </c>
      <c r="H863" s="16" t="s">
        <v>1097</v>
      </c>
      <c r="I863" s="16" t="s">
        <v>1096</v>
      </c>
      <c r="J863" s="16" t="s">
        <v>124</v>
      </c>
      <c r="K863" s="22">
        <f>0.05*O863</f>
        <v>63807.100000000006</v>
      </c>
      <c r="L863" s="21">
        <v>93.957999999999998</v>
      </c>
      <c r="M863" s="16" t="s">
        <v>80</v>
      </c>
      <c r="N863" s="19"/>
      <c r="O863" s="22">
        <v>1276142</v>
      </c>
      <c r="P863" s="22">
        <f>O863-K863</f>
        <v>1212334.8999999999</v>
      </c>
    </row>
    <row r="864" spans="1:16" ht="32" x14ac:dyDescent="0.2">
      <c r="A864" s="16" t="s">
        <v>11</v>
      </c>
      <c r="B864" s="16">
        <v>2022</v>
      </c>
      <c r="C864" s="16">
        <v>2022</v>
      </c>
      <c r="D864" s="16" t="s">
        <v>560</v>
      </c>
      <c r="E864" s="16" t="s">
        <v>561</v>
      </c>
      <c r="F864" s="16" t="s">
        <v>562</v>
      </c>
      <c r="G864" s="16" t="s">
        <v>1115</v>
      </c>
      <c r="H864" s="16" t="s">
        <v>1108</v>
      </c>
      <c r="I864" s="16" t="s">
        <v>1111</v>
      </c>
      <c r="J864" s="16" t="s">
        <v>127</v>
      </c>
      <c r="K864" s="22">
        <f>0.05*O864</f>
        <v>80267.25</v>
      </c>
      <c r="L864" s="21">
        <v>93.957999999999998</v>
      </c>
      <c r="M864" s="16" t="s">
        <v>80</v>
      </c>
      <c r="N864" s="19"/>
      <c r="O864" s="22">
        <v>1605345</v>
      </c>
      <c r="P864" s="22">
        <f>O864-K864</f>
        <v>1525077.75</v>
      </c>
    </row>
    <row r="865" spans="1:16" ht="32" x14ac:dyDescent="0.2">
      <c r="A865" s="16" t="s">
        <v>11</v>
      </c>
      <c r="B865" s="16">
        <v>2022</v>
      </c>
      <c r="C865" s="16">
        <v>2022</v>
      </c>
      <c r="D865" s="16" t="s">
        <v>560</v>
      </c>
      <c r="E865" s="16" t="s">
        <v>561</v>
      </c>
      <c r="F865" s="16" t="s">
        <v>562</v>
      </c>
      <c r="G865" s="16" t="s">
        <v>1115</v>
      </c>
      <c r="H865" s="16" t="s">
        <v>1108</v>
      </c>
      <c r="I865" s="16" t="s">
        <v>1111</v>
      </c>
      <c r="J865" s="16" t="s">
        <v>127</v>
      </c>
      <c r="K865" s="22">
        <f>0.05*O865</f>
        <v>320183.7</v>
      </c>
      <c r="L865" s="21">
        <v>93.957999999999998</v>
      </c>
      <c r="M865" s="16" t="s">
        <v>80</v>
      </c>
      <c r="N865" s="19"/>
      <c r="O865" s="22">
        <v>6403674</v>
      </c>
      <c r="P865" s="22">
        <f>O865-K865</f>
        <v>6083490.2999999998</v>
      </c>
    </row>
    <row r="866" spans="1:16" ht="32" x14ac:dyDescent="0.2">
      <c r="A866" s="16" t="s">
        <v>11</v>
      </c>
      <c r="B866" s="16">
        <v>2022</v>
      </c>
      <c r="C866" s="16">
        <v>2022</v>
      </c>
      <c r="D866" s="16" t="s">
        <v>560</v>
      </c>
      <c r="E866" s="16" t="s">
        <v>561</v>
      </c>
      <c r="F866" s="16" t="s">
        <v>562</v>
      </c>
      <c r="G866" s="16" t="s">
        <v>1115</v>
      </c>
      <c r="H866" s="16" t="s">
        <v>1108</v>
      </c>
      <c r="I866" s="16" t="s">
        <v>1111</v>
      </c>
      <c r="J866" s="16" t="s">
        <v>127</v>
      </c>
      <c r="K866" s="22">
        <f>0.05*O866</f>
        <v>5508.05</v>
      </c>
      <c r="L866" s="21">
        <v>93.957999999999998</v>
      </c>
      <c r="M866" s="16" t="s">
        <v>80</v>
      </c>
      <c r="N866" s="19"/>
      <c r="O866" s="22">
        <v>110161</v>
      </c>
      <c r="P866" s="22">
        <f>O866-K866</f>
        <v>104652.95</v>
      </c>
    </row>
    <row r="867" spans="1:16" ht="32" x14ac:dyDescent="0.2">
      <c r="A867" s="16" t="s">
        <v>11</v>
      </c>
      <c r="B867" s="16">
        <v>2022</v>
      </c>
      <c r="C867" s="16">
        <v>2022</v>
      </c>
      <c r="D867" s="16" t="s">
        <v>560</v>
      </c>
      <c r="E867" s="16" t="s">
        <v>561</v>
      </c>
      <c r="F867" s="16" t="s">
        <v>562</v>
      </c>
      <c r="G867" s="16" t="s">
        <v>1115</v>
      </c>
      <c r="H867" s="16" t="s">
        <v>1108</v>
      </c>
      <c r="I867" s="16" t="s">
        <v>1111</v>
      </c>
      <c r="J867" s="16" t="s">
        <v>127</v>
      </c>
      <c r="K867" s="22">
        <f>0.05*O867</f>
        <v>354628.10000000003</v>
      </c>
      <c r="L867" s="21">
        <v>93.957999999999998</v>
      </c>
      <c r="M867" s="16" t="s">
        <v>80</v>
      </c>
      <c r="N867" s="19"/>
      <c r="O867" s="22">
        <v>7092562</v>
      </c>
      <c r="P867" s="22">
        <f>O867-K867</f>
        <v>6737933.9000000004</v>
      </c>
    </row>
    <row r="868" spans="1:16" ht="32" x14ac:dyDescent="0.2">
      <c r="A868" s="16" t="s">
        <v>11</v>
      </c>
      <c r="B868" s="16">
        <v>2022</v>
      </c>
      <c r="C868" s="16">
        <v>2022</v>
      </c>
      <c r="D868" s="16" t="s">
        <v>560</v>
      </c>
      <c r="E868" s="16" t="s">
        <v>561</v>
      </c>
      <c r="F868" s="16" t="s">
        <v>562</v>
      </c>
      <c r="G868" s="16" t="s">
        <v>1154</v>
      </c>
      <c r="H868" s="16" t="s">
        <v>1146</v>
      </c>
      <c r="I868" s="16" t="s">
        <v>1145</v>
      </c>
      <c r="J868" s="16" t="s">
        <v>430</v>
      </c>
      <c r="K868" s="22">
        <f>0.05*O868</f>
        <v>425392.9</v>
      </c>
      <c r="L868" s="21">
        <v>93.957999999999998</v>
      </c>
      <c r="M868" s="16" t="s">
        <v>80</v>
      </c>
      <c r="O868" s="22">
        <v>8507858</v>
      </c>
      <c r="P868" s="22">
        <f>O868-K868</f>
        <v>8082465.0999999996</v>
      </c>
    </row>
    <row r="869" spans="1:16" ht="32" x14ac:dyDescent="0.2">
      <c r="A869" s="16" t="s">
        <v>11</v>
      </c>
      <c r="B869" s="16">
        <v>2022</v>
      </c>
      <c r="C869" s="16">
        <v>2022</v>
      </c>
      <c r="D869" s="16" t="s">
        <v>560</v>
      </c>
      <c r="E869" s="16" t="s">
        <v>561</v>
      </c>
      <c r="F869" s="16" t="s">
        <v>562</v>
      </c>
      <c r="G869" s="16" t="s">
        <v>1154</v>
      </c>
      <c r="H869" s="16" t="s">
        <v>1146</v>
      </c>
      <c r="I869" s="16" t="s">
        <v>1145</v>
      </c>
      <c r="J869" s="16" t="s">
        <v>430</v>
      </c>
      <c r="K869" s="22">
        <f>0.05*O869</f>
        <v>1597079.2000000002</v>
      </c>
      <c r="L869" s="21">
        <v>93.957999999999998</v>
      </c>
      <c r="M869" s="16" t="s">
        <v>80</v>
      </c>
      <c r="O869" s="22">
        <v>31941584</v>
      </c>
      <c r="P869" s="22">
        <f>O869-K869</f>
        <v>30344504.800000001</v>
      </c>
    </row>
    <row r="870" spans="1:16" ht="32" x14ac:dyDescent="0.2">
      <c r="A870" s="16" t="s">
        <v>11</v>
      </c>
      <c r="B870" s="16">
        <v>2022</v>
      </c>
      <c r="C870" s="16">
        <v>2022</v>
      </c>
      <c r="D870" s="16" t="s">
        <v>560</v>
      </c>
      <c r="E870" s="16" t="s">
        <v>561</v>
      </c>
      <c r="F870" s="16" t="s">
        <v>562</v>
      </c>
      <c r="G870" s="16" t="s">
        <v>1154</v>
      </c>
      <c r="H870" s="16" t="s">
        <v>1146</v>
      </c>
      <c r="I870" s="16" t="s">
        <v>1145</v>
      </c>
      <c r="J870" s="16" t="s">
        <v>430</v>
      </c>
      <c r="K870" s="22">
        <f>0.05*O870</f>
        <v>2978.4500000000003</v>
      </c>
      <c r="L870" s="21">
        <v>93.957999999999998</v>
      </c>
      <c r="M870" s="16" t="s">
        <v>80</v>
      </c>
      <c r="O870" s="22">
        <v>59569</v>
      </c>
      <c r="P870" s="22">
        <f>O870-K870</f>
        <v>56590.55</v>
      </c>
    </row>
    <row r="871" spans="1:16" ht="32" x14ac:dyDescent="0.2">
      <c r="A871" s="16" t="s">
        <v>11</v>
      </c>
      <c r="B871" s="16">
        <v>2022</v>
      </c>
      <c r="C871" s="16">
        <v>2022</v>
      </c>
      <c r="D871" s="16" t="s">
        <v>560</v>
      </c>
      <c r="E871" s="16" t="s">
        <v>561</v>
      </c>
      <c r="F871" s="16" t="s">
        <v>562</v>
      </c>
      <c r="G871" s="16" t="s">
        <v>1154</v>
      </c>
      <c r="H871" s="16" t="s">
        <v>1146</v>
      </c>
      <c r="I871" s="16" t="s">
        <v>1145</v>
      </c>
      <c r="J871" s="16" t="s">
        <v>430</v>
      </c>
      <c r="K871" s="22">
        <f>0.05*O871</f>
        <v>185952.45</v>
      </c>
      <c r="L871" s="21">
        <v>93.957999999999998</v>
      </c>
      <c r="M871" s="16" t="s">
        <v>80</v>
      </c>
      <c r="O871" s="22">
        <v>3719049</v>
      </c>
      <c r="P871" s="22">
        <f>O871-K871</f>
        <v>3533096.55</v>
      </c>
    </row>
    <row r="872" spans="1:16" ht="32" x14ac:dyDescent="0.2">
      <c r="A872" s="16" t="s">
        <v>11</v>
      </c>
      <c r="B872" s="16">
        <v>2022</v>
      </c>
      <c r="C872" s="16">
        <v>2022</v>
      </c>
      <c r="D872" s="16" t="s">
        <v>560</v>
      </c>
      <c r="E872" s="16" t="s">
        <v>561</v>
      </c>
      <c r="F872" s="16" t="s">
        <v>562</v>
      </c>
      <c r="G872" s="16" t="s">
        <v>1166</v>
      </c>
      <c r="H872" s="16" t="s">
        <v>1159</v>
      </c>
      <c r="I872" s="16" t="s">
        <v>1160</v>
      </c>
      <c r="J872" s="16" t="s">
        <v>440</v>
      </c>
      <c r="K872" s="22">
        <f>0.05*O872</f>
        <v>236596.45</v>
      </c>
      <c r="L872" s="21">
        <v>93.957999999999998</v>
      </c>
      <c r="M872" s="16" t="s">
        <v>80</v>
      </c>
      <c r="N872" s="19"/>
      <c r="O872" s="22">
        <v>4731929</v>
      </c>
      <c r="P872" s="22">
        <f>O872-K872</f>
        <v>4495332.55</v>
      </c>
    </row>
    <row r="873" spans="1:16" ht="32" x14ac:dyDescent="0.2">
      <c r="A873" s="16" t="s">
        <v>11</v>
      </c>
      <c r="B873" s="16">
        <v>2022</v>
      </c>
      <c r="C873" s="16">
        <v>2022</v>
      </c>
      <c r="D873" s="16" t="s">
        <v>560</v>
      </c>
      <c r="E873" s="16" t="s">
        <v>561</v>
      </c>
      <c r="F873" s="16" t="s">
        <v>562</v>
      </c>
      <c r="G873" s="16" t="s">
        <v>1166</v>
      </c>
      <c r="H873" s="16" t="s">
        <v>1161</v>
      </c>
      <c r="I873" s="16" t="s">
        <v>1160</v>
      </c>
      <c r="J873" s="16" t="s">
        <v>440</v>
      </c>
      <c r="K873" s="22">
        <f>0.05*O873</f>
        <v>862856.15</v>
      </c>
      <c r="L873" s="21">
        <v>93.957999999999998</v>
      </c>
      <c r="M873" s="16" t="s">
        <v>80</v>
      </c>
      <c r="N873" s="19"/>
      <c r="O873" s="22">
        <v>17257123</v>
      </c>
      <c r="P873" s="22">
        <f>O873-K873</f>
        <v>16394266.85</v>
      </c>
    </row>
    <row r="874" spans="1:16" ht="32" x14ac:dyDescent="0.2">
      <c r="A874" s="16" t="s">
        <v>11</v>
      </c>
      <c r="B874" s="16">
        <v>2022</v>
      </c>
      <c r="C874" s="16">
        <v>2022</v>
      </c>
      <c r="D874" s="16" t="s">
        <v>560</v>
      </c>
      <c r="E874" s="16" t="s">
        <v>561</v>
      </c>
      <c r="F874" s="16" t="s">
        <v>562</v>
      </c>
      <c r="G874" s="16" t="s">
        <v>1166</v>
      </c>
      <c r="H874" s="16" t="s">
        <v>1161</v>
      </c>
      <c r="I874" s="16" t="s">
        <v>1160</v>
      </c>
      <c r="J874" s="16" t="s">
        <v>440</v>
      </c>
      <c r="K874" s="22">
        <f>0.05*O874</f>
        <v>1059.25</v>
      </c>
      <c r="L874" s="21">
        <v>93.957999999999998</v>
      </c>
      <c r="M874" s="16" t="s">
        <v>80</v>
      </c>
      <c r="N874" s="19"/>
      <c r="O874" s="22">
        <v>21185</v>
      </c>
      <c r="P874" s="22">
        <f>O874-K874</f>
        <v>20125.75</v>
      </c>
    </row>
    <row r="875" spans="1:16" ht="32" x14ac:dyDescent="0.2">
      <c r="A875" s="16" t="s">
        <v>11</v>
      </c>
      <c r="B875" s="16">
        <v>2022</v>
      </c>
      <c r="C875" s="16">
        <v>2022</v>
      </c>
      <c r="D875" s="16" t="s">
        <v>560</v>
      </c>
      <c r="E875" s="16" t="s">
        <v>561</v>
      </c>
      <c r="F875" s="16" t="s">
        <v>562</v>
      </c>
      <c r="G875" s="16" t="s">
        <v>1166</v>
      </c>
      <c r="H875" s="16" t="s">
        <v>1159</v>
      </c>
      <c r="I875" s="16" t="s">
        <v>1160</v>
      </c>
      <c r="J875" s="16" t="s">
        <v>440</v>
      </c>
      <c r="K875" s="22">
        <f>0.05*O875</f>
        <v>63940.700000000004</v>
      </c>
      <c r="L875" s="21">
        <v>93.957999999999998</v>
      </c>
      <c r="M875" s="16" t="s">
        <v>80</v>
      </c>
      <c r="N875" s="19"/>
      <c r="O875" s="22">
        <v>1278814</v>
      </c>
      <c r="P875" s="22">
        <f>O875-K875</f>
        <v>1214873.3</v>
      </c>
    </row>
    <row r="876" spans="1:16" ht="32" x14ac:dyDescent="0.2">
      <c r="A876" s="16" t="s">
        <v>11</v>
      </c>
      <c r="B876" s="16">
        <v>2022</v>
      </c>
      <c r="C876" s="16">
        <v>2022</v>
      </c>
      <c r="D876" s="16" t="s">
        <v>560</v>
      </c>
      <c r="E876" s="16" t="s">
        <v>561</v>
      </c>
      <c r="F876" s="16" t="s">
        <v>562</v>
      </c>
      <c r="G876" s="16" t="s">
        <v>1206</v>
      </c>
      <c r="H876" s="16" t="s">
        <v>1200</v>
      </c>
      <c r="I876" s="16" t="s">
        <v>1201</v>
      </c>
      <c r="J876" s="16" t="s">
        <v>131</v>
      </c>
      <c r="K876" s="22">
        <f>0.05*O876</f>
        <v>83483.850000000006</v>
      </c>
      <c r="L876" s="21">
        <v>93.957999999999998</v>
      </c>
      <c r="M876" s="16" t="s">
        <v>80</v>
      </c>
      <c r="N876" s="19"/>
      <c r="O876" s="22">
        <v>1669677</v>
      </c>
      <c r="P876" s="22">
        <f>O876-K876</f>
        <v>1586193.15</v>
      </c>
    </row>
    <row r="877" spans="1:16" ht="32" x14ac:dyDescent="0.2">
      <c r="A877" s="16" t="s">
        <v>11</v>
      </c>
      <c r="B877" s="16">
        <v>2022</v>
      </c>
      <c r="C877" s="16">
        <v>2022</v>
      </c>
      <c r="D877" s="16" t="s">
        <v>560</v>
      </c>
      <c r="E877" s="16" t="s">
        <v>561</v>
      </c>
      <c r="F877" s="16" t="s">
        <v>562</v>
      </c>
      <c r="G877" s="16" t="s">
        <v>1206</v>
      </c>
      <c r="H877" s="16" t="s">
        <v>1200</v>
      </c>
      <c r="I877" s="16" t="s">
        <v>1201</v>
      </c>
      <c r="J877" s="16" t="s">
        <v>131</v>
      </c>
      <c r="K877" s="22">
        <f>0.05*O877</f>
        <v>309702.35000000003</v>
      </c>
      <c r="L877" s="21">
        <v>93.957999999999998</v>
      </c>
      <c r="M877" s="16" t="s">
        <v>80</v>
      </c>
      <c r="N877" s="19"/>
      <c r="O877" s="22">
        <v>6194047</v>
      </c>
      <c r="P877" s="22">
        <f>O877-K877</f>
        <v>5884344.6500000004</v>
      </c>
    </row>
    <row r="878" spans="1:16" ht="32" x14ac:dyDescent="0.2">
      <c r="A878" s="16" t="s">
        <v>11</v>
      </c>
      <c r="B878" s="16">
        <v>2022</v>
      </c>
      <c r="C878" s="16">
        <v>2022</v>
      </c>
      <c r="D878" s="16" t="s">
        <v>560</v>
      </c>
      <c r="E878" s="16" t="s">
        <v>561</v>
      </c>
      <c r="F878" s="16" t="s">
        <v>562</v>
      </c>
      <c r="G878" s="16" t="s">
        <v>1206</v>
      </c>
      <c r="H878" s="16" t="s">
        <v>1200</v>
      </c>
      <c r="I878" s="16" t="s">
        <v>1201</v>
      </c>
      <c r="J878" s="16" t="s">
        <v>131</v>
      </c>
      <c r="K878" s="22">
        <f>0.05*O878</f>
        <v>1506.8000000000002</v>
      </c>
      <c r="L878" s="21">
        <v>93.957999999999998</v>
      </c>
      <c r="M878" s="16" t="s">
        <v>80</v>
      </c>
      <c r="N878" s="19"/>
      <c r="O878" s="22">
        <v>30136</v>
      </c>
      <c r="P878" s="22">
        <f>O878-K878</f>
        <v>28629.200000000001</v>
      </c>
    </row>
    <row r="879" spans="1:16" ht="32" x14ac:dyDescent="0.2">
      <c r="A879" s="16" t="s">
        <v>11</v>
      </c>
      <c r="B879" s="16">
        <v>2022</v>
      </c>
      <c r="C879" s="16">
        <v>2022</v>
      </c>
      <c r="D879" s="16" t="s">
        <v>560</v>
      </c>
      <c r="E879" s="16" t="s">
        <v>561</v>
      </c>
      <c r="F879" s="16" t="s">
        <v>562</v>
      </c>
      <c r="G879" s="16" t="s">
        <v>1206</v>
      </c>
      <c r="H879" s="16" t="s">
        <v>1200</v>
      </c>
      <c r="I879" s="16" t="s">
        <v>1201</v>
      </c>
      <c r="J879" s="16" t="s">
        <v>131</v>
      </c>
      <c r="K879" s="22">
        <f>0.05*O879</f>
        <v>92974.25</v>
      </c>
      <c r="L879" s="21">
        <v>93.957999999999998</v>
      </c>
      <c r="M879" s="16" t="s">
        <v>80</v>
      </c>
      <c r="N879" s="19"/>
      <c r="O879" s="22">
        <v>1859485</v>
      </c>
      <c r="P879" s="22">
        <f>O879-K879</f>
        <v>1766510.75</v>
      </c>
    </row>
    <row r="880" spans="1:16" ht="32" x14ac:dyDescent="0.2">
      <c r="A880" s="16" t="s">
        <v>11</v>
      </c>
      <c r="B880" s="16">
        <v>2022</v>
      </c>
      <c r="C880" s="16">
        <v>2022</v>
      </c>
      <c r="D880" s="16" t="s">
        <v>560</v>
      </c>
      <c r="E880" s="16" t="s">
        <v>561</v>
      </c>
      <c r="F880" s="16" t="s">
        <v>562</v>
      </c>
      <c r="G880" s="16" t="s">
        <v>1216</v>
      </c>
      <c r="H880" s="16" t="s">
        <v>134</v>
      </c>
      <c r="I880" s="16" t="s">
        <v>1211</v>
      </c>
      <c r="J880" s="16" t="s">
        <v>135</v>
      </c>
      <c r="K880" s="22">
        <f>0.05*O880</f>
        <v>120329</v>
      </c>
      <c r="L880" s="21">
        <v>93.957999999999998</v>
      </c>
      <c r="M880" s="16" t="s">
        <v>80</v>
      </c>
      <c r="N880" s="19"/>
      <c r="O880" s="22">
        <v>2406580</v>
      </c>
      <c r="P880" s="22">
        <f>O880-K880</f>
        <v>2286251</v>
      </c>
    </row>
    <row r="881" spans="1:16" ht="32" x14ac:dyDescent="0.2">
      <c r="A881" s="16" t="s">
        <v>11</v>
      </c>
      <c r="B881" s="16">
        <v>2022</v>
      </c>
      <c r="C881" s="16">
        <v>2022</v>
      </c>
      <c r="D881" s="16" t="s">
        <v>560</v>
      </c>
      <c r="E881" s="16" t="s">
        <v>561</v>
      </c>
      <c r="F881" s="16" t="s">
        <v>562</v>
      </c>
      <c r="G881" s="16" t="s">
        <v>1216</v>
      </c>
      <c r="H881" s="16" t="s">
        <v>134</v>
      </c>
      <c r="I881" s="16" t="s">
        <v>1211</v>
      </c>
      <c r="J881" s="16" t="s">
        <v>135</v>
      </c>
      <c r="K881" s="22">
        <f>0.05*O881</f>
        <v>436980.30000000005</v>
      </c>
      <c r="L881" s="21">
        <v>93.957999999999998</v>
      </c>
      <c r="M881" s="16" t="s">
        <v>80</v>
      </c>
      <c r="N881" s="19"/>
      <c r="O881" s="22">
        <v>8739606</v>
      </c>
      <c r="P881" s="22">
        <f>O881-K881</f>
        <v>8302625.7000000002</v>
      </c>
    </row>
    <row r="882" spans="1:16" ht="32" x14ac:dyDescent="0.2">
      <c r="A882" s="16" t="s">
        <v>11</v>
      </c>
      <c r="B882" s="16">
        <v>2022</v>
      </c>
      <c r="C882" s="16">
        <v>2022</v>
      </c>
      <c r="D882" s="16" t="s">
        <v>560</v>
      </c>
      <c r="E882" s="16" t="s">
        <v>561</v>
      </c>
      <c r="F882" s="16" t="s">
        <v>562</v>
      </c>
      <c r="G882" s="16" t="s">
        <v>1216</v>
      </c>
      <c r="H882" s="16" t="s">
        <v>134</v>
      </c>
      <c r="I882" s="16" t="s">
        <v>1211</v>
      </c>
      <c r="J882" s="16" t="s">
        <v>135</v>
      </c>
      <c r="K882" s="22">
        <f>0.05*O882</f>
        <v>3204.2000000000003</v>
      </c>
      <c r="L882" s="21">
        <v>93.957999999999998</v>
      </c>
      <c r="M882" s="16" t="s">
        <v>80</v>
      </c>
      <c r="N882" s="19"/>
      <c r="O882" s="22">
        <v>64084</v>
      </c>
      <c r="P882" s="22">
        <f>O882-K882</f>
        <v>60879.8</v>
      </c>
    </row>
    <row r="883" spans="1:16" ht="32" x14ac:dyDescent="0.2">
      <c r="A883" s="16" t="s">
        <v>11</v>
      </c>
      <c r="B883" s="16">
        <v>2022</v>
      </c>
      <c r="C883" s="16">
        <v>2022</v>
      </c>
      <c r="D883" s="16" t="s">
        <v>560</v>
      </c>
      <c r="E883" s="16" t="s">
        <v>561</v>
      </c>
      <c r="F883" s="16" t="s">
        <v>562</v>
      </c>
      <c r="G883" s="16" t="s">
        <v>1216</v>
      </c>
      <c r="H883" s="16" t="s">
        <v>134</v>
      </c>
      <c r="I883" s="16" t="s">
        <v>1211</v>
      </c>
      <c r="J883" s="16" t="s">
        <v>135</v>
      </c>
      <c r="K883" s="22">
        <f>0.05*O883</f>
        <v>197502.80000000002</v>
      </c>
      <c r="L883" s="21">
        <v>93.957999999999998</v>
      </c>
      <c r="M883" s="16" t="s">
        <v>80</v>
      </c>
      <c r="N883" s="19"/>
      <c r="O883" s="22">
        <v>3950056</v>
      </c>
      <c r="P883" s="22">
        <f>O883-K883</f>
        <v>3752553.2</v>
      </c>
    </row>
    <row r="884" spans="1:16" ht="32" x14ac:dyDescent="0.2">
      <c r="A884" s="16" t="s">
        <v>11</v>
      </c>
      <c r="B884" s="16">
        <v>2022</v>
      </c>
      <c r="C884" s="16">
        <v>2022</v>
      </c>
      <c r="D884" s="16" t="s">
        <v>560</v>
      </c>
      <c r="E884" s="16" t="s">
        <v>561</v>
      </c>
      <c r="F884" s="16" t="s">
        <v>562</v>
      </c>
      <c r="G884" s="16" t="s">
        <v>1234</v>
      </c>
      <c r="H884" s="16" t="s">
        <v>1228</v>
      </c>
      <c r="I884" s="16" t="s">
        <v>1229</v>
      </c>
      <c r="J884" s="16" t="s">
        <v>138</v>
      </c>
      <c r="K884" s="22">
        <f>0.05*O884</f>
        <v>248955.15000000002</v>
      </c>
      <c r="L884" s="21">
        <v>93.957999999999998</v>
      </c>
      <c r="M884" s="16" t="s">
        <v>80</v>
      </c>
      <c r="N884" s="19"/>
      <c r="O884" s="22">
        <v>4979103</v>
      </c>
      <c r="P884" s="22">
        <f>O884-K884</f>
        <v>4730147.8499999996</v>
      </c>
    </row>
    <row r="885" spans="1:16" ht="32" x14ac:dyDescent="0.2">
      <c r="A885" s="16" t="s">
        <v>11</v>
      </c>
      <c r="B885" s="16">
        <v>2022</v>
      </c>
      <c r="C885" s="16">
        <v>2022</v>
      </c>
      <c r="D885" s="16" t="s">
        <v>560</v>
      </c>
      <c r="E885" s="16" t="s">
        <v>561</v>
      </c>
      <c r="F885" s="16" t="s">
        <v>562</v>
      </c>
      <c r="G885" s="16" t="s">
        <v>1234</v>
      </c>
      <c r="H885" s="16" t="s">
        <v>1228</v>
      </c>
      <c r="I885" s="16" t="s">
        <v>1229</v>
      </c>
      <c r="J885" s="16" t="s">
        <v>138</v>
      </c>
      <c r="K885" s="22">
        <f>0.05*O885</f>
        <v>936375.85000000009</v>
      </c>
      <c r="L885" s="21">
        <v>93.957999999999998</v>
      </c>
      <c r="M885" s="16" t="s">
        <v>80</v>
      </c>
      <c r="N885" s="19"/>
      <c r="O885" s="22">
        <v>18727517</v>
      </c>
      <c r="P885" s="22">
        <f>O885-K885</f>
        <v>17791141.149999999</v>
      </c>
    </row>
    <row r="886" spans="1:16" ht="32" x14ac:dyDescent="0.2">
      <c r="A886" s="16" t="s">
        <v>11</v>
      </c>
      <c r="B886" s="16">
        <v>2022</v>
      </c>
      <c r="C886" s="16">
        <v>2022</v>
      </c>
      <c r="D886" s="16" t="s">
        <v>560</v>
      </c>
      <c r="E886" s="16" t="s">
        <v>561</v>
      </c>
      <c r="F886" s="16" t="s">
        <v>562</v>
      </c>
      <c r="G886" s="16" t="s">
        <v>1234</v>
      </c>
      <c r="H886" s="16" t="s">
        <v>1228</v>
      </c>
      <c r="I886" s="16" t="s">
        <v>1229</v>
      </c>
      <c r="J886" s="16" t="s">
        <v>138</v>
      </c>
      <c r="K886" s="22">
        <f>0.05*O886</f>
        <v>1198.75</v>
      </c>
      <c r="L886" s="21">
        <v>93.957999999999998</v>
      </c>
      <c r="M886" s="16" t="s">
        <v>80</v>
      </c>
      <c r="N886" s="19"/>
      <c r="O886" s="22">
        <v>23975</v>
      </c>
      <c r="P886" s="22">
        <f>O886-K886</f>
        <v>22776.25</v>
      </c>
    </row>
    <row r="887" spans="1:16" ht="32" x14ac:dyDescent="0.2">
      <c r="A887" s="16" t="s">
        <v>11</v>
      </c>
      <c r="B887" s="16">
        <v>2022</v>
      </c>
      <c r="C887" s="16">
        <v>2022</v>
      </c>
      <c r="D887" s="16" t="s">
        <v>560</v>
      </c>
      <c r="E887" s="16" t="s">
        <v>561</v>
      </c>
      <c r="F887" s="16" t="s">
        <v>562</v>
      </c>
      <c r="G887" s="16" t="s">
        <v>1234</v>
      </c>
      <c r="H887" s="16" t="s">
        <v>1228</v>
      </c>
      <c r="I887" s="16" t="s">
        <v>1229</v>
      </c>
      <c r="J887" s="16" t="s">
        <v>138</v>
      </c>
      <c r="K887" s="22">
        <f>0.05*O887</f>
        <v>76786.400000000009</v>
      </c>
      <c r="L887" s="21">
        <v>93.957999999999998</v>
      </c>
      <c r="M887" s="16" t="s">
        <v>80</v>
      </c>
      <c r="N887" s="19"/>
      <c r="O887" s="22">
        <v>1535728</v>
      </c>
      <c r="P887" s="22">
        <f>O887-K887</f>
        <v>1458941.6</v>
      </c>
    </row>
    <row r="888" spans="1:16" ht="32" x14ac:dyDescent="0.2">
      <c r="A888" s="16" t="s">
        <v>11</v>
      </c>
      <c r="B888" s="16">
        <v>2022</v>
      </c>
      <c r="C888" s="16">
        <v>2022</v>
      </c>
      <c r="D888" s="16" t="s">
        <v>560</v>
      </c>
      <c r="E888" s="16" t="s">
        <v>561</v>
      </c>
      <c r="F888" s="16" t="s">
        <v>562</v>
      </c>
      <c r="G888" s="16" t="s">
        <v>1246</v>
      </c>
      <c r="H888" s="16" t="s">
        <v>1240</v>
      </c>
      <c r="I888" s="16" t="s">
        <v>1241</v>
      </c>
      <c r="J888" s="16" t="s">
        <v>478</v>
      </c>
      <c r="K888" s="22">
        <f>0.05*O888</f>
        <v>96636.35</v>
      </c>
      <c r="L888" s="21">
        <v>93.957999999999998</v>
      </c>
      <c r="M888" s="16" t="s">
        <v>80</v>
      </c>
      <c r="N888" s="19"/>
      <c r="O888" s="22">
        <v>1932727</v>
      </c>
      <c r="P888" s="22">
        <f>O888-K888</f>
        <v>1836090.65</v>
      </c>
    </row>
    <row r="889" spans="1:16" ht="32" x14ac:dyDescent="0.2">
      <c r="A889" s="16" t="s">
        <v>11</v>
      </c>
      <c r="B889" s="16">
        <v>2022</v>
      </c>
      <c r="C889" s="16">
        <v>2022</v>
      </c>
      <c r="D889" s="16" t="s">
        <v>560</v>
      </c>
      <c r="E889" s="16" t="s">
        <v>561</v>
      </c>
      <c r="F889" s="16" t="s">
        <v>562</v>
      </c>
      <c r="G889" s="16" t="s">
        <v>1246</v>
      </c>
      <c r="H889" s="16" t="s">
        <v>1240</v>
      </c>
      <c r="I889" s="16" t="s">
        <v>1241</v>
      </c>
      <c r="J889" s="16" t="s">
        <v>478</v>
      </c>
      <c r="K889" s="22">
        <f>0.05*O889</f>
        <v>343949.55000000005</v>
      </c>
      <c r="L889" s="21">
        <v>93.957999999999998</v>
      </c>
      <c r="M889" s="16" t="s">
        <v>80</v>
      </c>
      <c r="N889" s="19"/>
      <c r="O889" s="22">
        <v>6878991</v>
      </c>
      <c r="P889" s="22">
        <f>O889-K889</f>
        <v>6535041.4500000002</v>
      </c>
    </row>
    <row r="890" spans="1:16" ht="32" x14ac:dyDescent="0.2">
      <c r="A890" s="16" t="s">
        <v>11</v>
      </c>
      <c r="B890" s="16">
        <v>2022</v>
      </c>
      <c r="C890" s="16">
        <v>2022</v>
      </c>
      <c r="D890" s="16" t="s">
        <v>560</v>
      </c>
      <c r="E890" s="16" t="s">
        <v>561</v>
      </c>
      <c r="F890" s="16" t="s">
        <v>562</v>
      </c>
      <c r="G890" s="16" t="s">
        <v>1246</v>
      </c>
      <c r="H890" s="16" t="s">
        <v>1240</v>
      </c>
      <c r="I890" s="16" t="s">
        <v>1241</v>
      </c>
      <c r="J890" s="16" t="s">
        <v>478</v>
      </c>
      <c r="K890" s="22">
        <f>0.05*O890</f>
        <v>8</v>
      </c>
      <c r="L890" s="21">
        <v>93.957999999999998</v>
      </c>
      <c r="M890" s="16" t="s">
        <v>80</v>
      </c>
      <c r="N890" s="19"/>
      <c r="O890" s="22">
        <v>160</v>
      </c>
      <c r="P890" s="22">
        <f>O890-K890</f>
        <v>152</v>
      </c>
    </row>
    <row r="891" spans="1:16" ht="32" x14ac:dyDescent="0.2">
      <c r="A891" s="16" t="s">
        <v>11</v>
      </c>
      <c r="B891" s="16">
        <v>2022</v>
      </c>
      <c r="C891" s="16">
        <v>2022</v>
      </c>
      <c r="D891" s="16" t="s">
        <v>560</v>
      </c>
      <c r="E891" s="16" t="s">
        <v>561</v>
      </c>
      <c r="F891" s="16" t="s">
        <v>562</v>
      </c>
      <c r="G891" s="16" t="s">
        <v>1246</v>
      </c>
      <c r="H891" s="16" t="s">
        <v>1240</v>
      </c>
      <c r="I891" s="16" t="s">
        <v>1241</v>
      </c>
      <c r="J891" s="16" t="s">
        <v>478</v>
      </c>
      <c r="K891" s="22">
        <f>0.05*O891</f>
        <v>490.95000000000005</v>
      </c>
      <c r="L891" s="21">
        <v>93.957999999999998</v>
      </c>
      <c r="M891" s="16" t="s">
        <v>80</v>
      </c>
      <c r="N891" s="19"/>
      <c r="O891" s="22">
        <v>9819</v>
      </c>
      <c r="P891" s="22">
        <f>O891-K891</f>
        <v>9328.0499999999993</v>
      </c>
    </row>
    <row r="892" spans="1:16" ht="32" x14ac:dyDescent="0.2">
      <c r="A892" s="16" t="s">
        <v>11</v>
      </c>
      <c r="B892" s="16">
        <v>2022</v>
      </c>
      <c r="C892" s="16">
        <v>2022</v>
      </c>
      <c r="D892" s="16" t="s">
        <v>560</v>
      </c>
      <c r="E892" s="16" t="s">
        <v>561</v>
      </c>
      <c r="F892" s="16" t="s">
        <v>562</v>
      </c>
      <c r="G892" s="16" t="s">
        <v>1256</v>
      </c>
      <c r="H892" s="16" t="s">
        <v>1248</v>
      </c>
      <c r="I892" s="16" t="s">
        <v>1249</v>
      </c>
      <c r="J892" s="16" t="s">
        <v>1250</v>
      </c>
      <c r="K892" s="22">
        <f>0.05*O892</f>
        <v>631.1</v>
      </c>
      <c r="L892" s="21">
        <v>93.957999999999998</v>
      </c>
      <c r="M892" s="16" t="s">
        <v>80</v>
      </c>
      <c r="N892" s="19"/>
      <c r="O892" s="22">
        <v>12622</v>
      </c>
      <c r="P892" s="22">
        <f>O892-K892</f>
        <v>11990.9</v>
      </c>
    </row>
    <row r="893" spans="1:16" ht="32" x14ac:dyDescent="0.2">
      <c r="A893" s="16" t="s">
        <v>11</v>
      </c>
      <c r="B893" s="16">
        <v>2022</v>
      </c>
      <c r="C893" s="16">
        <v>2022</v>
      </c>
      <c r="D893" s="16" t="s">
        <v>560</v>
      </c>
      <c r="E893" s="16" t="s">
        <v>561</v>
      </c>
      <c r="F893" s="16" t="s">
        <v>562</v>
      </c>
      <c r="G893" s="16" t="s">
        <v>1256</v>
      </c>
      <c r="H893" s="16" t="s">
        <v>1251</v>
      </c>
      <c r="I893" s="16" t="s">
        <v>1249</v>
      </c>
      <c r="J893" s="16" t="s">
        <v>1250</v>
      </c>
      <c r="K893" s="22">
        <f>0.05*O893</f>
        <v>2326.8000000000002</v>
      </c>
      <c r="L893" s="21">
        <v>93.957999999999998</v>
      </c>
      <c r="M893" s="16" t="s">
        <v>80</v>
      </c>
      <c r="N893" s="19"/>
      <c r="O893" s="22">
        <v>46536</v>
      </c>
      <c r="P893" s="22">
        <f>O893-K893</f>
        <v>44209.2</v>
      </c>
    </row>
    <row r="894" spans="1:16" ht="32" x14ac:dyDescent="0.2">
      <c r="A894" s="16" t="s">
        <v>11</v>
      </c>
      <c r="B894" s="16">
        <v>2022</v>
      </c>
      <c r="C894" s="16">
        <v>2022</v>
      </c>
      <c r="D894" s="16" t="s">
        <v>560</v>
      </c>
      <c r="E894" s="16" t="s">
        <v>561</v>
      </c>
      <c r="F894" s="16" t="s">
        <v>562</v>
      </c>
      <c r="G894" s="16" t="s">
        <v>1256</v>
      </c>
      <c r="H894" s="16" t="s">
        <v>1248</v>
      </c>
      <c r="I894" s="16" t="s">
        <v>1249</v>
      </c>
      <c r="J894" s="16" t="s">
        <v>1250</v>
      </c>
      <c r="K894" s="22">
        <f>0.05*O894</f>
        <v>332.70000000000005</v>
      </c>
      <c r="L894" s="21">
        <v>93.957999999999998</v>
      </c>
      <c r="M894" s="16" t="s">
        <v>80</v>
      </c>
      <c r="N894" s="19"/>
      <c r="O894" s="22">
        <v>6654</v>
      </c>
      <c r="P894" s="22">
        <f>O894-K894</f>
        <v>6321.3</v>
      </c>
    </row>
    <row r="895" spans="1:16" ht="32" x14ac:dyDescent="0.2">
      <c r="A895" s="16" t="s">
        <v>11</v>
      </c>
      <c r="B895" s="16">
        <v>2022</v>
      </c>
      <c r="C895" s="16">
        <v>2022</v>
      </c>
      <c r="D895" s="16" t="s">
        <v>560</v>
      </c>
      <c r="E895" s="16" t="s">
        <v>561</v>
      </c>
      <c r="F895" s="16" t="s">
        <v>562</v>
      </c>
      <c r="G895" s="16" t="s">
        <v>1256</v>
      </c>
      <c r="H895" s="16" t="s">
        <v>1248</v>
      </c>
      <c r="I895" s="16" t="s">
        <v>1249</v>
      </c>
      <c r="J895" s="16" t="s">
        <v>1250</v>
      </c>
      <c r="K895" s="22">
        <f>0.05*O895</f>
        <v>22504</v>
      </c>
      <c r="L895" s="21">
        <v>93.957999999999998</v>
      </c>
      <c r="M895" s="16" t="s">
        <v>80</v>
      </c>
      <c r="N895" s="19"/>
      <c r="O895" s="22">
        <v>450080</v>
      </c>
      <c r="P895" s="22">
        <f>O895-K895</f>
        <v>427576</v>
      </c>
    </row>
    <row r="896" spans="1:16" ht="48" x14ac:dyDescent="0.2">
      <c r="A896" s="16" t="s">
        <v>11</v>
      </c>
      <c r="B896" s="16">
        <v>2022</v>
      </c>
      <c r="C896" s="16">
        <v>2022</v>
      </c>
      <c r="D896" s="16" t="s">
        <v>560</v>
      </c>
      <c r="E896" s="16" t="s">
        <v>561</v>
      </c>
      <c r="F896" s="16" t="s">
        <v>562</v>
      </c>
      <c r="G896" s="16" t="s">
        <v>1267</v>
      </c>
      <c r="H896" s="16" t="s">
        <v>1261</v>
      </c>
      <c r="I896" s="16" t="s">
        <v>1262</v>
      </c>
      <c r="J896" s="16" t="s">
        <v>482</v>
      </c>
      <c r="K896" s="22">
        <f>0.05*O896</f>
        <v>28182.15</v>
      </c>
      <c r="L896" s="21">
        <v>93.957999999999998</v>
      </c>
      <c r="M896" s="16" t="s">
        <v>80</v>
      </c>
      <c r="N896" s="19"/>
      <c r="O896" s="22">
        <v>563643</v>
      </c>
      <c r="P896" s="22">
        <f>O896-K896</f>
        <v>535460.85</v>
      </c>
    </row>
    <row r="897" spans="1:16" ht="48" x14ac:dyDescent="0.2">
      <c r="A897" s="16" t="s">
        <v>11</v>
      </c>
      <c r="B897" s="16">
        <v>2022</v>
      </c>
      <c r="C897" s="16">
        <v>2022</v>
      </c>
      <c r="D897" s="16" t="s">
        <v>560</v>
      </c>
      <c r="E897" s="16" t="s">
        <v>561</v>
      </c>
      <c r="F897" s="16" t="s">
        <v>562</v>
      </c>
      <c r="G897" s="16" t="s">
        <v>1267</v>
      </c>
      <c r="H897" s="16" t="s">
        <v>1261</v>
      </c>
      <c r="I897" s="16" t="s">
        <v>1262</v>
      </c>
      <c r="J897" s="16" t="s">
        <v>482</v>
      </c>
      <c r="K897" s="22">
        <f>0.05*O897</f>
        <v>92884.150000000009</v>
      </c>
      <c r="L897" s="21">
        <v>93.957999999999998</v>
      </c>
      <c r="M897" s="16" t="s">
        <v>80</v>
      </c>
      <c r="N897" s="19"/>
      <c r="O897" s="22">
        <v>1857683</v>
      </c>
      <c r="P897" s="22">
        <f>O897-K897</f>
        <v>1764798.85</v>
      </c>
    </row>
    <row r="898" spans="1:16" ht="48" x14ac:dyDescent="0.2">
      <c r="A898" s="16" t="s">
        <v>11</v>
      </c>
      <c r="B898" s="16">
        <v>2022</v>
      </c>
      <c r="C898" s="16">
        <v>2022</v>
      </c>
      <c r="D898" s="16" t="s">
        <v>560</v>
      </c>
      <c r="E898" s="16" t="s">
        <v>561</v>
      </c>
      <c r="F898" s="16" t="s">
        <v>562</v>
      </c>
      <c r="G898" s="16" t="s">
        <v>1267</v>
      </c>
      <c r="H898" s="16" t="s">
        <v>1261</v>
      </c>
      <c r="I898" s="16" t="s">
        <v>1262</v>
      </c>
      <c r="J898" s="16" t="s">
        <v>482</v>
      </c>
      <c r="K898" s="22">
        <f>0.05*O898</f>
        <v>1449.2</v>
      </c>
      <c r="L898" s="21">
        <v>93.957999999999998</v>
      </c>
      <c r="M898" s="16" t="s">
        <v>80</v>
      </c>
      <c r="N898" s="19"/>
      <c r="O898" s="22">
        <v>28984</v>
      </c>
      <c r="P898" s="22">
        <f>O898-K898</f>
        <v>27534.799999999999</v>
      </c>
    </row>
    <row r="899" spans="1:16" ht="48" x14ac:dyDescent="0.2">
      <c r="A899" s="16" t="s">
        <v>11</v>
      </c>
      <c r="B899" s="16">
        <v>2022</v>
      </c>
      <c r="C899" s="16">
        <v>2022</v>
      </c>
      <c r="D899" s="16" t="s">
        <v>560</v>
      </c>
      <c r="E899" s="16" t="s">
        <v>561</v>
      </c>
      <c r="F899" s="16" t="s">
        <v>562</v>
      </c>
      <c r="G899" s="16" t="s">
        <v>1267</v>
      </c>
      <c r="H899" s="16" t="s">
        <v>1261</v>
      </c>
      <c r="I899" s="16" t="s">
        <v>1262</v>
      </c>
      <c r="J899" s="16" t="s">
        <v>482</v>
      </c>
      <c r="K899" s="22">
        <f>0.05*O899</f>
        <v>90157.85</v>
      </c>
      <c r="L899" s="21">
        <v>93.957999999999998</v>
      </c>
      <c r="M899" s="16" t="s">
        <v>80</v>
      </c>
      <c r="N899" s="19"/>
      <c r="O899" s="22">
        <v>1803157</v>
      </c>
      <c r="P899" s="22">
        <f>O899-K899</f>
        <v>1712999.15</v>
      </c>
    </row>
    <row r="900" spans="1:16" ht="32" x14ac:dyDescent="0.2">
      <c r="A900" s="16" t="s">
        <v>11</v>
      </c>
      <c r="B900" s="16">
        <v>2022</v>
      </c>
      <c r="C900" s="16">
        <v>2022</v>
      </c>
      <c r="D900" s="16" t="s">
        <v>560</v>
      </c>
      <c r="E900" s="16" t="s">
        <v>561</v>
      </c>
      <c r="F900" s="16" t="s">
        <v>562</v>
      </c>
      <c r="G900" s="16" t="s">
        <v>1284</v>
      </c>
      <c r="H900" s="16" t="s">
        <v>1277</v>
      </c>
      <c r="I900" s="16" t="s">
        <v>1278</v>
      </c>
      <c r="J900" s="16" t="s">
        <v>488</v>
      </c>
      <c r="K900" s="22">
        <f>0.05*O900</f>
        <v>114164.20000000001</v>
      </c>
      <c r="L900" s="21">
        <v>93.957999999999998</v>
      </c>
      <c r="M900" s="16" t="s">
        <v>80</v>
      </c>
      <c r="N900" s="19"/>
      <c r="O900" s="22">
        <v>2283284</v>
      </c>
      <c r="P900" s="22">
        <f>O900-K900</f>
        <v>2169119.7999999998</v>
      </c>
    </row>
    <row r="901" spans="1:16" ht="32" x14ac:dyDescent="0.2">
      <c r="A901" s="16" t="s">
        <v>11</v>
      </c>
      <c r="B901" s="16">
        <v>2022</v>
      </c>
      <c r="C901" s="16">
        <v>2022</v>
      </c>
      <c r="D901" s="16" t="s">
        <v>560</v>
      </c>
      <c r="E901" s="16" t="s">
        <v>561</v>
      </c>
      <c r="F901" s="16" t="s">
        <v>562</v>
      </c>
      <c r="G901" s="16" t="s">
        <v>1284</v>
      </c>
      <c r="H901" s="16" t="s">
        <v>1277</v>
      </c>
      <c r="I901" s="16" t="s">
        <v>1278</v>
      </c>
      <c r="J901" s="16" t="s">
        <v>488</v>
      </c>
      <c r="K901" s="22">
        <f>0.05*O901</f>
        <v>421098.85000000003</v>
      </c>
      <c r="L901" s="21">
        <v>93.957999999999998</v>
      </c>
      <c r="M901" s="16" t="s">
        <v>80</v>
      </c>
      <c r="N901" s="19"/>
      <c r="O901" s="22">
        <v>8421977</v>
      </c>
      <c r="P901" s="22">
        <f>O901-K901</f>
        <v>8000878.1500000004</v>
      </c>
    </row>
    <row r="902" spans="1:16" ht="32" x14ac:dyDescent="0.2">
      <c r="A902" s="16" t="s">
        <v>11</v>
      </c>
      <c r="B902" s="16">
        <v>2022</v>
      </c>
      <c r="C902" s="16">
        <v>2022</v>
      </c>
      <c r="D902" s="16" t="s">
        <v>560</v>
      </c>
      <c r="E902" s="16" t="s">
        <v>561</v>
      </c>
      <c r="F902" s="16" t="s">
        <v>562</v>
      </c>
      <c r="G902" s="16" t="s">
        <v>1284</v>
      </c>
      <c r="H902" s="16" t="s">
        <v>1277</v>
      </c>
      <c r="I902" s="16" t="s">
        <v>1278</v>
      </c>
      <c r="J902" s="16" t="s">
        <v>488</v>
      </c>
      <c r="K902" s="22">
        <f>0.05*O902</f>
        <v>207.45000000000002</v>
      </c>
      <c r="L902" s="21">
        <v>93.957999999999998</v>
      </c>
      <c r="M902" s="16" t="s">
        <v>80</v>
      </c>
      <c r="N902" s="19"/>
      <c r="O902" s="22">
        <v>4149</v>
      </c>
      <c r="P902" s="22">
        <f>O902-K902</f>
        <v>3941.55</v>
      </c>
    </row>
    <row r="903" spans="1:16" ht="32" x14ac:dyDescent="0.2">
      <c r="A903" s="16" t="s">
        <v>11</v>
      </c>
      <c r="B903" s="16">
        <v>2022</v>
      </c>
      <c r="C903" s="16">
        <v>2022</v>
      </c>
      <c r="D903" s="16" t="s">
        <v>560</v>
      </c>
      <c r="E903" s="16" t="s">
        <v>561</v>
      </c>
      <c r="F903" s="16" t="s">
        <v>562</v>
      </c>
      <c r="G903" s="16" t="s">
        <v>1284</v>
      </c>
      <c r="H903" s="16" t="s">
        <v>1277</v>
      </c>
      <c r="I903" s="16" t="s">
        <v>1278</v>
      </c>
      <c r="J903" s="16" t="s">
        <v>488</v>
      </c>
      <c r="K903" s="22">
        <f>0.05*O903</f>
        <v>12681.25</v>
      </c>
      <c r="L903" s="21">
        <v>93.957999999999998</v>
      </c>
      <c r="M903" s="16" t="s">
        <v>80</v>
      </c>
      <c r="N903" s="19"/>
      <c r="O903" s="22">
        <v>253625</v>
      </c>
      <c r="P903" s="22">
        <f>O903-K903</f>
        <v>240943.75</v>
      </c>
    </row>
    <row r="904" spans="1:16" ht="32" x14ac:dyDescent="0.2">
      <c r="A904" s="16" t="s">
        <v>11</v>
      </c>
      <c r="B904" s="16">
        <v>2022</v>
      </c>
      <c r="C904" s="16">
        <v>2022</v>
      </c>
      <c r="D904" s="16" t="s">
        <v>560</v>
      </c>
      <c r="E904" s="16" t="s">
        <v>561</v>
      </c>
      <c r="F904" s="16" t="s">
        <v>562</v>
      </c>
      <c r="G904" s="16" t="s">
        <v>1299</v>
      </c>
      <c r="H904" s="16" t="s">
        <v>1293</v>
      </c>
      <c r="I904" s="16" t="s">
        <v>1294</v>
      </c>
      <c r="J904" s="16" t="s">
        <v>493</v>
      </c>
      <c r="K904" s="22">
        <f>0.05*O904</f>
        <v>16363.45</v>
      </c>
      <c r="L904" s="21">
        <v>93.957999999999998</v>
      </c>
      <c r="M904" s="16" t="s">
        <v>80</v>
      </c>
      <c r="N904" s="19"/>
      <c r="O904" s="22">
        <v>327269</v>
      </c>
      <c r="P904" s="22">
        <f>O904-K904</f>
        <v>310905.55</v>
      </c>
    </row>
    <row r="905" spans="1:16" ht="32" x14ac:dyDescent="0.2">
      <c r="A905" s="16" t="s">
        <v>11</v>
      </c>
      <c r="B905" s="16">
        <v>2022</v>
      </c>
      <c r="C905" s="16">
        <v>2022</v>
      </c>
      <c r="D905" s="16" t="s">
        <v>560</v>
      </c>
      <c r="E905" s="16" t="s">
        <v>561</v>
      </c>
      <c r="F905" s="16" t="s">
        <v>562</v>
      </c>
      <c r="G905" s="16" t="s">
        <v>1299</v>
      </c>
      <c r="H905" s="16" t="s">
        <v>1293</v>
      </c>
      <c r="I905" s="16" t="s">
        <v>1294</v>
      </c>
      <c r="J905" s="16" t="s">
        <v>493</v>
      </c>
      <c r="K905" s="22">
        <f>0.05*O905</f>
        <v>60484.5</v>
      </c>
      <c r="L905" s="21">
        <v>93.957999999999998</v>
      </c>
      <c r="M905" s="16" t="s">
        <v>80</v>
      </c>
      <c r="N905" s="19"/>
      <c r="O905" s="22">
        <v>1209690</v>
      </c>
      <c r="P905" s="22">
        <f>O905-K905</f>
        <v>1149205.5</v>
      </c>
    </row>
    <row r="906" spans="1:16" ht="32" x14ac:dyDescent="0.2">
      <c r="A906" s="16" t="s">
        <v>11</v>
      </c>
      <c r="B906" s="16">
        <v>2022</v>
      </c>
      <c r="C906" s="16">
        <v>2022</v>
      </c>
      <c r="D906" s="16" t="s">
        <v>560</v>
      </c>
      <c r="E906" s="16" t="s">
        <v>561</v>
      </c>
      <c r="F906" s="16" t="s">
        <v>562</v>
      </c>
      <c r="G906" s="16" t="s">
        <v>1299</v>
      </c>
      <c r="H906" s="16" t="s">
        <v>1293</v>
      </c>
      <c r="I906" s="16" t="s">
        <v>1294</v>
      </c>
      <c r="J906" s="16" t="s">
        <v>493</v>
      </c>
      <c r="K906" s="22">
        <f>0.05*O906</f>
        <v>1990.8000000000002</v>
      </c>
      <c r="L906" s="21">
        <v>93.957999999999998</v>
      </c>
      <c r="M906" s="16" t="s">
        <v>80</v>
      </c>
      <c r="N906" s="19"/>
      <c r="O906" s="22">
        <v>39816</v>
      </c>
      <c r="P906" s="22">
        <f>O906-K906</f>
        <v>37825.199999999997</v>
      </c>
    </row>
    <row r="907" spans="1:16" ht="32" x14ac:dyDescent="0.2">
      <c r="A907" s="16" t="s">
        <v>11</v>
      </c>
      <c r="B907" s="16">
        <v>2022</v>
      </c>
      <c r="C907" s="16">
        <v>2022</v>
      </c>
      <c r="D907" s="16" t="s">
        <v>560</v>
      </c>
      <c r="E907" s="16" t="s">
        <v>561</v>
      </c>
      <c r="F907" s="16" t="s">
        <v>562</v>
      </c>
      <c r="G907" s="16" t="s">
        <v>1299</v>
      </c>
      <c r="H907" s="16" t="s">
        <v>1293</v>
      </c>
      <c r="I907" s="16" t="s">
        <v>1294</v>
      </c>
      <c r="J907" s="16" t="s">
        <v>493</v>
      </c>
      <c r="K907" s="22">
        <f>0.05*O907</f>
        <v>114919.90000000001</v>
      </c>
      <c r="L907" s="21">
        <v>93.957999999999998</v>
      </c>
      <c r="M907" s="16" t="s">
        <v>80</v>
      </c>
      <c r="N907" s="19"/>
      <c r="O907" s="22">
        <v>2298398</v>
      </c>
      <c r="P907" s="22">
        <f>O907-K907</f>
        <v>2183478.1</v>
      </c>
    </row>
    <row r="908" spans="1:16" ht="32" x14ac:dyDescent="0.2">
      <c r="A908" s="16" t="s">
        <v>11</v>
      </c>
      <c r="B908" s="16">
        <v>2022</v>
      </c>
      <c r="C908" s="16">
        <v>2022</v>
      </c>
      <c r="D908" s="16" t="s">
        <v>560</v>
      </c>
      <c r="E908" s="16" t="s">
        <v>561</v>
      </c>
      <c r="F908" s="16" t="s">
        <v>562</v>
      </c>
      <c r="G908" s="16" t="s">
        <v>1310</v>
      </c>
      <c r="H908" s="16" t="s">
        <v>1304</v>
      </c>
      <c r="I908" s="16" t="s">
        <v>1305</v>
      </c>
      <c r="J908" s="16" t="s">
        <v>500</v>
      </c>
      <c r="K908" s="22">
        <f>0.05*O908</f>
        <v>144987.80000000002</v>
      </c>
      <c r="L908" s="21">
        <v>93.957999999999998</v>
      </c>
      <c r="M908" s="16" t="s">
        <v>80</v>
      </c>
      <c r="N908" s="19"/>
      <c r="O908" s="22">
        <v>2899756</v>
      </c>
      <c r="P908" s="22">
        <f>O908-K908</f>
        <v>2754768.2</v>
      </c>
    </row>
    <row r="909" spans="1:16" ht="32" x14ac:dyDescent="0.2">
      <c r="A909" s="16" t="s">
        <v>11</v>
      </c>
      <c r="B909" s="16">
        <v>2022</v>
      </c>
      <c r="C909" s="16">
        <v>2022</v>
      </c>
      <c r="D909" s="16" t="s">
        <v>560</v>
      </c>
      <c r="E909" s="16" t="s">
        <v>561</v>
      </c>
      <c r="F909" s="16" t="s">
        <v>562</v>
      </c>
      <c r="G909" s="16" t="s">
        <v>1310</v>
      </c>
      <c r="H909" s="16" t="s">
        <v>1304</v>
      </c>
      <c r="I909" s="16" t="s">
        <v>1305</v>
      </c>
      <c r="J909" s="16" t="s">
        <v>500</v>
      </c>
      <c r="K909" s="22">
        <f>0.05*O909</f>
        <v>599253</v>
      </c>
      <c r="L909" s="21">
        <v>93.957999999999998</v>
      </c>
      <c r="M909" s="16" t="s">
        <v>80</v>
      </c>
      <c r="N909" s="19"/>
      <c r="O909" s="22">
        <v>11985060</v>
      </c>
      <c r="P909" s="22">
        <f>O909-K909</f>
        <v>11385807</v>
      </c>
    </row>
    <row r="910" spans="1:16" ht="32" x14ac:dyDescent="0.2">
      <c r="A910" s="16" t="s">
        <v>11</v>
      </c>
      <c r="B910" s="16">
        <v>2022</v>
      </c>
      <c r="C910" s="16">
        <v>2022</v>
      </c>
      <c r="D910" s="16" t="s">
        <v>560</v>
      </c>
      <c r="E910" s="16" t="s">
        <v>561</v>
      </c>
      <c r="F910" s="16" t="s">
        <v>562</v>
      </c>
      <c r="G910" s="16" t="s">
        <v>1310</v>
      </c>
      <c r="H910" s="16" t="s">
        <v>1304</v>
      </c>
      <c r="I910" s="16" t="s">
        <v>1305</v>
      </c>
      <c r="J910" s="16" t="s">
        <v>500</v>
      </c>
      <c r="K910" s="22">
        <f>0.05*O910</f>
        <v>7749.2000000000007</v>
      </c>
      <c r="L910" s="21">
        <v>93.957999999999998</v>
      </c>
      <c r="M910" s="16" t="s">
        <v>80</v>
      </c>
      <c r="N910" s="19"/>
      <c r="O910" s="22">
        <v>154984</v>
      </c>
      <c r="P910" s="22">
        <f>O910-K910</f>
        <v>147234.79999999999</v>
      </c>
    </row>
    <row r="911" spans="1:16" ht="32" x14ac:dyDescent="0.2">
      <c r="A911" s="16" t="s">
        <v>11</v>
      </c>
      <c r="B911" s="16">
        <v>2022</v>
      </c>
      <c r="C911" s="16">
        <v>2022</v>
      </c>
      <c r="D911" s="16" t="s">
        <v>560</v>
      </c>
      <c r="E911" s="16" t="s">
        <v>561</v>
      </c>
      <c r="F911" s="16" t="s">
        <v>562</v>
      </c>
      <c r="G911" s="16" t="s">
        <v>1310</v>
      </c>
      <c r="H911" s="16" t="s">
        <v>1304</v>
      </c>
      <c r="I911" s="16" t="s">
        <v>1305</v>
      </c>
      <c r="J911" s="16" t="s">
        <v>500</v>
      </c>
      <c r="K911" s="22">
        <f>0.05*O911</f>
        <v>520420.35000000003</v>
      </c>
      <c r="L911" s="21">
        <v>93.957999999999998</v>
      </c>
      <c r="M911" s="16" t="s">
        <v>80</v>
      </c>
      <c r="N911" s="19"/>
      <c r="O911" s="22">
        <v>10408407</v>
      </c>
      <c r="P911" s="22">
        <f>O911-K911</f>
        <v>9887986.6500000004</v>
      </c>
    </row>
    <row r="912" spans="1:16" ht="32" x14ac:dyDescent="0.2">
      <c r="A912" s="16" t="s">
        <v>11</v>
      </c>
      <c r="B912" s="16">
        <v>2022</v>
      </c>
      <c r="C912" s="16">
        <v>2022</v>
      </c>
      <c r="D912" s="16" t="s">
        <v>560</v>
      </c>
      <c r="E912" s="16" t="s">
        <v>561</v>
      </c>
      <c r="F912" s="16" t="s">
        <v>562</v>
      </c>
      <c r="G912" s="16" t="s">
        <v>1323</v>
      </c>
      <c r="H912" s="16" t="s">
        <v>1316</v>
      </c>
      <c r="I912" s="16" t="s">
        <v>1317</v>
      </c>
      <c r="J912" s="16" t="s">
        <v>507</v>
      </c>
      <c r="K912" s="22">
        <f>0.05*O912</f>
        <v>684650.20000000007</v>
      </c>
      <c r="L912" s="21">
        <v>93.957999999999998</v>
      </c>
      <c r="M912" s="16" t="s">
        <v>80</v>
      </c>
      <c r="N912" s="19"/>
      <c r="O912" s="22">
        <v>13693004</v>
      </c>
      <c r="P912" s="22">
        <f>O912-K912</f>
        <v>13008353.800000001</v>
      </c>
    </row>
    <row r="913" spans="1:16" ht="32" x14ac:dyDescent="0.2">
      <c r="A913" s="16" t="s">
        <v>11</v>
      </c>
      <c r="B913" s="16">
        <v>2022</v>
      </c>
      <c r="C913" s="16">
        <v>2022</v>
      </c>
      <c r="D913" s="16" t="s">
        <v>560</v>
      </c>
      <c r="E913" s="16" t="s">
        <v>561</v>
      </c>
      <c r="F913" s="16" t="s">
        <v>562</v>
      </c>
      <c r="G913" s="16" t="s">
        <v>1323</v>
      </c>
      <c r="H913" s="16" t="s">
        <v>1316</v>
      </c>
      <c r="I913" s="16" t="s">
        <v>1318</v>
      </c>
      <c r="J913" s="16" t="s">
        <v>507</v>
      </c>
      <c r="K913" s="22">
        <f>0.05*O913</f>
        <v>2139238.35</v>
      </c>
      <c r="L913" s="21">
        <v>93.957999999999998</v>
      </c>
      <c r="M913" s="16" t="s">
        <v>80</v>
      </c>
      <c r="N913" s="19"/>
      <c r="O913" s="22">
        <v>42784767</v>
      </c>
      <c r="P913" s="22">
        <f>O913-K913</f>
        <v>40645528.649999999</v>
      </c>
    </row>
    <row r="914" spans="1:16" ht="32" x14ac:dyDescent="0.2">
      <c r="A914" s="16" t="s">
        <v>11</v>
      </c>
      <c r="B914" s="16">
        <v>2022</v>
      </c>
      <c r="C914" s="16">
        <v>2022</v>
      </c>
      <c r="D914" s="16" t="s">
        <v>560</v>
      </c>
      <c r="E914" s="16" t="s">
        <v>561</v>
      </c>
      <c r="F914" s="16" t="s">
        <v>562</v>
      </c>
      <c r="G914" s="16" t="s">
        <v>1323</v>
      </c>
      <c r="H914" s="16" t="s">
        <v>1316</v>
      </c>
      <c r="I914" s="16" t="s">
        <v>1317</v>
      </c>
      <c r="J914" s="16" t="s">
        <v>507</v>
      </c>
      <c r="K914" s="22">
        <f>0.05*O914</f>
        <v>1064.2</v>
      </c>
      <c r="L914" s="21">
        <v>93.957999999999998</v>
      </c>
      <c r="M914" s="16" t="s">
        <v>80</v>
      </c>
      <c r="N914" s="19"/>
      <c r="O914" s="22">
        <v>21284</v>
      </c>
      <c r="P914" s="22">
        <f>O914-K914</f>
        <v>20219.8</v>
      </c>
    </row>
    <row r="915" spans="1:16" ht="32" x14ac:dyDescent="0.2">
      <c r="A915" s="16" t="s">
        <v>11</v>
      </c>
      <c r="B915" s="16">
        <v>2022</v>
      </c>
      <c r="C915" s="16">
        <v>2022</v>
      </c>
      <c r="D915" s="16" t="s">
        <v>560</v>
      </c>
      <c r="E915" s="16" t="s">
        <v>561</v>
      </c>
      <c r="F915" s="16" t="s">
        <v>562</v>
      </c>
      <c r="G915" s="16" t="s">
        <v>1323</v>
      </c>
      <c r="H915" s="16" t="s">
        <v>1316</v>
      </c>
      <c r="I915" s="16" t="s">
        <v>1317</v>
      </c>
      <c r="J915" s="16" t="s">
        <v>507</v>
      </c>
      <c r="K915" s="22">
        <f>0.05*O915</f>
        <v>53391.5</v>
      </c>
      <c r="L915" s="21">
        <v>93.957999999999998</v>
      </c>
      <c r="M915" s="16" t="s">
        <v>80</v>
      </c>
      <c r="N915" s="19"/>
      <c r="O915" s="22">
        <v>1067830</v>
      </c>
      <c r="P915" s="22">
        <f>O915-K915</f>
        <v>1014438.5</v>
      </c>
    </row>
    <row r="916" spans="1:16" ht="32" x14ac:dyDescent="0.2">
      <c r="A916" s="16" t="s">
        <v>11</v>
      </c>
      <c r="B916" s="16">
        <v>2022</v>
      </c>
      <c r="C916" s="16">
        <v>2022</v>
      </c>
      <c r="D916" s="16" t="s">
        <v>560</v>
      </c>
      <c r="E916" s="16" t="s">
        <v>561</v>
      </c>
      <c r="F916" s="16" t="s">
        <v>562</v>
      </c>
      <c r="G916" s="16" t="s">
        <v>1335</v>
      </c>
      <c r="H916" s="16" t="s">
        <v>1330</v>
      </c>
      <c r="I916" s="16" t="s">
        <v>1329</v>
      </c>
      <c r="J916" s="16" t="s">
        <v>142</v>
      </c>
      <c r="K916" s="22">
        <f>0.05*O916</f>
        <v>68477.100000000006</v>
      </c>
      <c r="L916" s="21">
        <v>93.957999999999998</v>
      </c>
      <c r="M916" s="16" t="s">
        <v>80</v>
      </c>
      <c r="N916" s="19"/>
      <c r="O916" s="22">
        <v>1369542</v>
      </c>
      <c r="P916" s="22">
        <f>O916-K916</f>
        <v>1301064.8999999999</v>
      </c>
    </row>
    <row r="917" spans="1:16" ht="32" x14ac:dyDescent="0.2">
      <c r="A917" s="16" t="s">
        <v>11</v>
      </c>
      <c r="B917" s="16">
        <v>2022</v>
      </c>
      <c r="C917" s="16">
        <v>2022</v>
      </c>
      <c r="D917" s="16" t="s">
        <v>560</v>
      </c>
      <c r="E917" s="16" t="s">
        <v>561</v>
      </c>
      <c r="F917" s="16" t="s">
        <v>562</v>
      </c>
      <c r="G917" s="16" t="s">
        <v>1335</v>
      </c>
      <c r="H917" s="16" t="s">
        <v>1330</v>
      </c>
      <c r="I917" s="16" t="s">
        <v>1329</v>
      </c>
      <c r="J917" s="16" t="s">
        <v>142</v>
      </c>
      <c r="K917" s="22">
        <f>0.05*O917</f>
        <v>337406.9</v>
      </c>
      <c r="L917" s="21">
        <v>93.957999999999998</v>
      </c>
      <c r="M917" s="16" t="s">
        <v>80</v>
      </c>
      <c r="N917" s="19"/>
      <c r="O917" s="22">
        <v>6748138</v>
      </c>
      <c r="P917" s="22">
        <f>O917-K917</f>
        <v>6410731.0999999996</v>
      </c>
    </row>
    <row r="918" spans="1:16" ht="32" x14ac:dyDescent="0.2">
      <c r="A918" s="16" t="s">
        <v>11</v>
      </c>
      <c r="B918" s="16">
        <v>2022</v>
      </c>
      <c r="C918" s="16">
        <v>2022</v>
      </c>
      <c r="D918" s="16" t="s">
        <v>560</v>
      </c>
      <c r="E918" s="16" t="s">
        <v>561</v>
      </c>
      <c r="F918" s="16" t="s">
        <v>562</v>
      </c>
      <c r="G918" s="16" t="s">
        <v>1335</v>
      </c>
      <c r="H918" s="16" t="s">
        <v>1330</v>
      </c>
      <c r="I918" s="16" t="s">
        <v>1329</v>
      </c>
      <c r="J918" s="16" t="s">
        <v>142</v>
      </c>
      <c r="K918" s="22">
        <f>0.05*O918</f>
        <v>2410.7000000000003</v>
      </c>
      <c r="L918" s="21">
        <v>93.957999999999998</v>
      </c>
      <c r="M918" s="16" t="s">
        <v>80</v>
      </c>
      <c r="N918" s="19"/>
      <c r="O918" s="22">
        <v>48214</v>
      </c>
      <c r="P918" s="22">
        <f>O918-K918</f>
        <v>45803.3</v>
      </c>
    </row>
    <row r="919" spans="1:16" ht="32" x14ac:dyDescent="0.2">
      <c r="A919" s="16" t="s">
        <v>11</v>
      </c>
      <c r="B919" s="16">
        <v>2022</v>
      </c>
      <c r="C919" s="16">
        <v>2022</v>
      </c>
      <c r="D919" s="16" t="s">
        <v>560</v>
      </c>
      <c r="E919" s="16" t="s">
        <v>561</v>
      </c>
      <c r="F919" s="16" t="s">
        <v>562</v>
      </c>
      <c r="G919" s="16" t="s">
        <v>1335</v>
      </c>
      <c r="H919" s="16" t="s">
        <v>1330</v>
      </c>
      <c r="I919" s="16" t="s">
        <v>1329</v>
      </c>
      <c r="J919" s="16" t="s">
        <v>142</v>
      </c>
      <c r="K919" s="22">
        <f>0.05*O919</f>
        <v>150676.1</v>
      </c>
      <c r="L919" s="21">
        <v>93.957999999999998</v>
      </c>
      <c r="M919" s="16" t="s">
        <v>80</v>
      </c>
      <c r="N919" s="19"/>
      <c r="O919" s="22">
        <v>3013522</v>
      </c>
      <c r="P919" s="22">
        <f>O919-K919</f>
        <v>2862845.9</v>
      </c>
    </row>
    <row r="920" spans="1:16" ht="32" x14ac:dyDescent="0.2">
      <c r="A920" s="16" t="s">
        <v>11</v>
      </c>
      <c r="B920" s="16">
        <v>2022</v>
      </c>
      <c r="C920" s="16">
        <v>2022</v>
      </c>
      <c r="D920" s="16" t="s">
        <v>560</v>
      </c>
      <c r="E920" s="16" t="s">
        <v>561</v>
      </c>
      <c r="F920" s="16" t="s">
        <v>562</v>
      </c>
      <c r="G920" s="16" t="s">
        <v>1347</v>
      </c>
      <c r="H920" s="16" t="s">
        <v>1342</v>
      </c>
      <c r="I920" s="16" t="s">
        <v>1341</v>
      </c>
      <c r="J920" s="16" t="s">
        <v>13</v>
      </c>
      <c r="K920" s="22">
        <f>0.05*O920</f>
        <v>190194.7</v>
      </c>
      <c r="L920" s="21">
        <v>93.957999999999998</v>
      </c>
      <c r="M920" s="16" t="s">
        <v>80</v>
      </c>
      <c r="N920" s="19"/>
      <c r="O920" s="22">
        <v>3803894</v>
      </c>
      <c r="P920" s="22">
        <f>O920-K920</f>
        <v>3613699.3</v>
      </c>
    </row>
    <row r="921" spans="1:16" ht="32" x14ac:dyDescent="0.2">
      <c r="A921" s="16" t="s">
        <v>11</v>
      </c>
      <c r="B921" s="16">
        <v>2022</v>
      </c>
      <c r="C921" s="16">
        <v>2022</v>
      </c>
      <c r="D921" s="16" t="s">
        <v>560</v>
      </c>
      <c r="E921" s="16" t="s">
        <v>561</v>
      </c>
      <c r="F921" s="16" t="s">
        <v>562</v>
      </c>
      <c r="G921" s="16" t="s">
        <v>1347</v>
      </c>
      <c r="H921" s="16" t="s">
        <v>1342</v>
      </c>
      <c r="I921" s="16" t="s">
        <v>1341</v>
      </c>
      <c r="J921" s="16" t="s">
        <v>13</v>
      </c>
      <c r="K921" s="22">
        <f>0.05*O921</f>
        <v>699520.10000000009</v>
      </c>
      <c r="L921" s="21">
        <v>93.957999999999998</v>
      </c>
      <c r="M921" s="16" t="s">
        <v>80</v>
      </c>
      <c r="N921" s="19"/>
      <c r="O921" s="22">
        <v>13990402</v>
      </c>
      <c r="P921" s="22">
        <f>O921-K921</f>
        <v>13290881.9</v>
      </c>
    </row>
    <row r="922" spans="1:16" ht="32" x14ac:dyDescent="0.2">
      <c r="A922" s="16" t="s">
        <v>11</v>
      </c>
      <c r="B922" s="16">
        <v>2022</v>
      </c>
      <c r="C922" s="16">
        <v>2022</v>
      </c>
      <c r="D922" s="16" t="s">
        <v>560</v>
      </c>
      <c r="E922" s="16" t="s">
        <v>561</v>
      </c>
      <c r="F922" s="16" t="s">
        <v>562</v>
      </c>
      <c r="G922" s="16" t="s">
        <v>1347</v>
      </c>
      <c r="H922" s="16" t="s">
        <v>1342</v>
      </c>
      <c r="I922" s="16" t="s">
        <v>1341</v>
      </c>
      <c r="J922" s="16" t="s">
        <v>13</v>
      </c>
      <c r="K922" s="22">
        <f>0.05*O922</f>
        <v>39.450000000000003</v>
      </c>
      <c r="L922" s="21">
        <v>93.957999999999998</v>
      </c>
      <c r="M922" s="16" t="s">
        <v>80</v>
      </c>
      <c r="N922" s="19"/>
      <c r="O922" s="22">
        <v>789</v>
      </c>
      <c r="P922" s="22">
        <f>O922-K922</f>
        <v>749.55</v>
      </c>
    </row>
    <row r="923" spans="1:16" ht="32" x14ac:dyDescent="0.2">
      <c r="A923" s="16" t="s">
        <v>11</v>
      </c>
      <c r="B923" s="16">
        <v>2022</v>
      </c>
      <c r="C923" s="16">
        <v>2022</v>
      </c>
      <c r="D923" s="16" t="s">
        <v>560</v>
      </c>
      <c r="E923" s="16" t="s">
        <v>561</v>
      </c>
      <c r="F923" s="16" t="s">
        <v>562</v>
      </c>
      <c r="G923" s="16" t="s">
        <v>1347</v>
      </c>
      <c r="H923" s="16" t="s">
        <v>1342</v>
      </c>
      <c r="I923" s="16" t="s">
        <v>1341</v>
      </c>
      <c r="J923" s="16" t="s">
        <v>13</v>
      </c>
      <c r="K923" s="22">
        <f>0.05*O923</f>
        <v>2457.4</v>
      </c>
      <c r="L923" s="21">
        <v>93.957999999999998</v>
      </c>
      <c r="M923" s="16" t="s">
        <v>80</v>
      </c>
      <c r="N923" s="19"/>
      <c r="O923" s="22">
        <v>49148</v>
      </c>
      <c r="P923" s="22">
        <f>O923-K923</f>
        <v>46690.6</v>
      </c>
    </row>
    <row r="924" spans="1:16" ht="32" x14ac:dyDescent="0.2">
      <c r="A924" s="16" t="s">
        <v>11</v>
      </c>
      <c r="B924" s="16">
        <v>2022</v>
      </c>
      <c r="C924" s="16">
        <v>2022</v>
      </c>
      <c r="D924" s="16" t="s">
        <v>560</v>
      </c>
      <c r="E924" s="16" t="s">
        <v>561</v>
      </c>
      <c r="F924" s="16" t="s">
        <v>562</v>
      </c>
      <c r="G924" s="16" t="s">
        <v>1360</v>
      </c>
      <c r="H924" s="16" t="s">
        <v>1354</v>
      </c>
      <c r="I924" s="16" t="s">
        <v>1355</v>
      </c>
      <c r="J924" s="16" t="s">
        <v>1352</v>
      </c>
      <c r="K924" s="22">
        <f>0.05*O924</f>
        <v>3137.8</v>
      </c>
      <c r="L924" s="21">
        <v>93.957999999999998</v>
      </c>
      <c r="M924" s="16" t="s">
        <v>80</v>
      </c>
      <c r="N924" s="19"/>
      <c r="O924" s="22">
        <v>62756</v>
      </c>
      <c r="P924" s="22">
        <f>O924-K924</f>
        <v>59618.2</v>
      </c>
    </row>
    <row r="925" spans="1:16" ht="32" x14ac:dyDescent="0.2">
      <c r="A925" s="16" t="s">
        <v>11</v>
      </c>
      <c r="B925" s="16">
        <v>2022</v>
      </c>
      <c r="C925" s="16">
        <v>2022</v>
      </c>
      <c r="D925" s="16" t="s">
        <v>560</v>
      </c>
      <c r="E925" s="16" t="s">
        <v>561</v>
      </c>
      <c r="F925" s="16" t="s">
        <v>562</v>
      </c>
      <c r="G925" s="16" t="s">
        <v>1360</v>
      </c>
      <c r="H925" s="16" t="s">
        <v>1354</v>
      </c>
      <c r="I925" s="16" t="s">
        <v>1355</v>
      </c>
      <c r="J925" s="16" t="s">
        <v>1352</v>
      </c>
      <c r="K925" s="22">
        <f>0.05*O925</f>
        <v>11430.550000000001</v>
      </c>
      <c r="L925" s="21">
        <v>93.957999999999998</v>
      </c>
      <c r="M925" s="16" t="s">
        <v>80</v>
      </c>
      <c r="N925" s="19"/>
      <c r="O925" s="22">
        <v>228611</v>
      </c>
      <c r="P925" s="22">
        <f>O925-K925</f>
        <v>217180.45</v>
      </c>
    </row>
    <row r="926" spans="1:16" ht="32" x14ac:dyDescent="0.2">
      <c r="A926" s="16" t="s">
        <v>11</v>
      </c>
      <c r="B926" s="16">
        <v>2022</v>
      </c>
      <c r="C926" s="16">
        <v>2022</v>
      </c>
      <c r="D926" s="16" t="s">
        <v>560</v>
      </c>
      <c r="E926" s="16" t="s">
        <v>561</v>
      </c>
      <c r="F926" s="16" t="s">
        <v>562</v>
      </c>
      <c r="G926" s="16" t="s">
        <v>1360</v>
      </c>
      <c r="H926" s="16" t="s">
        <v>1354</v>
      </c>
      <c r="I926" s="16" t="s">
        <v>1355</v>
      </c>
      <c r="J926" s="16" t="s">
        <v>1352</v>
      </c>
      <c r="K926" s="22">
        <f>0.05*O926</f>
        <v>163.85000000000002</v>
      </c>
      <c r="L926" s="21">
        <v>93.957999999999998</v>
      </c>
      <c r="M926" s="16" t="s">
        <v>80</v>
      </c>
      <c r="N926" s="19"/>
      <c r="O926" s="22">
        <v>3277</v>
      </c>
      <c r="P926" s="22">
        <f>O926-K926</f>
        <v>3113.15</v>
      </c>
    </row>
    <row r="927" spans="1:16" ht="32" x14ac:dyDescent="0.2">
      <c r="A927" s="16" t="s">
        <v>11</v>
      </c>
      <c r="B927" s="16">
        <v>2022</v>
      </c>
      <c r="C927" s="16">
        <v>2022</v>
      </c>
      <c r="D927" s="16" t="s">
        <v>560</v>
      </c>
      <c r="E927" s="16" t="s">
        <v>561</v>
      </c>
      <c r="F927" s="16" t="s">
        <v>562</v>
      </c>
      <c r="G927" s="16" t="s">
        <v>1360</v>
      </c>
      <c r="H927" s="16" t="s">
        <v>1354</v>
      </c>
      <c r="I927" s="16" t="s">
        <v>1355</v>
      </c>
      <c r="J927" s="16" t="s">
        <v>1352</v>
      </c>
      <c r="K927" s="22">
        <f>0.05*O927</f>
        <v>10303.6</v>
      </c>
      <c r="L927" s="21">
        <v>93.957999999999998</v>
      </c>
      <c r="M927" s="16" t="s">
        <v>80</v>
      </c>
      <c r="N927" s="19"/>
      <c r="O927" s="22">
        <v>206072</v>
      </c>
      <c r="P927" s="22">
        <f>O927-K927</f>
        <v>195768.4</v>
      </c>
    </row>
    <row r="928" spans="1:16" ht="32" x14ac:dyDescent="0.2">
      <c r="A928" s="16" t="s">
        <v>11</v>
      </c>
      <c r="B928" s="16">
        <v>2022</v>
      </c>
      <c r="C928" s="16">
        <v>2022</v>
      </c>
      <c r="D928" s="16" t="s">
        <v>560</v>
      </c>
      <c r="E928" s="16" t="s">
        <v>561</v>
      </c>
      <c r="F928" s="16" t="s">
        <v>562</v>
      </c>
      <c r="G928" s="16" t="s">
        <v>1373</v>
      </c>
      <c r="H928" s="16" t="s">
        <v>1366</v>
      </c>
      <c r="I928" s="16" t="s">
        <v>1367</v>
      </c>
      <c r="J928" s="16" t="s">
        <v>145</v>
      </c>
      <c r="K928" s="22">
        <f>0.05*O928</f>
        <v>12997.400000000001</v>
      </c>
      <c r="L928" s="21">
        <v>93.957999999999998</v>
      </c>
      <c r="M928" s="16" t="s">
        <v>80</v>
      </c>
      <c r="N928" s="19"/>
      <c r="O928" s="22">
        <v>259948</v>
      </c>
      <c r="P928" s="22">
        <f>O928-K928</f>
        <v>246950.6</v>
      </c>
    </row>
    <row r="929" spans="1:16" ht="32" x14ac:dyDescent="0.2">
      <c r="A929" s="16" t="s">
        <v>11</v>
      </c>
      <c r="B929" s="16">
        <v>2022</v>
      </c>
      <c r="C929" s="16">
        <v>2022</v>
      </c>
      <c r="D929" s="16" t="s">
        <v>560</v>
      </c>
      <c r="E929" s="16" t="s">
        <v>561</v>
      </c>
      <c r="F929" s="16" t="s">
        <v>562</v>
      </c>
      <c r="G929" s="16" t="s">
        <v>1373</v>
      </c>
      <c r="H929" s="16" t="s">
        <v>1368</v>
      </c>
      <c r="I929" s="16" t="s">
        <v>1367</v>
      </c>
      <c r="J929" s="16" t="s">
        <v>145</v>
      </c>
      <c r="K929" s="22">
        <f>0.05*O929</f>
        <v>47402.600000000006</v>
      </c>
      <c r="L929" s="21">
        <v>93.957999999999998</v>
      </c>
      <c r="M929" s="16" t="s">
        <v>80</v>
      </c>
      <c r="N929" s="19"/>
      <c r="O929" s="22">
        <v>948052</v>
      </c>
      <c r="P929" s="22">
        <f>O929-K929</f>
        <v>900649.4</v>
      </c>
    </row>
    <row r="930" spans="1:16" ht="32" x14ac:dyDescent="0.2">
      <c r="A930" s="16" t="s">
        <v>11</v>
      </c>
      <c r="B930" s="16">
        <v>2022</v>
      </c>
      <c r="C930" s="16">
        <v>2022</v>
      </c>
      <c r="D930" s="16" t="s">
        <v>560</v>
      </c>
      <c r="E930" s="16" t="s">
        <v>561</v>
      </c>
      <c r="F930" s="16" t="s">
        <v>562</v>
      </c>
      <c r="G930" s="16" t="s">
        <v>1373</v>
      </c>
      <c r="H930" s="16" t="s">
        <v>1368</v>
      </c>
      <c r="I930" s="16" t="s">
        <v>1367</v>
      </c>
      <c r="J930" s="16" t="s">
        <v>145</v>
      </c>
      <c r="K930" s="22">
        <f>0.05*O930</f>
        <v>2317.9</v>
      </c>
      <c r="L930" s="21">
        <v>93.957999999999998</v>
      </c>
      <c r="M930" s="16" t="s">
        <v>80</v>
      </c>
      <c r="N930" s="19"/>
      <c r="O930" s="22">
        <v>46358</v>
      </c>
      <c r="P930" s="22">
        <f>O930-K930</f>
        <v>44040.1</v>
      </c>
    </row>
    <row r="931" spans="1:16" ht="32" x14ac:dyDescent="0.2">
      <c r="A931" s="16" t="s">
        <v>11</v>
      </c>
      <c r="B931" s="16">
        <v>2022</v>
      </c>
      <c r="C931" s="16">
        <v>2022</v>
      </c>
      <c r="D931" s="16" t="s">
        <v>560</v>
      </c>
      <c r="E931" s="16" t="s">
        <v>561</v>
      </c>
      <c r="F931" s="16" t="s">
        <v>562</v>
      </c>
      <c r="G931" s="16" t="s">
        <v>1373</v>
      </c>
      <c r="H931" s="16" t="s">
        <v>1366</v>
      </c>
      <c r="I931" s="16" t="s">
        <v>1367</v>
      </c>
      <c r="J931" s="16" t="s">
        <v>145</v>
      </c>
      <c r="K931" s="22">
        <f>0.05*O931</f>
        <v>140693.75</v>
      </c>
      <c r="L931" s="21">
        <v>93.957999999999998</v>
      </c>
      <c r="M931" s="16" t="s">
        <v>80</v>
      </c>
      <c r="N931" s="19"/>
      <c r="O931" s="22">
        <v>2813875</v>
      </c>
      <c r="P931" s="22">
        <f>O931-K931</f>
        <v>2673181.25</v>
      </c>
    </row>
    <row r="932" spans="1:16" ht="32" x14ac:dyDescent="0.2">
      <c r="A932" s="16" t="s">
        <v>11</v>
      </c>
      <c r="B932" s="16">
        <v>2022</v>
      </c>
      <c r="C932" s="16">
        <v>2022</v>
      </c>
      <c r="D932" s="16" t="s">
        <v>560</v>
      </c>
      <c r="E932" s="16" t="s">
        <v>561</v>
      </c>
      <c r="F932" s="16" t="s">
        <v>562</v>
      </c>
      <c r="G932" s="16" t="s">
        <v>1388</v>
      </c>
      <c r="H932" s="16" t="s">
        <v>1382</v>
      </c>
      <c r="I932" s="16" t="s">
        <v>1383</v>
      </c>
      <c r="J932" s="16" t="s">
        <v>539</v>
      </c>
      <c r="K932" s="22">
        <f>0.05*O932</f>
        <v>176460.65000000002</v>
      </c>
      <c r="L932" s="21">
        <v>93.957999999999998</v>
      </c>
      <c r="M932" s="16" t="s">
        <v>80</v>
      </c>
      <c r="N932" s="19"/>
      <c r="O932" s="22">
        <v>3529213</v>
      </c>
      <c r="P932" s="22">
        <f>O932-K932</f>
        <v>3352752.35</v>
      </c>
    </row>
    <row r="933" spans="1:16" ht="32" x14ac:dyDescent="0.2">
      <c r="A933" s="16" t="s">
        <v>11</v>
      </c>
      <c r="B933" s="16">
        <v>2022</v>
      </c>
      <c r="C933" s="16">
        <v>2022</v>
      </c>
      <c r="D933" s="16" t="s">
        <v>560</v>
      </c>
      <c r="E933" s="16" t="s">
        <v>561</v>
      </c>
      <c r="F933" s="16" t="s">
        <v>562</v>
      </c>
      <c r="G933" s="16" t="s">
        <v>1388</v>
      </c>
      <c r="H933" s="16" t="s">
        <v>1382</v>
      </c>
      <c r="I933" s="16" t="s">
        <v>1383</v>
      </c>
      <c r="J933" s="16" t="s">
        <v>539</v>
      </c>
      <c r="K933" s="22">
        <f>0.05*O933</f>
        <v>683180.60000000009</v>
      </c>
      <c r="L933" s="21">
        <v>93.957999999999998</v>
      </c>
      <c r="M933" s="16" t="s">
        <v>80</v>
      </c>
      <c r="N933" s="19"/>
      <c r="O933" s="22">
        <v>13663612</v>
      </c>
      <c r="P933" s="22">
        <f>O933-K933</f>
        <v>12980431.4</v>
      </c>
    </row>
    <row r="934" spans="1:16" ht="32" x14ac:dyDescent="0.2">
      <c r="A934" s="16" t="s">
        <v>11</v>
      </c>
      <c r="B934" s="16">
        <v>2022</v>
      </c>
      <c r="C934" s="16">
        <v>2022</v>
      </c>
      <c r="D934" s="16" t="s">
        <v>560</v>
      </c>
      <c r="E934" s="16" t="s">
        <v>561</v>
      </c>
      <c r="F934" s="16" t="s">
        <v>562</v>
      </c>
      <c r="G934" s="16" t="s">
        <v>1388</v>
      </c>
      <c r="H934" s="16" t="s">
        <v>1382</v>
      </c>
      <c r="I934" s="16" t="s">
        <v>1383</v>
      </c>
      <c r="J934" s="16" t="s">
        <v>539</v>
      </c>
      <c r="K934" s="22">
        <f>0.05*O934</f>
        <v>1458.5</v>
      </c>
      <c r="L934" s="21">
        <v>93.957999999999998</v>
      </c>
      <c r="M934" s="16" t="s">
        <v>80</v>
      </c>
      <c r="N934" s="19"/>
      <c r="O934" s="22">
        <v>29170</v>
      </c>
      <c r="P934" s="22">
        <f>O934-K934</f>
        <v>27711.5</v>
      </c>
    </row>
    <row r="935" spans="1:16" ht="32" x14ac:dyDescent="0.2">
      <c r="A935" s="16" t="s">
        <v>11</v>
      </c>
      <c r="B935" s="16">
        <v>2022</v>
      </c>
      <c r="C935" s="16">
        <v>2022</v>
      </c>
      <c r="D935" s="16" t="s">
        <v>560</v>
      </c>
      <c r="E935" s="16" t="s">
        <v>561</v>
      </c>
      <c r="F935" s="16" t="s">
        <v>562</v>
      </c>
      <c r="G935" s="16" t="s">
        <v>1388</v>
      </c>
      <c r="H935" s="16" t="s">
        <v>1382</v>
      </c>
      <c r="I935" s="16" t="s">
        <v>1383</v>
      </c>
      <c r="J935" s="16" t="s">
        <v>539</v>
      </c>
      <c r="K935" s="22">
        <f>0.05*O935</f>
        <v>103369.65000000001</v>
      </c>
      <c r="L935" s="21">
        <v>93.957999999999998</v>
      </c>
      <c r="M935" s="16" t="s">
        <v>80</v>
      </c>
      <c r="N935" s="19"/>
      <c r="O935" s="22">
        <v>2067393</v>
      </c>
      <c r="P935" s="22">
        <f>O935-K935</f>
        <v>1964023.35</v>
      </c>
    </row>
    <row r="936" spans="1:16" ht="32" x14ac:dyDescent="0.2">
      <c r="A936" s="16" t="s">
        <v>11</v>
      </c>
      <c r="B936" s="16">
        <v>2022</v>
      </c>
      <c r="C936" s="16">
        <v>2022</v>
      </c>
      <c r="D936" s="16" t="s">
        <v>560</v>
      </c>
      <c r="E936" s="16" t="s">
        <v>561</v>
      </c>
      <c r="F936" s="16" t="s">
        <v>562</v>
      </c>
      <c r="G936" s="16" t="s">
        <v>1399</v>
      </c>
      <c r="H936" s="16" t="s">
        <v>148</v>
      </c>
      <c r="I936" s="16" t="s">
        <v>1394</v>
      </c>
      <c r="J936" s="16" t="s">
        <v>149</v>
      </c>
      <c r="K936" s="22">
        <f>0.05*O936</f>
        <v>130904.90000000001</v>
      </c>
      <c r="L936" s="21">
        <v>93.957999999999998</v>
      </c>
      <c r="M936" s="16" t="s">
        <v>80</v>
      </c>
      <c r="N936" s="19"/>
      <c r="O936" s="22">
        <v>2618098</v>
      </c>
      <c r="P936" s="22">
        <f>O936-K936</f>
        <v>2487193.1</v>
      </c>
    </row>
    <row r="937" spans="1:16" ht="32" x14ac:dyDescent="0.2">
      <c r="A937" s="16" t="s">
        <v>11</v>
      </c>
      <c r="B937" s="16">
        <v>2022</v>
      </c>
      <c r="C937" s="16">
        <v>2022</v>
      </c>
      <c r="D937" s="16" t="s">
        <v>560</v>
      </c>
      <c r="E937" s="16" t="s">
        <v>561</v>
      </c>
      <c r="F937" s="16" t="s">
        <v>562</v>
      </c>
      <c r="G937" s="16" t="s">
        <v>1399</v>
      </c>
      <c r="H937" s="16" t="s">
        <v>148</v>
      </c>
      <c r="I937" s="16" t="s">
        <v>1394</v>
      </c>
      <c r="J937" s="16" t="s">
        <v>149</v>
      </c>
      <c r="K937" s="22">
        <f>0.05*O937</f>
        <v>395162.15</v>
      </c>
      <c r="L937" s="21">
        <v>93.957999999999998</v>
      </c>
      <c r="M937" s="16" t="s">
        <v>80</v>
      </c>
      <c r="N937" s="19"/>
      <c r="O937" s="22">
        <v>7903243</v>
      </c>
      <c r="P937" s="22">
        <f>O937-K937</f>
        <v>7508080.8499999996</v>
      </c>
    </row>
    <row r="938" spans="1:16" ht="32" x14ac:dyDescent="0.2">
      <c r="A938" s="16" t="s">
        <v>11</v>
      </c>
      <c r="B938" s="16">
        <v>2022</v>
      </c>
      <c r="C938" s="16">
        <v>2022</v>
      </c>
      <c r="D938" s="16" t="s">
        <v>560</v>
      </c>
      <c r="E938" s="16" t="s">
        <v>561</v>
      </c>
      <c r="F938" s="16" t="s">
        <v>562</v>
      </c>
      <c r="G938" s="16" t="s">
        <v>1399</v>
      </c>
      <c r="H938" s="16" t="s">
        <v>148</v>
      </c>
      <c r="I938" s="16" t="s">
        <v>1394</v>
      </c>
      <c r="J938" s="16" t="s">
        <v>149</v>
      </c>
      <c r="K938" s="22">
        <f>0.05*O938</f>
        <v>513.75</v>
      </c>
      <c r="L938" s="21">
        <v>93.957999999999998</v>
      </c>
      <c r="M938" s="16" t="s">
        <v>80</v>
      </c>
      <c r="N938" s="19"/>
      <c r="O938" s="22">
        <v>10275</v>
      </c>
      <c r="P938" s="22">
        <f>O938-K938</f>
        <v>9761.25</v>
      </c>
    </row>
    <row r="939" spans="1:16" ht="32" x14ac:dyDescent="0.2">
      <c r="A939" s="16" t="s">
        <v>11</v>
      </c>
      <c r="B939" s="16">
        <v>2022</v>
      </c>
      <c r="C939" s="16">
        <v>2022</v>
      </c>
      <c r="D939" s="16" t="s">
        <v>560</v>
      </c>
      <c r="E939" s="16" t="s">
        <v>561</v>
      </c>
      <c r="F939" s="16" t="s">
        <v>562</v>
      </c>
      <c r="G939" s="16" t="s">
        <v>1399</v>
      </c>
      <c r="H939" s="16" t="s">
        <v>148</v>
      </c>
      <c r="I939" s="16" t="s">
        <v>1394</v>
      </c>
      <c r="J939" s="16" t="s">
        <v>149</v>
      </c>
      <c r="K939" s="22">
        <f>0.05*O939</f>
        <v>32482.2</v>
      </c>
      <c r="L939" s="21">
        <v>93.957999999999998</v>
      </c>
      <c r="M939" s="16" t="s">
        <v>80</v>
      </c>
      <c r="N939" s="19"/>
      <c r="O939" s="22">
        <v>649644</v>
      </c>
      <c r="P939" s="22">
        <f>O939-K939</f>
        <v>617161.80000000005</v>
      </c>
    </row>
    <row r="940" spans="1:16" ht="32" x14ac:dyDescent="0.2">
      <c r="A940" s="16" t="s">
        <v>11</v>
      </c>
      <c r="B940" s="16">
        <v>2022</v>
      </c>
      <c r="C940" s="16">
        <v>2022</v>
      </c>
      <c r="D940" s="16" t="s">
        <v>560</v>
      </c>
      <c r="E940" s="16" t="s">
        <v>561</v>
      </c>
      <c r="F940" s="16" t="s">
        <v>562</v>
      </c>
      <c r="G940" s="16" t="s">
        <v>1410</v>
      </c>
      <c r="H940" s="16" t="s">
        <v>1404</v>
      </c>
      <c r="I940" s="16" t="s">
        <v>1405</v>
      </c>
      <c r="J940" s="16" t="s">
        <v>153</v>
      </c>
      <c r="K940" s="22">
        <f>0.05*O940</f>
        <v>41341.9</v>
      </c>
      <c r="L940" s="21">
        <v>93.957999999999998</v>
      </c>
      <c r="M940" s="16" t="s">
        <v>80</v>
      </c>
      <c r="N940" s="19"/>
      <c r="O940" s="22">
        <v>826838</v>
      </c>
      <c r="P940" s="22">
        <f>O940-K940</f>
        <v>785496.1</v>
      </c>
    </row>
    <row r="941" spans="1:16" ht="32" x14ac:dyDescent="0.2">
      <c r="A941" s="16" t="s">
        <v>11</v>
      </c>
      <c r="B941" s="16">
        <v>2022</v>
      </c>
      <c r="C941" s="16">
        <v>2022</v>
      </c>
      <c r="D941" s="16" t="s">
        <v>560</v>
      </c>
      <c r="E941" s="16" t="s">
        <v>561</v>
      </c>
      <c r="F941" s="16" t="s">
        <v>562</v>
      </c>
      <c r="G941" s="16" t="s">
        <v>1410</v>
      </c>
      <c r="H941" s="16" t="s">
        <v>1404</v>
      </c>
      <c r="I941" s="16" t="s">
        <v>1405</v>
      </c>
      <c r="J941" s="16" t="s">
        <v>153</v>
      </c>
      <c r="K941" s="22">
        <f>0.05*O941</f>
        <v>147892.80000000002</v>
      </c>
      <c r="L941" s="21">
        <v>93.957999999999998</v>
      </c>
      <c r="M941" s="16" t="s">
        <v>80</v>
      </c>
      <c r="N941" s="19"/>
      <c r="O941" s="22">
        <v>2957856</v>
      </c>
      <c r="P941" s="22">
        <f>O941-K941</f>
        <v>2809963.2</v>
      </c>
    </row>
    <row r="942" spans="1:16" ht="32" x14ac:dyDescent="0.2">
      <c r="A942" s="16" t="s">
        <v>11</v>
      </c>
      <c r="B942" s="16">
        <v>2022</v>
      </c>
      <c r="C942" s="16">
        <v>2022</v>
      </c>
      <c r="D942" s="16" t="s">
        <v>560</v>
      </c>
      <c r="E942" s="16" t="s">
        <v>561</v>
      </c>
      <c r="F942" s="16" t="s">
        <v>562</v>
      </c>
      <c r="G942" s="16" t="s">
        <v>1410</v>
      </c>
      <c r="H942" s="16" t="s">
        <v>1404</v>
      </c>
      <c r="I942" s="16" t="s">
        <v>1405</v>
      </c>
      <c r="J942" s="16" t="s">
        <v>153</v>
      </c>
      <c r="K942" s="22">
        <f>0.05*O942</f>
        <v>124.55000000000001</v>
      </c>
      <c r="L942" s="21">
        <v>93.957999999999998</v>
      </c>
      <c r="M942" s="16" t="s">
        <v>80</v>
      </c>
      <c r="N942" s="19"/>
      <c r="O942" s="22">
        <v>2491</v>
      </c>
      <c r="P942" s="22">
        <f>O942-K942</f>
        <v>2366.4499999999998</v>
      </c>
    </row>
    <row r="943" spans="1:16" ht="32" x14ac:dyDescent="0.2">
      <c r="A943" s="16" t="s">
        <v>11</v>
      </c>
      <c r="B943" s="16">
        <v>2022</v>
      </c>
      <c r="C943" s="16">
        <v>2022</v>
      </c>
      <c r="D943" s="16" t="s">
        <v>560</v>
      </c>
      <c r="E943" s="16" t="s">
        <v>561</v>
      </c>
      <c r="F943" s="16" t="s">
        <v>562</v>
      </c>
      <c r="G943" s="16" t="s">
        <v>1410</v>
      </c>
      <c r="H943" s="16" t="s">
        <v>1404</v>
      </c>
      <c r="I943" s="16" t="s">
        <v>1405</v>
      </c>
      <c r="J943" s="16" t="s">
        <v>153</v>
      </c>
      <c r="K943" s="22">
        <f>0.05*O943</f>
        <v>7120.35</v>
      </c>
      <c r="L943" s="21">
        <v>93.957999999999998</v>
      </c>
      <c r="M943" s="16" t="s">
        <v>80</v>
      </c>
      <c r="N943" s="19"/>
      <c r="O943" s="22">
        <v>142407</v>
      </c>
      <c r="P943" s="22">
        <f>O943-K943</f>
        <v>135286.65</v>
      </c>
    </row>
    <row r="944" spans="1:16" ht="32" x14ac:dyDescent="0.2">
      <c r="A944" s="16" t="s">
        <v>11</v>
      </c>
      <c r="B944" s="16">
        <v>2022</v>
      </c>
      <c r="C944" s="16">
        <v>2022</v>
      </c>
      <c r="D944" s="16" t="s">
        <v>560</v>
      </c>
      <c r="E944" s="16" t="s">
        <v>561</v>
      </c>
      <c r="F944" s="16" t="s">
        <v>562</v>
      </c>
      <c r="G944" s="16" t="s">
        <v>1427</v>
      </c>
      <c r="H944" s="16" t="s">
        <v>1421</v>
      </c>
      <c r="I944" s="16" t="s">
        <v>1422</v>
      </c>
      <c r="J944" s="16" t="s">
        <v>553</v>
      </c>
      <c r="K944" s="22">
        <f>0.05*O944</f>
        <v>9626.4500000000007</v>
      </c>
      <c r="L944" s="21">
        <v>93.957999999999998</v>
      </c>
      <c r="M944" s="16" t="s">
        <v>80</v>
      </c>
      <c r="N944" s="19"/>
      <c r="O944" s="22">
        <v>192529</v>
      </c>
      <c r="P944" s="22">
        <f>O944-K944</f>
        <v>182902.55</v>
      </c>
    </row>
    <row r="945" spans="1:16" ht="32" x14ac:dyDescent="0.2">
      <c r="A945" s="16" t="s">
        <v>11</v>
      </c>
      <c r="B945" s="16">
        <v>2022</v>
      </c>
      <c r="C945" s="16">
        <v>2022</v>
      </c>
      <c r="D945" s="16" t="s">
        <v>560</v>
      </c>
      <c r="E945" s="16" t="s">
        <v>561</v>
      </c>
      <c r="F945" s="16" t="s">
        <v>562</v>
      </c>
      <c r="G945" s="16" t="s">
        <v>1427</v>
      </c>
      <c r="H945" s="16" t="s">
        <v>1421</v>
      </c>
      <c r="I945" s="16" t="s">
        <v>1422</v>
      </c>
      <c r="J945" s="16" t="s">
        <v>553</v>
      </c>
      <c r="K945" s="22">
        <f>0.05*O945</f>
        <v>37008.85</v>
      </c>
      <c r="L945" s="21">
        <v>93.957999999999998</v>
      </c>
      <c r="M945" s="16" t="s">
        <v>80</v>
      </c>
      <c r="N945" s="19"/>
      <c r="O945" s="22">
        <v>740177</v>
      </c>
      <c r="P945" s="22">
        <f>O945-K945</f>
        <v>703168.15</v>
      </c>
    </row>
    <row r="946" spans="1:16" ht="32" x14ac:dyDescent="0.2">
      <c r="A946" s="16" t="s">
        <v>11</v>
      </c>
      <c r="B946" s="16">
        <v>2022</v>
      </c>
      <c r="C946" s="16">
        <v>2022</v>
      </c>
      <c r="D946" s="16" t="s">
        <v>560</v>
      </c>
      <c r="E946" s="16" t="s">
        <v>561</v>
      </c>
      <c r="F946" s="16" t="s">
        <v>562</v>
      </c>
      <c r="G946" s="16" t="s">
        <v>1427</v>
      </c>
      <c r="H946" s="16" t="s">
        <v>1421</v>
      </c>
      <c r="I946" s="16" t="s">
        <v>1422</v>
      </c>
      <c r="J946" s="16" t="s">
        <v>553</v>
      </c>
      <c r="K946" s="22">
        <f>0.05*O946</f>
        <v>21194.2</v>
      </c>
      <c r="L946" s="21">
        <v>93.957999999999998</v>
      </c>
      <c r="M946" s="16" t="s">
        <v>80</v>
      </c>
      <c r="N946" s="19"/>
      <c r="O946" s="22">
        <v>423884</v>
      </c>
      <c r="P946" s="22">
        <f>O946-K946</f>
        <v>402689.8</v>
      </c>
    </row>
    <row r="947" spans="1:16" ht="32" x14ac:dyDescent="0.2">
      <c r="A947" s="16" t="s">
        <v>11</v>
      </c>
      <c r="B947" s="16">
        <v>2022</v>
      </c>
      <c r="C947" s="16">
        <v>2022</v>
      </c>
      <c r="D947" s="16" t="s">
        <v>560</v>
      </c>
      <c r="E947" s="16" t="s">
        <v>561</v>
      </c>
      <c r="F947" s="16" t="s">
        <v>562</v>
      </c>
      <c r="G947" s="16" t="s">
        <v>1427</v>
      </c>
      <c r="H947" s="16" t="s">
        <v>1421</v>
      </c>
      <c r="I947" s="16" t="s">
        <v>1422</v>
      </c>
      <c r="J947" s="16" t="s">
        <v>553</v>
      </c>
      <c r="K947" s="22">
        <f>0.05*O947</f>
        <v>96847.1</v>
      </c>
      <c r="L947" s="21">
        <v>93.957999999999998</v>
      </c>
      <c r="M947" s="16" t="s">
        <v>80</v>
      </c>
      <c r="N947" s="19"/>
      <c r="O947" s="22">
        <v>1936942</v>
      </c>
      <c r="P947" s="22">
        <f>O947-K947</f>
        <v>1840094.9</v>
      </c>
    </row>
    <row r="948" spans="1:16" ht="64" x14ac:dyDescent="0.2">
      <c r="A948" s="16" t="s">
        <v>11</v>
      </c>
      <c r="B948" s="16">
        <v>2022</v>
      </c>
      <c r="C948" s="16">
        <v>2022</v>
      </c>
      <c r="D948" s="16" t="s">
        <v>934</v>
      </c>
      <c r="E948" s="16" t="s">
        <v>935</v>
      </c>
      <c r="F948" s="16" t="s">
        <v>936</v>
      </c>
      <c r="G948" s="16" t="s">
        <v>937</v>
      </c>
      <c r="H948" s="16" t="s">
        <v>938</v>
      </c>
      <c r="I948" s="16" t="s">
        <v>352</v>
      </c>
      <c r="J948" s="16" t="s">
        <v>353</v>
      </c>
      <c r="K948" s="22">
        <v>3366000</v>
      </c>
      <c r="L948" s="18">
        <v>93.492999999999995</v>
      </c>
      <c r="M948" s="18" t="s">
        <v>80</v>
      </c>
      <c r="N948" s="19"/>
      <c r="O948" s="22">
        <v>2525191</v>
      </c>
      <c r="P948" s="22">
        <f>O948-K948</f>
        <v>-840809</v>
      </c>
    </row>
    <row r="949" spans="1:16" ht="64" x14ac:dyDescent="0.2">
      <c r="A949" s="16" t="s">
        <v>11</v>
      </c>
      <c r="B949" s="16">
        <v>2022</v>
      </c>
      <c r="C949" s="16">
        <v>2022</v>
      </c>
      <c r="D949" s="16" t="s">
        <v>893</v>
      </c>
      <c r="E949" s="16" t="s">
        <v>894</v>
      </c>
      <c r="F949" s="16" t="s">
        <v>76</v>
      </c>
      <c r="G949" s="16" t="s">
        <v>895</v>
      </c>
      <c r="H949" s="16" t="s">
        <v>896</v>
      </c>
      <c r="I949" s="16" t="s">
        <v>897</v>
      </c>
      <c r="J949" s="16" t="s">
        <v>104</v>
      </c>
      <c r="K949" s="17">
        <v>1832794</v>
      </c>
      <c r="L949" s="18">
        <v>93.828999999999994</v>
      </c>
      <c r="M949" s="18" t="s">
        <v>80</v>
      </c>
      <c r="N949" s="19"/>
      <c r="O949" s="22">
        <v>11526001</v>
      </c>
      <c r="P949" s="22">
        <f>O949-K949</f>
        <v>9693207</v>
      </c>
    </row>
    <row r="950" spans="1:16" ht="32" x14ac:dyDescent="0.2">
      <c r="A950" s="16" t="s">
        <v>11</v>
      </c>
      <c r="B950" s="16">
        <v>2023</v>
      </c>
      <c r="C950" s="16">
        <v>2023</v>
      </c>
      <c r="D950" s="16" t="s">
        <v>560</v>
      </c>
      <c r="E950" s="16" t="s">
        <v>561</v>
      </c>
      <c r="F950" s="16" t="s">
        <v>562</v>
      </c>
      <c r="G950" s="16" t="s">
        <v>572</v>
      </c>
      <c r="H950" s="16" t="s">
        <v>563</v>
      </c>
      <c r="I950" s="16" t="s">
        <v>564</v>
      </c>
      <c r="J950" s="16" t="s">
        <v>158</v>
      </c>
      <c r="K950" s="22">
        <f>0.1*O950</f>
        <v>152448.1</v>
      </c>
      <c r="L950" s="21">
        <v>93.957999999999998</v>
      </c>
      <c r="M950" s="16" t="s">
        <v>80</v>
      </c>
      <c r="N950" s="19"/>
      <c r="O950" s="22">
        <v>1524481</v>
      </c>
      <c r="P950" s="22">
        <f>O950-K950</f>
        <v>1372032.9</v>
      </c>
    </row>
    <row r="951" spans="1:16" ht="32" x14ac:dyDescent="0.2">
      <c r="A951" s="16" t="s">
        <v>11</v>
      </c>
      <c r="B951" s="16">
        <v>2023</v>
      </c>
      <c r="C951" s="16">
        <v>2023</v>
      </c>
      <c r="D951" s="16" t="s">
        <v>560</v>
      </c>
      <c r="E951" s="16" t="s">
        <v>561</v>
      </c>
      <c r="F951" s="16" t="s">
        <v>562</v>
      </c>
      <c r="G951" s="16" t="s">
        <v>572</v>
      </c>
      <c r="H951" s="16" t="s">
        <v>563</v>
      </c>
      <c r="I951" s="16" t="s">
        <v>564</v>
      </c>
      <c r="J951" s="16" t="s">
        <v>158</v>
      </c>
      <c r="K951" s="22">
        <f>0.1*O951</f>
        <v>700772.9</v>
      </c>
      <c r="L951" s="21">
        <v>93.957999999999998</v>
      </c>
      <c r="M951" s="16" t="s">
        <v>80</v>
      </c>
      <c r="N951" s="19"/>
      <c r="O951" s="22">
        <v>7007729</v>
      </c>
      <c r="P951" s="22">
        <f>O951-K951</f>
        <v>6306956.0999999996</v>
      </c>
    </row>
    <row r="952" spans="1:16" ht="32" x14ac:dyDescent="0.2">
      <c r="A952" s="16" t="s">
        <v>11</v>
      </c>
      <c r="B952" s="16">
        <v>2023</v>
      </c>
      <c r="C952" s="16">
        <v>2023</v>
      </c>
      <c r="D952" s="16" t="s">
        <v>560</v>
      </c>
      <c r="E952" s="16" t="s">
        <v>561</v>
      </c>
      <c r="F952" s="16" t="s">
        <v>562</v>
      </c>
      <c r="G952" s="16" t="s">
        <v>587</v>
      </c>
      <c r="H952" s="16" t="s">
        <v>581</v>
      </c>
      <c r="I952" s="16" t="s">
        <v>580</v>
      </c>
      <c r="J952" s="16" t="s">
        <v>79</v>
      </c>
      <c r="K952" s="22">
        <f>0.1*O952</f>
        <v>3385.3</v>
      </c>
      <c r="L952" s="21">
        <v>93.957999999999998</v>
      </c>
      <c r="M952" s="16" t="s">
        <v>80</v>
      </c>
      <c r="N952" s="19"/>
      <c r="O952" s="22">
        <v>33853</v>
      </c>
      <c r="P952" s="22">
        <f>O952-K952</f>
        <v>30467.7</v>
      </c>
    </row>
    <row r="953" spans="1:16" ht="32" x14ac:dyDescent="0.2">
      <c r="A953" s="16" t="s">
        <v>11</v>
      </c>
      <c r="B953" s="16">
        <v>2023</v>
      </c>
      <c r="C953" s="16">
        <v>2023</v>
      </c>
      <c r="D953" s="16" t="s">
        <v>560</v>
      </c>
      <c r="E953" s="16" t="s">
        <v>561</v>
      </c>
      <c r="F953" s="16" t="s">
        <v>562</v>
      </c>
      <c r="G953" s="16" t="s">
        <v>587</v>
      </c>
      <c r="H953" s="16" t="s">
        <v>579</v>
      </c>
      <c r="I953" s="16" t="s">
        <v>580</v>
      </c>
      <c r="J953" s="16" t="s">
        <v>79</v>
      </c>
      <c r="K953" s="22">
        <f>0.1*O953</f>
        <v>14617.7</v>
      </c>
      <c r="L953" s="21">
        <v>93.957999999999998</v>
      </c>
      <c r="M953" s="16" t="s">
        <v>80</v>
      </c>
      <c r="N953" s="19"/>
      <c r="O953" s="22">
        <v>146177</v>
      </c>
      <c r="P953" s="22">
        <f>O953-K953</f>
        <v>131559.29999999999</v>
      </c>
    </row>
    <row r="954" spans="1:16" ht="32" x14ac:dyDescent="0.2">
      <c r="A954" s="16" t="s">
        <v>11</v>
      </c>
      <c r="B954" s="16">
        <v>2023</v>
      </c>
      <c r="C954" s="16">
        <v>2023</v>
      </c>
      <c r="D954" s="16" t="s">
        <v>560</v>
      </c>
      <c r="E954" s="16" t="s">
        <v>561</v>
      </c>
      <c r="F954" s="16" t="s">
        <v>562</v>
      </c>
      <c r="G954" s="16" t="s">
        <v>599</v>
      </c>
      <c r="H954" s="16" t="s">
        <v>592</v>
      </c>
      <c r="I954" s="16" t="s">
        <v>593</v>
      </c>
      <c r="J954" s="16" t="s">
        <v>184</v>
      </c>
      <c r="K954" s="22">
        <f>0.1*O954</f>
        <v>428437.2</v>
      </c>
      <c r="L954" s="21">
        <v>93.957999999999998</v>
      </c>
      <c r="M954" s="16" t="s">
        <v>80</v>
      </c>
      <c r="N954" s="19"/>
      <c r="O954" s="22">
        <v>4284372</v>
      </c>
      <c r="P954" s="22">
        <f>O954-K954</f>
        <v>3855934.8</v>
      </c>
    </row>
    <row r="955" spans="1:16" ht="32" x14ac:dyDescent="0.2">
      <c r="A955" s="16" t="s">
        <v>11</v>
      </c>
      <c r="B955" s="16">
        <v>2023</v>
      </c>
      <c r="C955" s="16">
        <v>2023</v>
      </c>
      <c r="D955" s="16" t="s">
        <v>560</v>
      </c>
      <c r="E955" s="16" t="s">
        <v>561</v>
      </c>
      <c r="F955" s="16" t="s">
        <v>562</v>
      </c>
      <c r="G955" s="16" t="s">
        <v>599</v>
      </c>
      <c r="H955" s="16" t="s">
        <v>592</v>
      </c>
      <c r="I955" s="16" t="s">
        <v>593</v>
      </c>
      <c r="J955" s="16" t="s">
        <v>184</v>
      </c>
      <c r="K955" s="22">
        <f>0.1*O955</f>
        <v>1992323.2000000002</v>
      </c>
      <c r="L955" s="21">
        <v>93.957999999999998</v>
      </c>
      <c r="M955" s="16" t="s">
        <v>80</v>
      </c>
      <c r="N955" s="19"/>
      <c r="O955" s="22">
        <v>19923232</v>
      </c>
      <c r="P955" s="22">
        <f>O955-K955</f>
        <v>17930908.800000001</v>
      </c>
    </row>
    <row r="956" spans="1:16" ht="48" x14ac:dyDescent="0.2">
      <c r="A956" s="16" t="s">
        <v>11</v>
      </c>
      <c r="B956" s="16">
        <v>2023</v>
      </c>
      <c r="C956" s="16">
        <v>2023</v>
      </c>
      <c r="D956" s="16" t="s">
        <v>560</v>
      </c>
      <c r="E956" s="16" t="s">
        <v>561</v>
      </c>
      <c r="F956" s="16" t="s">
        <v>562</v>
      </c>
      <c r="G956" s="16" t="s">
        <v>613</v>
      </c>
      <c r="H956" s="16" t="s">
        <v>605</v>
      </c>
      <c r="I956" s="16" t="s">
        <v>606</v>
      </c>
      <c r="J956" s="16" t="s">
        <v>603</v>
      </c>
      <c r="K956" s="22">
        <f>0.1*O956</f>
        <v>2257605.8000000003</v>
      </c>
      <c r="L956" s="21">
        <v>93.957999999999998</v>
      </c>
      <c r="M956" s="16" t="s">
        <v>80</v>
      </c>
      <c r="N956" s="19"/>
      <c r="O956" s="22">
        <v>22576058</v>
      </c>
      <c r="P956" s="22">
        <f>O956-K956</f>
        <v>20318452.199999999</v>
      </c>
    </row>
    <row r="957" spans="1:16" ht="48" x14ac:dyDescent="0.2">
      <c r="A957" s="16" t="s">
        <v>11</v>
      </c>
      <c r="B957" s="16">
        <v>2023</v>
      </c>
      <c r="C957" s="16">
        <v>2023</v>
      </c>
      <c r="D957" s="16" t="s">
        <v>560</v>
      </c>
      <c r="E957" s="16" t="s">
        <v>561</v>
      </c>
      <c r="F957" s="16" t="s">
        <v>562</v>
      </c>
      <c r="G957" s="16" t="s">
        <v>613</v>
      </c>
      <c r="H957" s="16" t="s">
        <v>605</v>
      </c>
      <c r="I957" s="16" t="s">
        <v>606</v>
      </c>
      <c r="J957" s="16" t="s">
        <v>603</v>
      </c>
      <c r="K957" s="22">
        <f>0.1*O957</f>
        <v>10112420.700000001</v>
      </c>
      <c r="L957" s="21">
        <v>93.957999999999998</v>
      </c>
      <c r="M957" s="16" t="s">
        <v>80</v>
      </c>
      <c r="N957" s="19"/>
      <c r="O957" s="22">
        <v>101124207</v>
      </c>
      <c r="P957" s="22">
        <f>O957-K957</f>
        <v>91011786.299999997</v>
      </c>
    </row>
    <row r="958" spans="1:16" ht="32" x14ac:dyDescent="0.2">
      <c r="A958" s="16" t="s">
        <v>11</v>
      </c>
      <c r="B958" s="16">
        <v>2023</v>
      </c>
      <c r="C958" s="16">
        <v>2023</v>
      </c>
      <c r="D958" s="16" t="s">
        <v>560</v>
      </c>
      <c r="E958" s="16" t="s">
        <v>561</v>
      </c>
      <c r="F958" s="16" t="s">
        <v>562</v>
      </c>
      <c r="G958" s="16" t="s">
        <v>629</v>
      </c>
      <c r="H958" s="16" t="s">
        <v>621</v>
      </c>
      <c r="I958" s="16" t="s">
        <v>622</v>
      </c>
      <c r="J958" s="16" t="s">
        <v>197</v>
      </c>
      <c r="K958" s="22">
        <f>0.1*O958</f>
        <v>339177.30000000005</v>
      </c>
      <c r="L958" s="21">
        <v>93.957999999999998</v>
      </c>
      <c r="M958" s="16" t="s">
        <v>80</v>
      </c>
      <c r="N958" s="19"/>
      <c r="O958" s="22">
        <v>3391773</v>
      </c>
      <c r="P958" s="22">
        <f>O958-K958</f>
        <v>3052595.7</v>
      </c>
    </row>
    <row r="959" spans="1:16" ht="32" x14ac:dyDescent="0.2">
      <c r="A959" s="16" t="s">
        <v>11</v>
      </c>
      <c r="B959" s="16">
        <v>2023</v>
      </c>
      <c r="C959" s="16">
        <v>2023</v>
      </c>
      <c r="D959" s="16" t="s">
        <v>560</v>
      </c>
      <c r="E959" s="16" t="s">
        <v>561</v>
      </c>
      <c r="F959" s="16" t="s">
        <v>562</v>
      </c>
      <c r="G959" s="16" t="s">
        <v>629</v>
      </c>
      <c r="H959" s="16" t="s">
        <v>621</v>
      </c>
      <c r="I959" s="16" t="s">
        <v>622</v>
      </c>
      <c r="J959" s="16" t="s">
        <v>197</v>
      </c>
      <c r="K959" s="22">
        <f>0.1*O959</f>
        <v>1554833.2000000002</v>
      </c>
      <c r="L959" s="21">
        <v>93.957999999999998</v>
      </c>
      <c r="M959" s="16" t="s">
        <v>80</v>
      </c>
      <c r="N959" s="19"/>
      <c r="O959" s="22">
        <v>15548332</v>
      </c>
      <c r="P959" s="22">
        <f>O959-K959</f>
        <v>13993498.800000001</v>
      </c>
    </row>
    <row r="960" spans="1:16" ht="32" x14ac:dyDescent="0.2">
      <c r="A960" s="16" t="s">
        <v>11</v>
      </c>
      <c r="B960" s="16">
        <v>2023</v>
      </c>
      <c r="C960" s="16">
        <v>2023</v>
      </c>
      <c r="D960" s="16" t="s">
        <v>560</v>
      </c>
      <c r="E960" s="16" t="s">
        <v>561</v>
      </c>
      <c r="F960" s="16" t="s">
        <v>562</v>
      </c>
      <c r="G960" s="16" t="s">
        <v>647</v>
      </c>
      <c r="H960" s="16" t="s">
        <v>640</v>
      </c>
      <c r="I960" s="16" t="s">
        <v>641</v>
      </c>
      <c r="J960" s="16" t="s">
        <v>84</v>
      </c>
      <c r="K960" s="22">
        <f>0.1*O960</f>
        <v>177611.40000000002</v>
      </c>
      <c r="L960" s="21">
        <v>93.957999999999998</v>
      </c>
      <c r="M960" s="16" t="s">
        <v>80</v>
      </c>
      <c r="N960" s="19"/>
      <c r="O960" s="22">
        <v>1776114</v>
      </c>
      <c r="P960" s="22">
        <f>O960-K960</f>
        <v>1598502.6</v>
      </c>
    </row>
    <row r="961" spans="1:16" ht="32" x14ac:dyDescent="0.2">
      <c r="A961" s="16" t="s">
        <v>11</v>
      </c>
      <c r="B961" s="16">
        <v>2023</v>
      </c>
      <c r="C961" s="16">
        <v>2023</v>
      </c>
      <c r="D961" s="16" t="s">
        <v>560</v>
      </c>
      <c r="E961" s="16" t="s">
        <v>561</v>
      </c>
      <c r="F961" s="16" t="s">
        <v>562</v>
      </c>
      <c r="G961" s="16" t="s">
        <v>647</v>
      </c>
      <c r="H961" s="16" t="s">
        <v>640</v>
      </c>
      <c r="I961" s="16" t="s">
        <v>641</v>
      </c>
      <c r="J961" s="16" t="s">
        <v>84</v>
      </c>
      <c r="K961" s="22">
        <f>0.1*O961</f>
        <v>800999</v>
      </c>
      <c r="L961" s="21">
        <v>93.957999999999998</v>
      </c>
      <c r="M961" s="16" t="s">
        <v>80</v>
      </c>
      <c r="N961" s="19"/>
      <c r="O961" s="22">
        <v>8009990</v>
      </c>
      <c r="P961" s="22">
        <f>O961-K961</f>
        <v>7208991</v>
      </c>
    </row>
    <row r="962" spans="1:16" ht="32" x14ac:dyDescent="0.2">
      <c r="A962" s="16" t="s">
        <v>11</v>
      </c>
      <c r="B962" s="16">
        <v>2023</v>
      </c>
      <c r="C962" s="16">
        <v>2023</v>
      </c>
      <c r="D962" s="16" t="s">
        <v>560</v>
      </c>
      <c r="E962" s="16" t="s">
        <v>561</v>
      </c>
      <c r="F962" s="16" t="s">
        <v>562</v>
      </c>
      <c r="G962" s="16" t="s">
        <v>659</v>
      </c>
      <c r="H962" s="16" t="s">
        <v>652</v>
      </c>
      <c r="I962" s="16" t="s">
        <v>653</v>
      </c>
      <c r="J962" s="16" t="s">
        <v>88</v>
      </c>
      <c r="K962" s="22">
        <f>0.1*O962</f>
        <v>41970.8</v>
      </c>
      <c r="L962" s="21">
        <v>93.957999999999998</v>
      </c>
      <c r="M962" s="16" t="s">
        <v>80</v>
      </c>
      <c r="N962" s="19"/>
      <c r="O962" s="22">
        <v>419708</v>
      </c>
      <c r="P962" s="22">
        <f>O962-K962</f>
        <v>377737.2</v>
      </c>
    </row>
    <row r="963" spans="1:16" ht="32" x14ac:dyDescent="0.2">
      <c r="A963" s="16" t="s">
        <v>11</v>
      </c>
      <c r="B963" s="16">
        <v>2023</v>
      </c>
      <c r="C963" s="16">
        <v>2023</v>
      </c>
      <c r="D963" s="16" t="s">
        <v>560</v>
      </c>
      <c r="E963" s="16" t="s">
        <v>561</v>
      </c>
      <c r="F963" s="16" t="s">
        <v>562</v>
      </c>
      <c r="G963" s="16" t="s">
        <v>659</v>
      </c>
      <c r="H963" s="16" t="s">
        <v>660</v>
      </c>
      <c r="I963" s="16" t="s">
        <v>653</v>
      </c>
      <c r="J963" s="16" t="s">
        <v>88</v>
      </c>
      <c r="K963" s="22">
        <f>0.1*O963</f>
        <v>196011.1</v>
      </c>
      <c r="L963" s="21">
        <v>93.957999999999998</v>
      </c>
      <c r="M963" s="16" t="s">
        <v>80</v>
      </c>
      <c r="N963" s="19"/>
      <c r="O963" s="22">
        <v>1960111</v>
      </c>
      <c r="P963" s="22">
        <f>O963-K963</f>
        <v>1764099.9</v>
      </c>
    </row>
    <row r="964" spans="1:16" ht="32" x14ac:dyDescent="0.2">
      <c r="A964" s="16" t="s">
        <v>11</v>
      </c>
      <c r="B964" s="16">
        <v>2023</v>
      </c>
      <c r="C964" s="16">
        <v>2023</v>
      </c>
      <c r="D964" s="16" t="s">
        <v>560</v>
      </c>
      <c r="E964" s="16" t="s">
        <v>561</v>
      </c>
      <c r="F964" s="16" t="s">
        <v>562</v>
      </c>
      <c r="G964" s="16" t="s">
        <v>672</v>
      </c>
      <c r="H964" s="16" t="s">
        <v>665</v>
      </c>
      <c r="I964" s="16" t="s">
        <v>666</v>
      </c>
      <c r="J964" s="16" t="s">
        <v>234</v>
      </c>
      <c r="K964" s="22">
        <f>0.1*O964</f>
        <v>36423.5</v>
      </c>
      <c r="L964" s="21">
        <v>93.957999999999998</v>
      </c>
      <c r="M964" s="16" t="s">
        <v>80</v>
      </c>
      <c r="N964" s="19"/>
      <c r="O964" s="22">
        <v>364235</v>
      </c>
      <c r="P964" s="22">
        <f>O964-K964</f>
        <v>327811.5</v>
      </c>
    </row>
    <row r="965" spans="1:16" ht="32" x14ac:dyDescent="0.2">
      <c r="A965" s="16" t="s">
        <v>11</v>
      </c>
      <c r="B965" s="16">
        <v>2023</v>
      </c>
      <c r="C965" s="16">
        <v>2023</v>
      </c>
      <c r="D965" s="16" t="s">
        <v>560</v>
      </c>
      <c r="E965" s="16" t="s">
        <v>561</v>
      </c>
      <c r="F965" s="16" t="s">
        <v>562</v>
      </c>
      <c r="G965" s="16" t="s">
        <v>672</v>
      </c>
      <c r="H965" s="16" t="s">
        <v>665</v>
      </c>
      <c r="I965" s="16" t="s">
        <v>666</v>
      </c>
      <c r="J965" s="16" t="s">
        <v>234</v>
      </c>
      <c r="K965" s="22">
        <f>0.1*O965</f>
        <v>171101.30000000002</v>
      </c>
      <c r="L965" s="21">
        <v>93.957999999999998</v>
      </c>
      <c r="M965" s="16" t="s">
        <v>80</v>
      </c>
      <c r="N965" s="19"/>
      <c r="O965" s="22">
        <v>1711013</v>
      </c>
      <c r="P965" s="22">
        <f>O965-K965</f>
        <v>1539911.7</v>
      </c>
    </row>
    <row r="966" spans="1:16" ht="32" x14ac:dyDescent="0.2">
      <c r="A966" s="16" t="s">
        <v>11</v>
      </c>
      <c r="B966" s="16">
        <v>2023</v>
      </c>
      <c r="C966" s="16">
        <v>2023</v>
      </c>
      <c r="D966" s="16" t="s">
        <v>560</v>
      </c>
      <c r="E966" s="16" t="s">
        <v>561</v>
      </c>
      <c r="F966" s="16" t="s">
        <v>562</v>
      </c>
      <c r="G966" s="16" t="s">
        <v>686</v>
      </c>
      <c r="H966" s="16" t="s">
        <v>680</v>
      </c>
      <c r="I966" s="16" t="s">
        <v>679</v>
      </c>
      <c r="J966" s="16" t="s">
        <v>676</v>
      </c>
      <c r="K966" s="22">
        <f>0.1*O966</f>
        <v>1180816.9000000001</v>
      </c>
      <c r="L966" s="21">
        <v>93.957999999999998</v>
      </c>
      <c r="M966" s="16" t="s">
        <v>80</v>
      </c>
      <c r="N966" s="19"/>
      <c r="O966" s="22">
        <v>11808169</v>
      </c>
      <c r="P966" s="22">
        <f>O966-K966</f>
        <v>10627352.1</v>
      </c>
    </row>
    <row r="967" spans="1:16" ht="32" x14ac:dyDescent="0.2">
      <c r="A967" s="16" t="s">
        <v>11</v>
      </c>
      <c r="B967" s="16">
        <v>2023</v>
      </c>
      <c r="C967" s="16">
        <v>2023</v>
      </c>
      <c r="D967" s="16" t="s">
        <v>560</v>
      </c>
      <c r="E967" s="16" t="s">
        <v>561</v>
      </c>
      <c r="F967" s="16" t="s">
        <v>562</v>
      </c>
      <c r="G967" s="16" t="s">
        <v>686</v>
      </c>
      <c r="H967" s="16" t="s">
        <v>678</v>
      </c>
      <c r="I967" s="16" t="s">
        <v>679</v>
      </c>
      <c r="J967" s="16" t="s">
        <v>676</v>
      </c>
      <c r="K967" s="22">
        <f>0.1*O967</f>
        <v>5367356.9000000004</v>
      </c>
      <c r="L967" s="21">
        <v>93.957999999999998</v>
      </c>
      <c r="M967" s="16" t="s">
        <v>80</v>
      </c>
      <c r="N967" s="19"/>
      <c r="O967" s="22">
        <v>53673569</v>
      </c>
      <c r="P967" s="22">
        <f>O967-K967</f>
        <v>48306212.100000001</v>
      </c>
    </row>
    <row r="968" spans="1:16" ht="32" x14ac:dyDescent="0.2">
      <c r="A968" s="16" t="s">
        <v>11</v>
      </c>
      <c r="B968" s="16">
        <v>2023</v>
      </c>
      <c r="C968" s="16">
        <v>2023</v>
      </c>
      <c r="D968" s="16" t="s">
        <v>560</v>
      </c>
      <c r="E968" s="16" t="s">
        <v>561</v>
      </c>
      <c r="F968" s="16" t="s">
        <v>562</v>
      </c>
      <c r="G968" s="16" t="s">
        <v>698</v>
      </c>
      <c r="H968" s="16" t="s">
        <v>691</v>
      </c>
      <c r="I968" s="16" t="s">
        <v>692</v>
      </c>
      <c r="J968" s="16" t="s">
        <v>92</v>
      </c>
      <c r="K968" s="22">
        <f>0.1*O968</f>
        <v>6958.8</v>
      </c>
      <c r="L968" s="21">
        <v>93.957999999999998</v>
      </c>
      <c r="M968" s="16" t="s">
        <v>80</v>
      </c>
      <c r="N968" s="19"/>
      <c r="O968" s="22">
        <v>69588</v>
      </c>
      <c r="P968" s="22">
        <f>O968-K968</f>
        <v>62629.2</v>
      </c>
    </row>
    <row r="969" spans="1:16" ht="32" x14ac:dyDescent="0.2">
      <c r="A969" s="16" t="s">
        <v>11</v>
      </c>
      <c r="B969" s="16">
        <v>2023</v>
      </c>
      <c r="C969" s="16">
        <v>2023</v>
      </c>
      <c r="D969" s="16" t="s">
        <v>560</v>
      </c>
      <c r="E969" s="16" t="s">
        <v>561</v>
      </c>
      <c r="F969" s="16" t="s">
        <v>562</v>
      </c>
      <c r="G969" s="16" t="s">
        <v>698</v>
      </c>
      <c r="H969" s="16" t="s">
        <v>691</v>
      </c>
      <c r="I969" s="16" t="s">
        <v>692</v>
      </c>
      <c r="J969" s="16" t="s">
        <v>92</v>
      </c>
      <c r="K969" s="22">
        <f>0.1*O969</f>
        <v>31909.9</v>
      </c>
      <c r="L969" s="21">
        <v>93.957999999999998</v>
      </c>
      <c r="M969" s="16" t="s">
        <v>80</v>
      </c>
      <c r="N969" s="19"/>
      <c r="O969" s="22">
        <v>319099</v>
      </c>
      <c r="P969" s="22">
        <f>O969-K969</f>
        <v>287189.09999999998</v>
      </c>
    </row>
    <row r="970" spans="1:16" ht="32" x14ac:dyDescent="0.2">
      <c r="A970" s="16" t="s">
        <v>11</v>
      </c>
      <c r="B970" s="16">
        <v>2023</v>
      </c>
      <c r="C970" s="16">
        <v>2023</v>
      </c>
      <c r="D970" s="16" t="s">
        <v>560</v>
      </c>
      <c r="E970" s="16" t="s">
        <v>561</v>
      </c>
      <c r="F970" s="16" t="s">
        <v>562</v>
      </c>
      <c r="G970" s="16" t="s">
        <v>717</v>
      </c>
      <c r="H970" s="16" t="s">
        <v>707</v>
      </c>
      <c r="I970" s="16" t="s">
        <v>708</v>
      </c>
      <c r="J970" s="16" t="s">
        <v>242</v>
      </c>
      <c r="K970" s="22">
        <f>0.1*O970</f>
        <v>529305.9</v>
      </c>
      <c r="L970" s="21">
        <v>93.957999999999998</v>
      </c>
      <c r="M970" s="16" t="s">
        <v>80</v>
      </c>
      <c r="N970" s="19"/>
      <c r="O970" s="22">
        <v>5293059</v>
      </c>
      <c r="P970" s="22">
        <f>O970-K970</f>
        <v>4763753.0999999996</v>
      </c>
    </row>
    <row r="971" spans="1:16" ht="32" x14ac:dyDescent="0.2">
      <c r="A971" s="16" t="s">
        <v>11</v>
      </c>
      <c r="B971" s="16">
        <v>2023</v>
      </c>
      <c r="C971" s="16">
        <v>2023</v>
      </c>
      <c r="D971" s="16" t="s">
        <v>560</v>
      </c>
      <c r="E971" s="16" t="s">
        <v>561</v>
      </c>
      <c r="F971" s="16" t="s">
        <v>562</v>
      </c>
      <c r="G971" s="16" t="s">
        <v>717</v>
      </c>
      <c r="H971" s="16" t="s">
        <v>707</v>
      </c>
      <c r="I971" s="16" t="s">
        <v>708</v>
      </c>
      <c r="J971" s="16" t="s">
        <v>242</v>
      </c>
      <c r="K971" s="22">
        <f>0.1*O971</f>
        <v>2414999.3000000003</v>
      </c>
      <c r="L971" s="21">
        <v>93.957999999999998</v>
      </c>
      <c r="M971" s="16" t="s">
        <v>80</v>
      </c>
      <c r="N971" s="19"/>
      <c r="O971" s="22">
        <v>24149993</v>
      </c>
      <c r="P971" s="22">
        <f>O971-K971</f>
        <v>21734993.699999999</v>
      </c>
    </row>
    <row r="972" spans="1:16" ht="32" x14ac:dyDescent="0.2">
      <c r="A972" s="16" t="s">
        <v>11</v>
      </c>
      <c r="B972" s="16">
        <v>2023</v>
      </c>
      <c r="C972" s="16">
        <v>2023</v>
      </c>
      <c r="D972" s="16" t="s">
        <v>560</v>
      </c>
      <c r="E972" s="16" t="s">
        <v>561</v>
      </c>
      <c r="F972" s="16" t="s">
        <v>562</v>
      </c>
      <c r="G972" s="16" t="s">
        <v>731</v>
      </c>
      <c r="H972" s="16" t="s">
        <v>723</v>
      </c>
      <c r="I972" s="16" t="s">
        <v>724</v>
      </c>
      <c r="J972" s="16" t="s">
        <v>725</v>
      </c>
      <c r="K972" s="22">
        <f>0.1*O972</f>
        <v>11353.900000000001</v>
      </c>
      <c r="L972" s="21">
        <v>93.957999999999998</v>
      </c>
      <c r="M972" s="16" t="s">
        <v>80</v>
      </c>
      <c r="N972" s="19"/>
      <c r="O972" s="22">
        <v>113539</v>
      </c>
      <c r="P972" s="22">
        <f>O972-K972</f>
        <v>102185.1</v>
      </c>
    </row>
    <row r="973" spans="1:16" ht="32" x14ac:dyDescent="0.2">
      <c r="A973" s="16" t="s">
        <v>11</v>
      </c>
      <c r="B973" s="16">
        <v>2023</v>
      </c>
      <c r="C973" s="16">
        <v>2023</v>
      </c>
      <c r="D973" s="16" t="s">
        <v>560</v>
      </c>
      <c r="E973" s="16" t="s">
        <v>561</v>
      </c>
      <c r="F973" s="16" t="s">
        <v>562</v>
      </c>
      <c r="G973" s="16" t="s">
        <v>731</v>
      </c>
      <c r="H973" s="16" t="s">
        <v>723</v>
      </c>
      <c r="I973" s="16" t="s">
        <v>724</v>
      </c>
      <c r="J973" s="16" t="s">
        <v>725</v>
      </c>
      <c r="K973" s="22">
        <f>0.1*O973</f>
        <v>52650.700000000004</v>
      </c>
      <c r="L973" s="21">
        <v>93.957999999999998</v>
      </c>
      <c r="M973" s="16" t="s">
        <v>80</v>
      </c>
      <c r="N973" s="19"/>
      <c r="O973" s="22">
        <v>526507</v>
      </c>
      <c r="P973" s="22">
        <f>O973-K973</f>
        <v>473856.3</v>
      </c>
    </row>
    <row r="974" spans="1:16" ht="32" x14ac:dyDescent="0.2">
      <c r="A974" s="16" t="s">
        <v>11</v>
      </c>
      <c r="B974" s="16">
        <v>2023</v>
      </c>
      <c r="C974" s="16">
        <v>2023</v>
      </c>
      <c r="D974" s="16" t="s">
        <v>560</v>
      </c>
      <c r="E974" s="16" t="s">
        <v>561</v>
      </c>
      <c r="F974" s="16" t="s">
        <v>562</v>
      </c>
      <c r="G974" s="16" t="s">
        <v>746</v>
      </c>
      <c r="H974" s="16" t="s">
        <v>738</v>
      </c>
      <c r="I974" s="16" t="s">
        <v>739</v>
      </c>
      <c r="J974" s="16" t="s">
        <v>274</v>
      </c>
      <c r="K974" s="22">
        <f>0.1*O974</f>
        <v>86840.900000000009</v>
      </c>
      <c r="L974" s="21">
        <v>93.957999999999998</v>
      </c>
      <c r="M974" s="16" t="s">
        <v>80</v>
      </c>
      <c r="N974" s="19"/>
      <c r="O974" s="22">
        <v>868409</v>
      </c>
      <c r="P974" s="22">
        <f>O974-K974</f>
        <v>781568.1</v>
      </c>
    </row>
    <row r="975" spans="1:16" ht="32" x14ac:dyDescent="0.2">
      <c r="A975" s="16" t="s">
        <v>11</v>
      </c>
      <c r="B975" s="16">
        <v>2023</v>
      </c>
      <c r="C975" s="16">
        <v>2023</v>
      </c>
      <c r="D975" s="16" t="s">
        <v>560</v>
      </c>
      <c r="E975" s="16" t="s">
        <v>561</v>
      </c>
      <c r="F975" s="16" t="s">
        <v>562</v>
      </c>
      <c r="G975" s="16" t="s">
        <v>746</v>
      </c>
      <c r="H975" s="16" t="s">
        <v>738</v>
      </c>
      <c r="I975" s="16" t="s">
        <v>739</v>
      </c>
      <c r="J975" s="16" t="s">
        <v>274</v>
      </c>
      <c r="K975" s="22">
        <f>0.1*O975</f>
        <v>390819.10000000003</v>
      </c>
      <c r="L975" s="21">
        <v>93.957999999999998</v>
      </c>
      <c r="M975" s="16" t="s">
        <v>80</v>
      </c>
      <c r="N975" s="19"/>
      <c r="O975" s="22">
        <v>3908191</v>
      </c>
      <c r="P975" s="22">
        <f>O975-K975</f>
        <v>3517371.9</v>
      </c>
    </row>
    <row r="976" spans="1:16" ht="32" x14ac:dyDescent="0.2">
      <c r="A976" s="16" t="s">
        <v>11</v>
      </c>
      <c r="B976" s="16">
        <v>2023</v>
      </c>
      <c r="C976" s="16">
        <v>2023</v>
      </c>
      <c r="D976" s="16" t="s">
        <v>560</v>
      </c>
      <c r="E976" s="16" t="s">
        <v>561</v>
      </c>
      <c r="F976" s="16" t="s">
        <v>562</v>
      </c>
      <c r="G976" s="16" t="s">
        <v>759</v>
      </c>
      <c r="H976" s="16" t="s">
        <v>748</v>
      </c>
      <c r="I976" s="16" t="s">
        <v>752</v>
      </c>
      <c r="J976" s="16" t="s">
        <v>750</v>
      </c>
      <c r="K976" s="22">
        <f>0.1*O976</f>
        <v>138220.70000000001</v>
      </c>
      <c r="L976" s="21">
        <v>93.957999999999998</v>
      </c>
      <c r="M976" s="16" t="s">
        <v>80</v>
      </c>
      <c r="N976" s="19"/>
      <c r="O976" s="22">
        <v>1382207</v>
      </c>
      <c r="P976" s="22">
        <f>O976-K976</f>
        <v>1243986.3</v>
      </c>
    </row>
    <row r="977" spans="1:16" ht="32" x14ac:dyDescent="0.2">
      <c r="A977" s="16" t="s">
        <v>11</v>
      </c>
      <c r="B977" s="16">
        <v>2023</v>
      </c>
      <c r="C977" s="16">
        <v>2023</v>
      </c>
      <c r="D977" s="16" t="s">
        <v>560</v>
      </c>
      <c r="E977" s="16" t="s">
        <v>561</v>
      </c>
      <c r="F977" s="16" t="s">
        <v>562</v>
      </c>
      <c r="G977" s="16" t="s">
        <v>759</v>
      </c>
      <c r="H977" s="16" t="s">
        <v>760</v>
      </c>
      <c r="I977" s="16" t="s">
        <v>752</v>
      </c>
      <c r="J977" s="16" t="s">
        <v>750</v>
      </c>
      <c r="K977" s="22">
        <f>0.1*O977</f>
        <v>635720.70000000007</v>
      </c>
      <c r="L977" s="21">
        <v>93.957999999999998</v>
      </c>
      <c r="M977" s="16" t="s">
        <v>80</v>
      </c>
      <c r="N977" s="19"/>
      <c r="O977" s="22">
        <v>6357207</v>
      </c>
      <c r="P977" s="22">
        <f>O977-K977</f>
        <v>5721486.2999999998</v>
      </c>
    </row>
    <row r="978" spans="1:16" ht="32" x14ac:dyDescent="0.2">
      <c r="A978" s="16" t="s">
        <v>11</v>
      </c>
      <c r="B978" s="16">
        <v>2023</v>
      </c>
      <c r="C978" s="16">
        <v>2023</v>
      </c>
      <c r="D978" s="16" t="s">
        <v>560</v>
      </c>
      <c r="E978" s="16" t="s">
        <v>561</v>
      </c>
      <c r="F978" s="16" t="s">
        <v>562</v>
      </c>
      <c r="G978" s="16" t="s">
        <v>774</v>
      </c>
      <c r="H978" s="16" t="s">
        <v>768</v>
      </c>
      <c r="I978" s="16" t="s">
        <v>767</v>
      </c>
      <c r="J978" s="16" t="s">
        <v>764</v>
      </c>
      <c r="K978" s="22">
        <f>0.1*O978</f>
        <v>93856.900000000009</v>
      </c>
      <c r="L978" s="21">
        <v>93.957999999999998</v>
      </c>
      <c r="M978" s="16" t="s">
        <v>80</v>
      </c>
      <c r="N978" s="19"/>
      <c r="O978" s="22">
        <v>938569</v>
      </c>
      <c r="P978" s="22">
        <f>O978-K978</f>
        <v>844712.1</v>
      </c>
    </row>
    <row r="979" spans="1:16" ht="32" x14ac:dyDescent="0.2">
      <c r="A979" s="16" t="s">
        <v>11</v>
      </c>
      <c r="B979" s="16">
        <v>2023</v>
      </c>
      <c r="C979" s="16">
        <v>2023</v>
      </c>
      <c r="D979" s="16" t="s">
        <v>560</v>
      </c>
      <c r="E979" s="16" t="s">
        <v>561</v>
      </c>
      <c r="F979" s="16" t="s">
        <v>562</v>
      </c>
      <c r="G979" s="16" t="s">
        <v>774</v>
      </c>
      <c r="H979" s="16" t="s">
        <v>766</v>
      </c>
      <c r="I979" s="16" t="s">
        <v>767</v>
      </c>
      <c r="J979" s="16" t="s">
        <v>764</v>
      </c>
      <c r="K979" s="22">
        <f>0.1*O979</f>
        <v>437248.4</v>
      </c>
      <c r="L979" s="21">
        <v>93.957999999999998</v>
      </c>
      <c r="M979" s="16" t="s">
        <v>80</v>
      </c>
      <c r="N979" s="19"/>
      <c r="O979" s="22">
        <v>4372484</v>
      </c>
      <c r="P979" s="22">
        <f>O979-K979</f>
        <v>3935235.6</v>
      </c>
    </row>
    <row r="980" spans="1:16" ht="32" x14ac:dyDescent="0.2">
      <c r="A980" s="16" t="s">
        <v>11</v>
      </c>
      <c r="B980" s="16">
        <v>2023</v>
      </c>
      <c r="C980" s="16">
        <v>2023</v>
      </c>
      <c r="D980" s="16" t="s">
        <v>560</v>
      </c>
      <c r="E980" s="16" t="s">
        <v>561</v>
      </c>
      <c r="F980" s="16" t="s">
        <v>562</v>
      </c>
      <c r="G980" s="16" t="s">
        <v>786</v>
      </c>
      <c r="H980" s="16" t="s">
        <v>779</v>
      </c>
      <c r="I980" s="16" t="s">
        <v>780</v>
      </c>
      <c r="J980" s="16" t="s">
        <v>290</v>
      </c>
      <c r="K980" s="22">
        <f>0.1*O980</f>
        <v>544136.4</v>
      </c>
      <c r="L980" s="21">
        <v>93.957999999999998</v>
      </c>
      <c r="M980" s="16" t="s">
        <v>80</v>
      </c>
      <c r="N980" s="19"/>
      <c r="O980" s="22">
        <v>5441364</v>
      </c>
      <c r="P980" s="22">
        <f>O980-K980</f>
        <v>4897227.5999999996</v>
      </c>
    </row>
    <row r="981" spans="1:16" ht="32" x14ac:dyDescent="0.2">
      <c r="A981" s="16" t="s">
        <v>11</v>
      </c>
      <c r="B981" s="16">
        <v>2023</v>
      </c>
      <c r="C981" s="16">
        <v>2023</v>
      </c>
      <c r="D981" s="16" t="s">
        <v>560</v>
      </c>
      <c r="E981" s="16" t="s">
        <v>561</v>
      </c>
      <c r="F981" s="16" t="s">
        <v>562</v>
      </c>
      <c r="G981" s="16" t="s">
        <v>786</v>
      </c>
      <c r="H981" s="16" t="s">
        <v>779</v>
      </c>
      <c r="I981" s="16" t="s">
        <v>780</v>
      </c>
      <c r="J981" s="16" t="s">
        <v>290</v>
      </c>
      <c r="K981" s="22">
        <f>0.1*O981</f>
        <v>2452930.7000000002</v>
      </c>
      <c r="L981" s="21">
        <v>93.957999999999998</v>
      </c>
      <c r="M981" s="16" t="s">
        <v>80</v>
      </c>
      <c r="N981" s="19"/>
      <c r="O981" s="22">
        <v>24529307</v>
      </c>
      <c r="P981" s="22">
        <f>O981-K981</f>
        <v>22076376.300000001</v>
      </c>
    </row>
    <row r="982" spans="1:16" ht="32" x14ac:dyDescent="0.2">
      <c r="A982" s="16" t="s">
        <v>11</v>
      </c>
      <c r="B982" s="16">
        <v>2023</v>
      </c>
      <c r="C982" s="16">
        <v>2023</v>
      </c>
      <c r="D982" s="16" t="s">
        <v>560</v>
      </c>
      <c r="E982" s="16" t="s">
        <v>561</v>
      </c>
      <c r="F982" s="16" t="s">
        <v>562</v>
      </c>
      <c r="G982" s="16" t="s">
        <v>798</v>
      </c>
      <c r="H982" s="16" t="s">
        <v>791</v>
      </c>
      <c r="I982" s="16" t="s">
        <v>792</v>
      </c>
      <c r="J982" s="16" t="s">
        <v>790</v>
      </c>
      <c r="K982" s="22">
        <f>0.1*O982</f>
        <v>344588.2</v>
      </c>
      <c r="L982" s="21">
        <v>93.957999999999998</v>
      </c>
      <c r="M982" s="16" t="s">
        <v>80</v>
      </c>
      <c r="N982" s="19"/>
      <c r="O982" s="22">
        <v>3445882</v>
      </c>
      <c r="P982" s="22">
        <f>O982-K982</f>
        <v>3101293.8</v>
      </c>
    </row>
    <row r="983" spans="1:16" ht="32" x14ac:dyDescent="0.2">
      <c r="A983" s="16" t="s">
        <v>11</v>
      </c>
      <c r="B983" s="16">
        <v>2023</v>
      </c>
      <c r="C983" s="16">
        <v>2023</v>
      </c>
      <c r="D983" s="16" t="s">
        <v>560</v>
      </c>
      <c r="E983" s="16" t="s">
        <v>561</v>
      </c>
      <c r="F983" s="16" t="s">
        <v>562</v>
      </c>
      <c r="G983" s="16" t="s">
        <v>798</v>
      </c>
      <c r="H983" s="16" t="s">
        <v>791</v>
      </c>
      <c r="I983" s="16" t="s">
        <v>792</v>
      </c>
      <c r="J983" s="16" t="s">
        <v>790</v>
      </c>
      <c r="K983" s="22">
        <f>0.1*O983</f>
        <v>1572806.1</v>
      </c>
      <c r="L983" s="21">
        <v>93.957999999999998</v>
      </c>
      <c r="M983" s="16" t="s">
        <v>80</v>
      </c>
      <c r="N983" s="19"/>
      <c r="O983" s="22">
        <v>15728061</v>
      </c>
      <c r="P983" s="22">
        <f>O983-K983</f>
        <v>14155254.9</v>
      </c>
    </row>
    <row r="984" spans="1:16" ht="32" x14ac:dyDescent="0.2">
      <c r="A984" s="16" t="s">
        <v>11</v>
      </c>
      <c r="B984" s="16">
        <v>2023</v>
      </c>
      <c r="C984" s="16">
        <v>2023</v>
      </c>
      <c r="D984" s="16" t="s">
        <v>560</v>
      </c>
      <c r="E984" s="16" t="s">
        <v>561</v>
      </c>
      <c r="F984" s="16" t="s">
        <v>562</v>
      </c>
      <c r="G984" s="16" t="s">
        <v>812</v>
      </c>
      <c r="H984" s="16" t="s">
        <v>804</v>
      </c>
      <c r="I984" s="16" t="s">
        <v>805</v>
      </c>
      <c r="J984" s="16" t="s">
        <v>292</v>
      </c>
      <c r="K984" s="22">
        <f>0.1*O984</f>
        <v>127412.8</v>
      </c>
      <c r="L984" s="21">
        <v>93.957999999999998</v>
      </c>
      <c r="M984" s="16" t="s">
        <v>80</v>
      </c>
      <c r="N984" s="19"/>
      <c r="O984" s="22">
        <v>1274128</v>
      </c>
      <c r="P984" s="22">
        <f>O984-K984</f>
        <v>1146715.2</v>
      </c>
    </row>
    <row r="985" spans="1:16" ht="32" x14ac:dyDescent="0.2">
      <c r="A985" s="16" t="s">
        <v>11</v>
      </c>
      <c r="B985" s="16">
        <v>2023</v>
      </c>
      <c r="C985" s="16">
        <v>2023</v>
      </c>
      <c r="D985" s="16" t="s">
        <v>560</v>
      </c>
      <c r="E985" s="16" t="s">
        <v>561</v>
      </c>
      <c r="F985" s="16" t="s">
        <v>562</v>
      </c>
      <c r="G985" s="16" t="s">
        <v>812</v>
      </c>
      <c r="H985" s="16" t="s">
        <v>804</v>
      </c>
      <c r="I985" s="16" t="s">
        <v>805</v>
      </c>
      <c r="J985" s="16" t="s">
        <v>292</v>
      </c>
      <c r="K985" s="22">
        <f>0.1*O985</f>
        <v>573158.70000000007</v>
      </c>
      <c r="L985" s="21">
        <v>93.957999999999998</v>
      </c>
      <c r="M985" s="16" t="s">
        <v>80</v>
      </c>
      <c r="N985" s="19"/>
      <c r="O985" s="22">
        <v>5731587</v>
      </c>
      <c r="P985" s="22">
        <f>O985-K985</f>
        <v>5158428.3</v>
      </c>
    </row>
    <row r="986" spans="1:16" ht="32" x14ac:dyDescent="0.2">
      <c r="A986" s="16" t="s">
        <v>11</v>
      </c>
      <c r="B986" s="16">
        <v>2023</v>
      </c>
      <c r="C986" s="16">
        <v>2023</v>
      </c>
      <c r="D986" s="16" t="s">
        <v>560</v>
      </c>
      <c r="E986" s="16" t="s">
        <v>561</v>
      </c>
      <c r="F986" s="16" t="s">
        <v>562</v>
      </c>
      <c r="G986" s="16" t="s">
        <v>827</v>
      </c>
      <c r="H986" s="16" t="s">
        <v>820</v>
      </c>
      <c r="I986" s="16" t="s">
        <v>821</v>
      </c>
      <c r="J986" s="16" t="s">
        <v>309</v>
      </c>
      <c r="K986" s="22">
        <f>0.1*O986</f>
        <v>226152.6</v>
      </c>
      <c r="L986" s="21">
        <v>93.957999999999998</v>
      </c>
      <c r="M986" s="16" t="s">
        <v>80</v>
      </c>
      <c r="N986" s="19"/>
      <c r="O986" s="22">
        <v>2261526</v>
      </c>
      <c r="P986" s="22">
        <f>O986-K986</f>
        <v>2035373.4</v>
      </c>
    </row>
    <row r="987" spans="1:16" ht="32" x14ac:dyDescent="0.2">
      <c r="A987" s="16" t="s">
        <v>11</v>
      </c>
      <c r="B987" s="16">
        <v>2023</v>
      </c>
      <c r="C987" s="16">
        <v>2023</v>
      </c>
      <c r="D987" s="16" t="s">
        <v>560</v>
      </c>
      <c r="E987" s="16" t="s">
        <v>561</v>
      </c>
      <c r="F987" s="16" t="s">
        <v>562</v>
      </c>
      <c r="G987" s="16" t="s">
        <v>827</v>
      </c>
      <c r="H987" s="16" t="s">
        <v>820</v>
      </c>
      <c r="I987" s="16" t="s">
        <v>821</v>
      </c>
      <c r="J987" s="16" t="s">
        <v>309</v>
      </c>
      <c r="K987" s="22">
        <f>0.1*O987</f>
        <v>1032055.2000000001</v>
      </c>
      <c r="L987" s="21">
        <v>93.957999999999998</v>
      </c>
      <c r="M987" s="16" t="s">
        <v>80</v>
      </c>
      <c r="N987" s="19"/>
      <c r="O987" s="22">
        <v>10320552</v>
      </c>
      <c r="P987" s="22">
        <f>O987-K987</f>
        <v>9288496.8000000007</v>
      </c>
    </row>
    <row r="988" spans="1:16" ht="32" x14ac:dyDescent="0.2">
      <c r="A988" s="16" t="s">
        <v>11</v>
      </c>
      <c r="B988" s="16">
        <v>2023</v>
      </c>
      <c r="C988" s="16">
        <v>2023</v>
      </c>
      <c r="D988" s="16" t="s">
        <v>560</v>
      </c>
      <c r="E988" s="16" t="s">
        <v>561</v>
      </c>
      <c r="F988" s="16" t="s">
        <v>562</v>
      </c>
      <c r="G988" s="16" t="s">
        <v>839</v>
      </c>
      <c r="H988" s="16" t="s">
        <v>832</v>
      </c>
      <c r="I988" s="16" t="s">
        <v>833</v>
      </c>
      <c r="J988" s="16" t="s">
        <v>311</v>
      </c>
      <c r="K988" s="22">
        <f>0.1*O988</f>
        <v>226026.2</v>
      </c>
      <c r="L988" s="21">
        <v>93.957999999999998</v>
      </c>
      <c r="M988" s="16" t="s">
        <v>80</v>
      </c>
      <c r="N988" s="19"/>
      <c r="O988" s="22">
        <v>2260262</v>
      </c>
      <c r="P988" s="22">
        <f>O988-K988</f>
        <v>2034235.8</v>
      </c>
    </row>
    <row r="989" spans="1:16" ht="32" x14ac:dyDescent="0.2">
      <c r="A989" s="16" t="s">
        <v>11</v>
      </c>
      <c r="B989" s="16">
        <v>2023</v>
      </c>
      <c r="C989" s="16">
        <v>2023</v>
      </c>
      <c r="D989" s="16" t="s">
        <v>560</v>
      </c>
      <c r="E989" s="16" t="s">
        <v>561</v>
      </c>
      <c r="F989" s="16" t="s">
        <v>562</v>
      </c>
      <c r="G989" s="16" t="s">
        <v>839</v>
      </c>
      <c r="H989" s="16" t="s">
        <v>832</v>
      </c>
      <c r="I989" s="16" t="s">
        <v>833</v>
      </c>
      <c r="J989" s="16" t="s">
        <v>311</v>
      </c>
      <c r="K989" s="22">
        <f>0.1*O989</f>
        <v>1029851.7000000001</v>
      </c>
      <c r="L989" s="21">
        <v>93.957999999999998</v>
      </c>
      <c r="M989" s="16" t="s">
        <v>80</v>
      </c>
      <c r="N989" s="19"/>
      <c r="O989" s="22">
        <v>10298517</v>
      </c>
      <c r="P989" s="22">
        <f>O989-K989</f>
        <v>9268665.3000000007</v>
      </c>
    </row>
    <row r="990" spans="1:16" ht="32" x14ac:dyDescent="0.2">
      <c r="A990" s="16" t="s">
        <v>11</v>
      </c>
      <c r="B990" s="16">
        <v>2023</v>
      </c>
      <c r="C990" s="16">
        <v>2023</v>
      </c>
      <c r="D990" s="16" t="s">
        <v>560</v>
      </c>
      <c r="E990" s="16" t="s">
        <v>561</v>
      </c>
      <c r="F990" s="16" t="s">
        <v>562</v>
      </c>
      <c r="G990" s="16" t="s">
        <v>851</v>
      </c>
      <c r="H990" s="16" t="s">
        <v>844</v>
      </c>
      <c r="I990" s="16" t="s">
        <v>845</v>
      </c>
      <c r="J990" s="16" t="s">
        <v>96</v>
      </c>
      <c r="K990" s="22">
        <f>0.1*O990</f>
        <v>0</v>
      </c>
      <c r="L990" s="21">
        <v>93.957999999999998</v>
      </c>
      <c r="M990" s="16" t="s">
        <v>80</v>
      </c>
      <c r="N990" s="19"/>
      <c r="O990" s="22">
        <v>0</v>
      </c>
      <c r="P990" s="22">
        <f>O990-K990</f>
        <v>0</v>
      </c>
    </row>
    <row r="991" spans="1:16" ht="32" x14ac:dyDescent="0.2">
      <c r="A991" s="16" t="s">
        <v>11</v>
      </c>
      <c r="B991" s="16">
        <v>2023</v>
      </c>
      <c r="C991" s="16">
        <v>2023</v>
      </c>
      <c r="D991" s="16" t="s">
        <v>560</v>
      </c>
      <c r="E991" s="16" t="s">
        <v>561</v>
      </c>
      <c r="F991" s="16" t="s">
        <v>562</v>
      </c>
      <c r="G991" s="16" t="s">
        <v>851</v>
      </c>
      <c r="H991" s="16" t="s">
        <v>844</v>
      </c>
      <c r="I991" s="16" t="s">
        <v>845</v>
      </c>
      <c r="J991" s="16" t="s">
        <v>96</v>
      </c>
      <c r="K991" s="22">
        <f>0.1*O991</f>
        <v>369682.9</v>
      </c>
      <c r="L991" s="21">
        <v>93.957999999999998</v>
      </c>
      <c r="M991" s="16" t="s">
        <v>80</v>
      </c>
      <c r="N991" s="19"/>
      <c r="O991" s="22">
        <v>3696829</v>
      </c>
      <c r="P991" s="22">
        <f>O991-K991</f>
        <v>3327146.1</v>
      </c>
    </row>
    <row r="992" spans="1:16" ht="32" x14ac:dyDescent="0.2">
      <c r="A992" s="16" t="s">
        <v>11</v>
      </c>
      <c r="B992" s="16">
        <v>2023</v>
      </c>
      <c r="C992" s="16">
        <v>2023</v>
      </c>
      <c r="D992" s="16" t="s">
        <v>560</v>
      </c>
      <c r="E992" s="16" t="s">
        <v>561</v>
      </c>
      <c r="F992" s="16" t="s">
        <v>562</v>
      </c>
      <c r="G992" s="16" t="s">
        <v>863</v>
      </c>
      <c r="H992" s="16" t="s">
        <v>856</v>
      </c>
      <c r="I992" s="16" t="s">
        <v>857</v>
      </c>
      <c r="J992" s="16" t="s">
        <v>318</v>
      </c>
      <c r="K992" s="22">
        <f>0.1*O992</f>
        <v>1672272.9000000001</v>
      </c>
      <c r="L992" s="21">
        <v>93.957999999999998</v>
      </c>
      <c r="M992" s="16" t="s">
        <v>80</v>
      </c>
      <c r="N992" s="19"/>
      <c r="O992" s="22">
        <v>16722729</v>
      </c>
      <c r="P992" s="22">
        <f>O992-K992</f>
        <v>15050456.1</v>
      </c>
    </row>
    <row r="993" spans="1:16" ht="32" x14ac:dyDescent="0.2">
      <c r="A993" s="16" t="s">
        <v>11</v>
      </c>
      <c r="B993" s="16">
        <v>2023</v>
      </c>
      <c r="C993" s="16">
        <v>2023</v>
      </c>
      <c r="D993" s="16" t="s">
        <v>560</v>
      </c>
      <c r="E993" s="16" t="s">
        <v>561</v>
      </c>
      <c r="F993" s="16" t="s">
        <v>562</v>
      </c>
      <c r="G993" s="16" t="s">
        <v>863</v>
      </c>
      <c r="H993" s="16" t="s">
        <v>864</v>
      </c>
      <c r="I993" s="16" t="s">
        <v>857</v>
      </c>
      <c r="J993" s="16" t="s">
        <v>318</v>
      </c>
      <c r="K993" s="22">
        <f>0.1*O993</f>
        <v>292381</v>
      </c>
      <c r="L993" s="21">
        <v>93.957999999999998</v>
      </c>
      <c r="M993" s="16" t="s">
        <v>80</v>
      </c>
      <c r="N993" s="19"/>
      <c r="O993" s="22">
        <v>2923810</v>
      </c>
      <c r="P993" s="22">
        <f>O993-K993</f>
        <v>2631429</v>
      </c>
    </row>
    <row r="994" spans="1:16" ht="32" x14ac:dyDescent="0.2">
      <c r="A994" s="16" t="s">
        <v>11</v>
      </c>
      <c r="B994" s="16">
        <v>2023</v>
      </c>
      <c r="C994" s="16">
        <v>2023</v>
      </c>
      <c r="D994" s="16" t="s">
        <v>560</v>
      </c>
      <c r="E994" s="16" t="s">
        <v>561</v>
      </c>
      <c r="F994" s="16" t="s">
        <v>562</v>
      </c>
      <c r="G994" s="16" t="s">
        <v>879</v>
      </c>
      <c r="H994" s="16" t="s">
        <v>880</v>
      </c>
      <c r="I994" s="16" t="s">
        <v>877</v>
      </c>
      <c r="J994" s="16" t="s">
        <v>100</v>
      </c>
      <c r="K994" s="22">
        <f>0.1*O994</f>
        <v>1329181</v>
      </c>
      <c r="L994" s="21">
        <v>93.957999999999998</v>
      </c>
      <c r="M994" s="16" t="s">
        <v>80</v>
      </c>
      <c r="N994" s="19"/>
      <c r="O994" s="22">
        <v>13291810</v>
      </c>
      <c r="P994" s="22">
        <f>O994-K994</f>
        <v>11962629</v>
      </c>
    </row>
    <row r="995" spans="1:16" ht="32" x14ac:dyDescent="0.2">
      <c r="A995" s="16" t="s">
        <v>11</v>
      </c>
      <c r="B995" s="16">
        <v>2023</v>
      </c>
      <c r="C995" s="16">
        <v>2023</v>
      </c>
      <c r="D995" s="16" t="s">
        <v>560</v>
      </c>
      <c r="E995" s="16" t="s">
        <v>561</v>
      </c>
      <c r="F995" s="16" t="s">
        <v>562</v>
      </c>
      <c r="G995" s="16" t="s">
        <v>879</v>
      </c>
      <c r="H995" s="16" t="s">
        <v>869</v>
      </c>
      <c r="I995" s="16" t="s">
        <v>870</v>
      </c>
      <c r="J995" s="16" t="s">
        <v>100</v>
      </c>
      <c r="K995" s="22">
        <f>0.1*O995</f>
        <v>68514.7</v>
      </c>
      <c r="L995" s="21">
        <v>93.957999999999998</v>
      </c>
      <c r="M995" s="16" t="s">
        <v>80</v>
      </c>
      <c r="N995" s="19"/>
      <c r="O995" s="22">
        <v>685147</v>
      </c>
      <c r="P995" s="22">
        <f>O995-K995</f>
        <v>616632.30000000005</v>
      </c>
    </row>
    <row r="996" spans="1:16" ht="32" x14ac:dyDescent="0.2">
      <c r="A996" s="16" t="s">
        <v>11</v>
      </c>
      <c r="B996" s="16">
        <v>2023</v>
      </c>
      <c r="C996" s="16">
        <v>2023</v>
      </c>
      <c r="D996" s="16" t="s">
        <v>560</v>
      </c>
      <c r="E996" s="16" t="s">
        <v>561</v>
      </c>
      <c r="F996" s="16" t="s">
        <v>562</v>
      </c>
      <c r="G996" s="16" t="s">
        <v>879</v>
      </c>
      <c r="H996" s="16" t="s">
        <v>880</v>
      </c>
      <c r="I996" s="16" t="s">
        <v>877</v>
      </c>
      <c r="J996" s="16" t="s">
        <v>100</v>
      </c>
      <c r="K996" s="22">
        <f>0.1*O996</f>
        <v>314023.7</v>
      </c>
      <c r="L996" s="21">
        <v>93.957999999999998</v>
      </c>
      <c r="M996" s="16" t="s">
        <v>80</v>
      </c>
      <c r="N996" s="19"/>
      <c r="O996" s="22">
        <v>3140237</v>
      </c>
      <c r="P996" s="22">
        <f>O996-K996</f>
        <v>2826213.3</v>
      </c>
    </row>
    <row r="997" spans="1:16" ht="32" x14ac:dyDescent="0.2">
      <c r="A997" s="16" t="s">
        <v>11</v>
      </c>
      <c r="B997" s="16">
        <v>2023</v>
      </c>
      <c r="C997" s="16">
        <v>2023</v>
      </c>
      <c r="D997" s="16" t="s">
        <v>560</v>
      </c>
      <c r="E997" s="16" t="s">
        <v>561</v>
      </c>
      <c r="F997" s="16" t="s">
        <v>562</v>
      </c>
      <c r="G997" s="16" t="s">
        <v>890</v>
      </c>
      <c r="H997" s="16" t="s">
        <v>103</v>
      </c>
      <c r="I997" s="16" t="s">
        <v>884</v>
      </c>
      <c r="J997" s="16" t="s">
        <v>104</v>
      </c>
      <c r="K997" s="22">
        <f>0.1*O997</f>
        <v>5186.6000000000004</v>
      </c>
      <c r="L997" s="21">
        <v>93.957999999999998</v>
      </c>
      <c r="M997" s="16" t="s">
        <v>80</v>
      </c>
      <c r="N997" s="19"/>
      <c r="O997" s="22">
        <v>51866</v>
      </c>
      <c r="P997" s="22">
        <f>O997-K997</f>
        <v>46679.4</v>
      </c>
    </row>
    <row r="998" spans="1:16" ht="32" x14ac:dyDescent="0.2">
      <c r="A998" s="16" t="s">
        <v>11</v>
      </c>
      <c r="B998" s="16">
        <v>2023</v>
      </c>
      <c r="C998" s="16">
        <v>2023</v>
      </c>
      <c r="D998" s="16" t="s">
        <v>560</v>
      </c>
      <c r="E998" s="16" t="s">
        <v>561</v>
      </c>
      <c r="F998" s="16" t="s">
        <v>562</v>
      </c>
      <c r="G998" s="16" t="s">
        <v>890</v>
      </c>
      <c r="H998" s="16" t="s">
        <v>891</v>
      </c>
      <c r="I998" s="16" t="s">
        <v>892</v>
      </c>
      <c r="J998" s="16" t="s">
        <v>104</v>
      </c>
      <c r="K998" s="22">
        <f>0.1*O998</f>
        <v>24345.200000000001</v>
      </c>
      <c r="L998" s="21">
        <v>93.957999999999998</v>
      </c>
      <c r="M998" s="16" t="s">
        <v>80</v>
      </c>
      <c r="N998" s="19"/>
      <c r="O998" s="22">
        <v>243452</v>
      </c>
      <c r="P998" s="22">
        <f>O998-K998</f>
        <v>219106.8</v>
      </c>
    </row>
    <row r="999" spans="1:16" ht="32" x14ac:dyDescent="0.2">
      <c r="A999" s="16" t="s">
        <v>11</v>
      </c>
      <c r="B999" s="16">
        <v>2023</v>
      </c>
      <c r="C999" s="16">
        <v>2023</v>
      </c>
      <c r="D999" s="16" t="s">
        <v>560</v>
      </c>
      <c r="E999" s="16" t="s">
        <v>561</v>
      </c>
      <c r="F999" s="16" t="s">
        <v>562</v>
      </c>
      <c r="G999" s="16" t="s">
        <v>912</v>
      </c>
      <c r="H999" s="16" t="s">
        <v>905</v>
      </c>
      <c r="I999" s="16" t="s">
        <v>906</v>
      </c>
      <c r="J999" s="16" t="s">
        <v>108</v>
      </c>
      <c r="K999" s="22">
        <f>0.1*O999</f>
        <v>502750.30000000005</v>
      </c>
      <c r="L999" s="21">
        <v>93.957999999999998</v>
      </c>
      <c r="M999" s="16" t="s">
        <v>80</v>
      </c>
      <c r="N999" s="19"/>
      <c r="O999" s="22">
        <v>5027503</v>
      </c>
      <c r="P999" s="22">
        <f>O999-K999</f>
        <v>4524752.7</v>
      </c>
    </row>
    <row r="1000" spans="1:16" ht="32" x14ac:dyDescent="0.2">
      <c r="A1000" s="16" t="s">
        <v>11</v>
      </c>
      <c r="B1000" s="16">
        <v>2023</v>
      </c>
      <c r="C1000" s="16">
        <v>2023</v>
      </c>
      <c r="D1000" s="16" t="s">
        <v>560</v>
      </c>
      <c r="E1000" s="16" t="s">
        <v>561</v>
      </c>
      <c r="F1000" s="16" t="s">
        <v>562</v>
      </c>
      <c r="G1000" s="16" t="s">
        <v>912</v>
      </c>
      <c r="H1000" s="16" t="s">
        <v>905</v>
      </c>
      <c r="I1000" s="16" t="s">
        <v>906</v>
      </c>
      <c r="J1000" s="16" t="s">
        <v>108</v>
      </c>
      <c r="K1000" s="22">
        <f>0.1*O1000</f>
        <v>2294143.1</v>
      </c>
      <c r="L1000" s="21">
        <v>93.957999999999998</v>
      </c>
      <c r="M1000" s="16" t="s">
        <v>80</v>
      </c>
      <c r="N1000" s="19"/>
      <c r="O1000" s="22">
        <v>22941431</v>
      </c>
      <c r="P1000" s="22">
        <f>O1000-K1000</f>
        <v>20647287.899999999</v>
      </c>
    </row>
    <row r="1001" spans="1:16" ht="32" x14ac:dyDescent="0.2">
      <c r="A1001" s="16" t="s">
        <v>11</v>
      </c>
      <c r="B1001" s="16">
        <v>2023</v>
      </c>
      <c r="C1001" s="16">
        <v>2023</v>
      </c>
      <c r="D1001" s="16" t="s">
        <v>560</v>
      </c>
      <c r="E1001" s="16" t="s">
        <v>561</v>
      </c>
      <c r="F1001" s="16" t="s">
        <v>562</v>
      </c>
      <c r="G1001" s="16" t="s">
        <v>922</v>
      </c>
      <c r="H1001" s="16" t="s">
        <v>913</v>
      </c>
      <c r="I1001" s="16" t="s">
        <v>914</v>
      </c>
      <c r="J1001" s="16" t="s">
        <v>915</v>
      </c>
      <c r="K1001" s="22">
        <f>0.1*O1001</f>
        <v>280414.2</v>
      </c>
      <c r="L1001" s="21">
        <v>93.957999999999998</v>
      </c>
      <c r="M1001" s="16" t="s">
        <v>80</v>
      </c>
      <c r="N1001" s="19"/>
      <c r="O1001" s="22">
        <v>2804142</v>
      </c>
      <c r="P1001" s="22">
        <f>O1001-K1001</f>
        <v>2523727.7999999998</v>
      </c>
    </row>
    <row r="1002" spans="1:16" ht="32" x14ac:dyDescent="0.2">
      <c r="A1002" s="16" t="s">
        <v>11</v>
      </c>
      <c r="B1002" s="16">
        <v>2023</v>
      </c>
      <c r="C1002" s="16">
        <v>2023</v>
      </c>
      <c r="D1002" s="16" t="s">
        <v>560</v>
      </c>
      <c r="E1002" s="16" t="s">
        <v>561</v>
      </c>
      <c r="F1002" s="16" t="s">
        <v>562</v>
      </c>
      <c r="G1002" s="16" t="s">
        <v>922</v>
      </c>
      <c r="H1002" s="16" t="s">
        <v>913</v>
      </c>
      <c r="I1002" s="16" t="s">
        <v>914</v>
      </c>
      <c r="J1002" s="16" t="s">
        <v>915</v>
      </c>
      <c r="K1002" s="22">
        <f>0.1*O1002</f>
        <v>1274737.7000000002</v>
      </c>
      <c r="L1002" s="21">
        <v>93.957999999999998</v>
      </c>
      <c r="M1002" s="16" t="s">
        <v>80</v>
      </c>
      <c r="N1002" s="19"/>
      <c r="O1002" s="22">
        <v>12747377</v>
      </c>
      <c r="P1002" s="22">
        <f>O1002-K1002</f>
        <v>11472639.300000001</v>
      </c>
    </row>
    <row r="1003" spans="1:16" ht="32" x14ac:dyDescent="0.2">
      <c r="A1003" s="16" t="s">
        <v>11</v>
      </c>
      <c r="B1003" s="16">
        <v>2023</v>
      </c>
      <c r="C1003" s="16">
        <v>2023</v>
      </c>
      <c r="D1003" s="16" t="s">
        <v>560</v>
      </c>
      <c r="E1003" s="16" t="s">
        <v>561</v>
      </c>
      <c r="F1003" s="16" t="s">
        <v>562</v>
      </c>
      <c r="G1003" s="16" t="s">
        <v>933</v>
      </c>
      <c r="H1003" s="16" t="s">
        <v>926</v>
      </c>
      <c r="I1003" s="16" t="s">
        <v>927</v>
      </c>
      <c r="J1003" s="16" t="s">
        <v>353</v>
      </c>
      <c r="K1003" s="22">
        <f>0.1*O1003</f>
        <v>295520.3</v>
      </c>
      <c r="L1003" s="21">
        <v>93.957999999999998</v>
      </c>
      <c r="M1003" s="16" t="s">
        <v>80</v>
      </c>
      <c r="N1003" s="19"/>
      <c r="O1003" s="22">
        <v>2955203</v>
      </c>
      <c r="P1003" s="22">
        <f>O1003-K1003</f>
        <v>2659682.7000000002</v>
      </c>
    </row>
    <row r="1004" spans="1:16" ht="32" x14ac:dyDescent="0.2">
      <c r="A1004" s="16" t="s">
        <v>11</v>
      </c>
      <c r="B1004" s="16">
        <v>2023</v>
      </c>
      <c r="C1004" s="16">
        <v>2023</v>
      </c>
      <c r="D1004" s="16" t="s">
        <v>560</v>
      </c>
      <c r="E1004" s="16" t="s">
        <v>561</v>
      </c>
      <c r="F1004" s="16" t="s">
        <v>562</v>
      </c>
      <c r="G1004" s="16" t="s">
        <v>933</v>
      </c>
      <c r="H1004" s="16" t="s">
        <v>926</v>
      </c>
      <c r="I1004" s="16" t="s">
        <v>927</v>
      </c>
      <c r="J1004" s="16" t="s">
        <v>353</v>
      </c>
      <c r="K1004" s="22">
        <f>0.1*O1004</f>
        <v>1346696.8</v>
      </c>
      <c r="L1004" s="21">
        <v>93.957999999999998</v>
      </c>
      <c r="M1004" s="16" t="s">
        <v>80</v>
      </c>
      <c r="N1004" s="19"/>
      <c r="O1004" s="22">
        <v>13466968</v>
      </c>
      <c r="P1004" s="22">
        <f>O1004-K1004</f>
        <v>12120271.199999999</v>
      </c>
    </row>
    <row r="1005" spans="1:16" ht="32" x14ac:dyDescent="0.2">
      <c r="A1005" s="16" t="s">
        <v>11</v>
      </c>
      <c r="B1005" s="16">
        <v>2023</v>
      </c>
      <c r="C1005" s="16">
        <v>2023</v>
      </c>
      <c r="D1005" s="16" t="s">
        <v>560</v>
      </c>
      <c r="E1005" s="16" t="s">
        <v>561</v>
      </c>
      <c r="F1005" s="16" t="s">
        <v>562</v>
      </c>
      <c r="G1005" s="16" t="s">
        <v>960</v>
      </c>
      <c r="H1005" s="16" t="s">
        <v>953</v>
      </c>
      <c r="I1005" s="16" t="s">
        <v>954</v>
      </c>
      <c r="J1005" s="16" t="s">
        <v>368</v>
      </c>
      <c r="K1005" s="22">
        <f>0.1*O1005</f>
        <v>3492.2000000000003</v>
      </c>
      <c r="L1005" s="21">
        <v>93.957999999999998</v>
      </c>
      <c r="M1005" s="16" t="s">
        <v>80</v>
      </c>
      <c r="N1005" s="19"/>
      <c r="O1005" s="22">
        <v>34922</v>
      </c>
      <c r="P1005" s="22">
        <f>O1005-K1005</f>
        <v>31429.8</v>
      </c>
    </row>
    <row r="1006" spans="1:16" ht="32" x14ac:dyDescent="0.2">
      <c r="A1006" s="16" t="s">
        <v>11</v>
      </c>
      <c r="B1006" s="16">
        <v>2023</v>
      </c>
      <c r="C1006" s="16">
        <v>2023</v>
      </c>
      <c r="D1006" s="16" t="s">
        <v>560</v>
      </c>
      <c r="E1006" s="16" t="s">
        <v>561</v>
      </c>
      <c r="F1006" s="16" t="s">
        <v>562</v>
      </c>
      <c r="G1006" s="16" t="s">
        <v>960</v>
      </c>
      <c r="H1006" s="16" t="s">
        <v>951</v>
      </c>
      <c r="I1006" s="16" t="s">
        <v>952</v>
      </c>
      <c r="J1006" s="16" t="s">
        <v>368</v>
      </c>
      <c r="K1006" s="22">
        <f>0.1*O1006</f>
        <v>16204.7</v>
      </c>
      <c r="L1006" s="21">
        <v>93.957999999999998</v>
      </c>
      <c r="M1006" s="16" t="s">
        <v>80</v>
      </c>
      <c r="N1006" s="19"/>
      <c r="O1006" s="22">
        <v>162047</v>
      </c>
      <c r="P1006" s="22">
        <f>O1006-K1006</f>
        <v>145842.29999999999</v>
      </c>
    </row>
    <row r="1007" spans="1:16" ht="32" x14ac:dyDescent="0.2">
      <c r="A1007" s="16" t="s">
        <v>11</v>
      </c>
      <c r="B1007" s="16">
        <v>2023</v>
      </c>
      <c r="C1007" s="16">
        <v>2023</v>
      </c>
      <c r="D1007" s="16" t="s">
        <v>560</v>
      </c>
      <c r="E1007" s="16" t="s">
        <v>561</v>
      </c>
      <c r="F1007" s="16" t="s">
        <v>562</v>
      </c>
      <c r="G1007" s="16" t="s">
        <v>975</v>
      </c>
      <c r="H1007" s="16" t="s">
        <v>968</v>
      </c>
      <c r="I1007" s="16" t="s">
        <v>969</v>
      </c>
      <c r="J1007" s="16" t="s">
        <v>112</v>
      </c>
      <c r="K1007" s="22">
        <f>0.1*O1007</f>
        <v>158679</v>
      </c>
      <c r="L1007" s="21">
        <v>93.957999999999998</v>
      </c>
      <c r="M1007" s="16" t="s">
        <v>80</v>
      </c>
      <c r="N1007" s="19"/>
      <c r="O1007" s="22">
        <v>1586790</v>
      </c>
      <c r="P1007" s="22">
        <f>O1007-K1007</f>
        <v>1428111</v>
      </c>
    </row>
    <row r="1008" spans="1:16" ht="32" x14ac:dyDescent="0.2">
      <c r="A1008" s="16" t="s">
        <v>11</v>
      </c>
      <c r="B1008" s="16">
        <v>2023</v>
      </c>
      <c r="C1008" s="16">
        <v>2023</v>
      </c>
      <c r="D1008" s="16" t="s">
        <v>560</v>
      </c>
      <c r="E1008" s="16" t="s">
        <v>561</v>
      </c>
      <c r="F1008" s="16" t="s">
        <v>562</v>
      </c>
      <c r="G1008" s="16" t="s">
        <v>975</v>
      </c>
      <c r="H1008" s="16" t="s">
        <v>968</v>
      </c>
      <c r="I1008" s="16" t="s">
        <v>969</v>
      </c>
      <c r="J1008" s="16" t="s">
        <v>112</v>
      </c>
      <c r="K1008" s="22">
        <f>0.1*O1008</f>
        <v>720314</v>
      </c>
      <c r="L1008" s="21">
        <v>93.957999999999998</v>
      </c>
      <c r="M1008" s="16" t="s">
        <v>80</v>
      </c>
      <c r="N1008" s="19"/>
      <c r="O1008" s="22">
        <v>7203140</v>
      </c>
      <c r="P1008" s="22">
        <f>O1008-K1008</f>
        <v>6482826</v>
      </c>
    </row>
    <row r="1009" spans="1:16" ht="32" x14ac:dyDescent="0.2">
      <c r="A1009" s="16" t="s">
        <v>11</v>
      </c>
      <c r="B1009" s="16">
        <v>2023</v>
      </c>
      <c r="C1009" s="16">
        <v>2023</v>
      </c>
      <c r="D1009" s="16" t="s">
        <v>560</v>
      </c>
      <c r="E1009" s="16" t="s">
        <v>561</v>
      </c>
      <c r="F1009" s="16" t="s">
        <v>562</v>
      </c>
      <c r="G1009" s="16" t="s">
        <v>988</v>
      </c>
      <c r="H1009" s="16" t="s">
        <v>977</v>
      </c>
      <c r="I1009" s="16" t="s">
        <v>981</v>
      </c>
      <c r="J1009" s="16" t="s">
        <v>979</v>
      </c>
      <c r="K1009" s="22">
        <f>0.1*O1009</f>
        <v>62808.100000000006</v>
      </c>
      <c r="L1009" s="21">
        <v>93.957999999999998</v>
      </c>
      <c r="M1009" s="16" t="s">
        <v>80</v>
      </c>
      <c r="N1009" s="19"/>
      <c r="O1009" s="22">
        <v>628081</v>
      </c>
      <c r="P1009" s="22">
        <f>O1009-K1009</f>
        <v>565272.9</v>
      </c>
    </row>
    <row r="1010" spans="1:16" ht="32" x14ac:dyDescent="0.2">
      <c r="A1010" s="16" t="s">
        <v>11</v>
      </c>
      <c r="B1010" s="16">
        <v>2023</v>
      </c>
      <c r="C1010" s="16">
        <v>2023</v>
      </c>
      <c r="D1010" s="16" t="s">
        <v>560</v>
      </c>
      <c r="E1010" s="16" t="s">
        <v>561</v>
      </c>
      <c r="F1010" s="16" t="s">
        <v>562</v>
      </c>
      <c r="G1010" s="16" t="s">
        <v>988</v>
      </c>
      <c r="H1010" s="16" t="s">
        <v>977</v>
      </c>
      <c r="I1010" s="16" t="s">
        <v>981</v>
      </c>
      <c r="J1010" s="16" t="s">
        <v>979</v>
      </c>
      <c r="K1010" s="22">
        <f>0.1*O1010</f>
        <v>288178.90000000002</v>
      </c>
      <c r="L1010" s="21">
        <v>93.957999999999998</v>
      </c>
      <c r="M1010" s="16" t="s">
        <v>80</v>
      </c>
      <c r="N1010" s="19"/>
      <c r="O1010" s="22">
        <v>2881789</v>
      </c>
      <c r="P1010" s="22">
        <f>O1010-K1010</f>
        <v>2593610.1</v>
      </c>
    </row>
    <row r="1011" spans="1:16" ht="32" x14ac:dyDescent="0.2">
      <c r="A1011" s="16" t="s">
        <v>11</v>
      </c>
      <c r="B1011" s="16">
        <v>2023</v>
      </c>
      <c r="C1011" s="16">
        <v>2023</v>
      </c>
      <c r="D1011" s="16" t="s">
        <v>560</v>
      </c>
      <c r="E1011" s="16" t="s">
        <v>561</v>
      </c>
      <c r="F1011" s="16" t="s">
        <v>562</v>
      </c>
      <c r="G1011" s="16" t="s">
        <v>999</v>
      </c>
      <c r="H1011" s="16" t="s">
        <v>992</v>
      </c>
      <c r="I1011" s="16" t="s">
        <v>993</v>
      </c>
      <c r="J1011" s="16" t="s">
        <v>383</v>
      </c>
      <c r="K1011" s="22">
        <f>0.1*O1011</f>
        <v>513188.7</v>
      </c>
      <c r="L1011" s="21">
        <v>93.957999999999998</v>
      </c>
      <c r="M1011" s="16" t="s">
        <v>80</v>
      </c>
      <c r="N1011" s="19"/>
      <c r="O1011" s="22">
        <v>5131887</v>
      </c>
      <c r="P1011" s="22">
        <f>O1011-K1011</f>
        <v>4618698.3</v>
      </c>
    </row>
    <row r="1012" spans="1:16" ht="32" x14ac:dyDescent="0.2">
      <c r="A1012" s="16" t="s">
        <v>11</v>
      </c>
      <c r="B1012" s="16">
        <v>2023</v>
      </c>
      <c r="C1012" s="16">
        <v>2023</v>
      </c>
      <c r="D1012" s="16" t="s">
        <v>560</v>
      </c>
      <c r="E1012" s="16" t="s">
        <v>561</v>
      </c>
      <c r="F1012" s="16" t="s">
        <v>562</v>
      </c>
      <c r="G1012" s="16" t="s">
        <v>999</v>
      </c>
      <c r="H1012" s="16" t="s">
        <v>992</v>
      </c>
      <c r="I1012" s="16" t="s">
        <v>993</v>
      </c>
      <c r="J1012" s="16" t="s">
        <v>383</v>
      </c>
      <c r="K1012" s="22">
        <f>0.1*O1012</f>
        <v>2359419.9</v>
      </c>
      <c r="L1012" s="21">
        <v>93.957999999999998</v>
      </c>
      <c r="M1012" s="16" t="s">
        <v>80</v>
      </c>
      <c r="N1012" s="19"/>
      <c r="O1012" s="22">
        <v>23594199</v>
      </c>
      <c r="P1012" s="22">
        <f>O1012-K1012</f>
        <v>21234779.100000001</v>
      </c>
    </row>
    <row r="1013" spans="1:16" ht="32" x14ac:dyDescent="0.2">
      <c r="A1013" s="16" t="s">
        <v>11</v>
      </c>
      <c r="B1013" s="16">
        <v>2023</v>
      </c>
      <c r="C1013" s="16">
        <v>2023</v>
      </c>
      <c r="D1013" s="16" t="s">
        <v>560</v>
      </c>
      <c r="E1013" s="16" t="s">
        <v>561</v>
      </c>
      <c r="F1013" s="16" t="s">
        <v>562</v>
      </c>
      <c r="G1013" s="16" t="s">
        <v>1022</v>
      </c>
      <c r="H1013" s="16" t="s">
        <v>115</v>
      </c>
      <c r="I1013" s="16" t="s">
        <v>1016</v>
      </c>
      <c r="J1013" s="16" t="s">
        <v>116</v>
      </c>
      <c r="K1013" s="22">
        <f>0.1*O1013</f>
        <v>31018</v>
      </c>
      <c r="L1013" s="21">
        <v>93.957999999999998</v>
      </c>
      <c r="M1013" s="16" t="s">
        <v>80</v>
      </c>
      <c r="N1013" s="19"/>
      <c r="O1013" s="22">
        <v>310180</v>
      </c>
      <c r="P1013" s="22">
        <f>O1013-K1013</f>
        <v>279162</v>
      </c>
    </row>
    <row r="1014" spans="1:16" ht="32" x14ac:dyDescent="0.2">
      <c r="A1014" s="16" t="s">
        <v>11</v>
      </c>
      <c r="B1014" s="16">
        <v>2023</v>
      </c>
      <c r="C1014" s="16">
        <v>2023</v>
      </c>
      <c r="D1014" s="16" t="s">
        <v>560</v>
      </c>
      <c r="E1014" s="16" t="s">
        <v>561</v>
      </c>
      <c r="F1014" s="16" t="s">
        <v>562</v>
      </c>
      <c r="G1014" s="16" t="s">
        <v>1022</v>
      </c>
      <c r="H1014" s="16" t="s">
        <v>115</v>
      </c>
      <c r="I1014" s="16" t="s">
        <v>1016</v>
      </c>
      <c r="J1014" s="16" t="s">
        <v>116</v>
      </c>
      <c r="K1014" s="22">
        <f>0.1*O1014</f>
        <v>140637</v>
      </c>
      <c r="L1014" s="21">
        <v>93.957999999999998</v>
      </c>
      <c r="M1014" s="16" t="s">
        <v>80</v>
      </c>
      <c r="N1014" s="19"/>
      <c r="O1014" s="22">
        <v>1406370</v>
      </c>
      <c r="P1014" s="22">
        <f>O1014-K1014</f>
        <v>1265733</v>
      </c>
    </row>
    <row r="1015" spans="1:16" ht="32" x14ac:dyDescent="0.2">
      <c r="A1015" s="16" t="s">
        <v>11</v>
      </c>
      <c r="B1015" s="16">
        <v>2023</v>
      </c>
      <c r="C1015" s="16">
        <v>2023</v>
      </c>
      <c r="D1015" s="16" t="s">
        <v>560</v>
      </c>
      <c r="E1015" s="16" t="s">
        <v>561</v>
      </c>
      <c r="F1015" s="16" t="s">
        <v>562</v>
      </c>
      <c r="G1015" s="16" t="s">
        <v>1034</v>
      </c>
      <c r="H1015" s="16" t="s">
        <v>1027</v>
      </c>
      <c r="I1015" s="16" t="s">
        <v>1028</v>
      </c>
      <c r="J1015" s="16" t="s">
        <v>120</v>
      </c>
      <c r="K1015" s="22">
        <f>0.1*O1015</f>
        <v>0</v>
      </c>
      <c r="L1015" s="21">
        <v>93.957999999999998</v>
      </c>
      <c r="M1015" s="16" t="s">
        <v>80</v>
      </c>
      <c r="N1015" s="19"/>
      <c r="O1015" s="22">
        <v>0</v>
      </c>
      <c r="P1015" s="22">
        <f>O1015-K1015</f>
        <v>0</v>
      </c>
    </row>
    <row r="1016" spans="1:16" ht="32" x14ac:dyDescent="0.2">
      <c r="A1016" s="16" t="s">
        <v>11</v>
      </c>
      <c r="B1016" s="16">
        <v>2023</v>
      </c>
      <c r="C1016" s="16">
        <v>2023</v>
      </c>
      <c r="D1016" s="16" t="s">
        <v>560</v>
      </c>
      <c r="E1016" s="16" t="s">
        <v>561</v>
      </c>
      <c r="F1016" s="16" t="s">
        <v>562</v>
      </c>
      <c r="G1016" s="16" t="s">
        <v>1034</v>
      </c>
      <c r="H1016" s="16" t="s">
        <v>1027</v>
      </c>
      <c r="I1016" s="16" t="s">
        <v>1028</v>
      </c>
      <c r="J1016" s="16" t="s">
        <v>120</v>
      </c>
      <c r="K1016" s="22">
        <f>0.1*O1016</f>
        <v>80867.8</v>
      </c>
      <c r="L1016" s="21">
        <v>93.957999999999998</v>
      </c>
      <c r="M1016" s="16" t="s">
        <v>80</v>
      </c>
      <c r="N1016" s="19"/>
      <c r="O1016" s="22">
        <v>808678</v>
      </c>
      <c r="P1016" s="22">
        <f>O1016-K1016</f>
        <v>727810.2</v>
      </c>
    </row>
    <row r="1017" spans="1:16" ht="32" x14ac:dyDescent="0.2">
      <c r="A1017" s="16" t="s">
        <v>11</v>
      </c>
      <c r="B1017" s="16">
        <v>2023</v>
      </c>
      <c r="C1017" s="16">
        <v>2023</v>
      </c>
      <c r="D1017" s="16" t="s">
        <v>560</v>
      </c>
      <c r="E1017" s="16" t="s">
        <v>561</v>
      </c>
      <c r="F1017" s="16" t="s">
        <v>562</v>
      </c>
      <c r="G1017" s="16" t="s">
        <v>1047</v>
      </c>
      <c r="H1017" s="16" t="s">
        <v>1040</v>
      </c>
      <c r="I1017" s="16" t="s">
        <v>1041</v>
      </c>
      <c r="J1017" s="16" t="s">
        <v>1038</v>
      </c>
      <c r="K1017" s="22">
        <f>0.1*O1017</f>
        <v>368037.7</v>
      </c>
      <c r="L1017" s="21">
        <v>93.957999999999998</v>
      </c>
      <c r="M1017" s="16" t="s">
        <v>80</v>
      </c>
      <c r="N1017" s="19"/>
      <c r="O1017" s="22">
        <v>3680377</v>
      </c>
      <c r="P1017" s="22">
        <f>O1017-K1017</f>
        <v>3312339.3</v>
      </c>
    </row>
    <row r="1018" spans="1:16" ht="32" x14ac:dyDescent="0.2">
      <c r="A1018" s="16" t="s">
        <v>11</v>
      </c>
      <c r="B1018" s="16">
        <v>2023</v>
      </c>
      <c r="C1018" s="16">
        <v>2023</v>
      </c>
      <c r="D1018" s="16" t="s">
        <v>560</v>
      </c>
      <c r="E1018" s="16" t="s">
        <v>561</v>
      </c>
      <c r="F1018" s="16" t="s">
        <v>562</v>
      </c>
      <c r="G1018" s="16" t="s">
        <v>1047</v>
      </c>
      <c r="H1018" s="16" t="s">
        <v>1048</v>
      </c>
      <c r="I1018" s="16" t="s">
        <v>1049</v>
      </c>
      <c r="J1018" s="16" t="s">
        <v>1038</v>
      </c>
      <c r="K1018" s="22">
        <f>0.1*O1018</f>
        <v>57869.700000000004</v>
      </c>
      <c r="L1018" s="21">
        <v>93.957999999999998</v>
      </c>
      <c r="M1018" s="16" t="s">
        <v>80</v>
      </c>
      <c r="N1018" s="19"/>
      <c r="O1018" s="22">
        <v>578697</v>
      </c>
      <c r="P1018" s="22">
        <f>O1018-K1018</f>
        <v>520827.3</v>
      </c>
    </row>
    <row r="1019" spans="1:16" ht="32" x14ac:dyDescent="0.2">
      <c r="A1019" s="16" t="s">
        <v>11</v>
      </c>
      <c r="B1019" s="16">
        <v>2023</v>
      </c>
      <c r="C1019" s="16">
        <v>2023</v>
      </c>
      <c r="D1019" s="16" t="s">
        <v>560</v>
      </c>
      <c r="E1019" s="16" t="s">
        <v>561</v>
      </c>
      <c r="F1019" s="16" t="s">
        <v>562</v>
      </c>
      <c r="G1019" s="16" t="s">
        <v>1064</v>
      </c>
      <c r="H1019" s="16" t="s">
        <v>1059</v>
      </c>
      <c r="I1019" s="16" t="s">
        <v>1057</v>
      </c>
      <c r="J1019" s="16" t="s">
        <v>395</v>
      </c>
      <c r="K1019" s="22">
        <f>0.1*O1019</f>
        <v>266907.60000000003</v>
      </c>
      <c r="L1019" s="21">
        <v>93.957999999999998</v>
      </c>
      <c r="M1019" s="16" t="s">
        <v>80</v>
      </c>
      <c r="N1019" s="19"/>
      <c r="O1019" s="22">
        <v>2669076</v>
      </c>
      <c r="P1019" s="22">
        <f>O1019-K1019</f>
        <v>2402168.4</v>
      </c>
    </row>
    <row r="1020" spans="1:16" ht="32" x14ac:dyDescent="0.2">
      <c r="A1020" s="16" t="s">
        <v>11</v>
      </c>
      <c r="B1020" s="16">
        <v>2023</v>
      </c>
      <c r="C1020" s="16">
        <v>2023</v>
      </c>
      <c r="D1020" s="16" t="s">
        <v>560</v>
      </c>
      <c r="E1020" s="16" t="s">
        <v>561</v>
      </c>
      <c r="F1020" s="16" t="s">
        <v>562</v>
      </c>
      <c r="G1020" s="16" t="s">
        <v>1064</v>
      </c>
      <c r="H1020" s="16" t="s">
        <v>1056</v>
      </c>
      <c r="I1020" s="16" t="s">
        <v>1057</v>
      </c>
      <c r="J1020" s="16" t="s">
        <v>395</v>
      </c>
      <c r="K1020" s="22">
        <f>0.1*O1020</f>
        <v>-476043.60000000003</v>
      </c>
      <c r="L1020" s="21">
        <v>93.957999999999998</v>
      </c>
      <c r="M1020" s="16" t="s">
        <v>80</v>
      </c>
      <c r="N1020" s="19"/>
      <c r="O1020" s="22">
        <v>-4760436</v>
      </c>
      <c r="P1020" s="22">
        <f>O1020-K1020</f>
        <v>-4284392.4000000004</v>
      </c>
    </row>
    <row r="1021" spans="1:16" ht="32" x14ac:dyDescent="0.2">
      <c r="A1021" s="16" t="s">
        <v>11</v>
      </c>
      <c r="B1021" s="16">
        <v>2023</v>
      </c>
      <c r="C1021" s="16">
        <v>2023</v>
      </c>
      <c r="D1021" s="16" t="s">
        <v>560</v>
      </c>
      <c r="E1021" s="16" t="s">
        <v>561</v>
      </c>
      <c r="F1021" s="16" t="s">
        <v>562</v>
      </c>
      <c r="G1021" s="16" t="s">
        <v>1064</v>
      </c>
      <c r="H1021" s="16" t="s">
        <v>1059</v>
      </c>
      <c r="I1021" s="16" t="s">
        <v>1057</v>
      </c>
      <c r="J1021" s="16" t="s">
        <v>395</v>
      </c>
      <c r="K1021" s="22">
        <f>0.1*O1021</f>
        <v>476043.60000000003</v>
      </c>
      <c r="L1021" s="21">
        <v>93.957999999999998</v>
      </c>
      <c r="M1021" s="16" t="s">
        <v>80</v>
      </c>
      <c r="N1021" s="19"/>
      <c r="O1021" s="22">
        <v>4760436</v>
      </c>
      <c r="P1021" s="22">
        <f>O1021-K1021</f>
        <v>4284392.4000000004</v>
      </c>
    </row>
    <row r="1022" spans="1:16" ht="32" x14ac:dyDescent="0.2">
      <c r="A1022" s="16" t="s">
        <v>11</v>
      </c>
      <c r="B1022" s="16">
        <v>2023</v>
      </c>
      <c r="C1022" s="16">
        <v>2023</v>
      </c>
      <c r="D1022" s="16" t="s">
        <v>560</v>
      </c>
      <c r="E1022" s="16" t="s">
        <v>561</v>
      </c>
      <c r="F1022" s="16" t="s">
        <v>562</v>
      </c>
      <c r="G1022" s="16" t="s">
        <v>1077</v>
      </c>
      <c r="H1022" s="16" t="s">
        <v>1070</v>
      </c>
      <c r="I1022" s="16" t="s">
        <v>1071</v>
      </c>
      <c r="J1022" s="16" t="s">
        <v>1068</v>
      </c>
      <c r="K1022" s="22">
        <f>0.1*O1022</f>
        <v>476043.60000000003</v>
      </c>
      <c r="L1022" s="21">
        <v>93.957999999999998</v>
      </c>
      <c r="M1022" s="16" t="s">
        <v>80</v>
      </c>
      <c r="N1022" s="19"/>
      <c r="O1022" s="22">
        <v>4760436</v>
      </c>
      <c r="P1022" s="22">
        <f>O1022-K1022</f>
        <v>4284392.4000000004</v>
      </c>
    </row>
    <row r="1023" spans="1:16" ht="32" x14ac:dyDescent="0.2">
      <c r="A1023" s="16" t="s">
        <v>11</v>
      </c>
      <c r="B1023" s="16">
        <v>2023</v>
      </c>
      <c r="C1023" s="16">
        <v>2023</v>
      </c>
      <c r="D1023" s="16" t="s">
        <v>560</v>
      </c>
      <c r="E1023" s="16" t="s">
        <v>561</v>
      </c>
      <c r="F1023" s="16" t="s">
        <v>562</v>
      </c>
      <c r="G1023" s="16" t="s">
        <v>1077</v>
      </c>
      <c r="H1023" s="16" t="s">
        <v>1070</v>
      </c>
      <c r="I1023" s="16" t="s">
        <v>1071</v>
      </c>
      <c r="J1023" s="16" t="s">
        <v>1068</v>
      </c>
      <c r="K1023" s="22">
        <f>0.1*O1023</f>
        <v>2183497</v>
      </c>
      <c r="L1023" s="21">
        <v>93.957999999999998</v>
      </c>
      <c r="M1023" s="16" t="s">
        <v>80</v>
      </c>
      <c r="N1023" s="19"/>
      <c r="O1023" s="22">
        <v>21834970</v>
      </c>
      <c r="P1023" s="22">
        <f>O1023-K1023</f>
        <v>19651473</v>
      </c>
    </row>
    <row r="1024" spans="1:16" ht="32" x14ac:dyDescent="0.2">
      <c r="A1024" s="16" t="s">
        <v>11</v>
      </c>
      <c r="B1024" s="16">
        <v>2023</v>
      </c>
      <c r="C1024" s="16">
        <v>2023</v>
      </c>
      <c r="D1024" s="16" t="s">
        <v>560</v>
      </c>
      <c r="E1024" s="16" t="s">
        <v>561</v>
      </c>
      <c r="F1024" s="16" t="s">
        <v>562</v>
      </c>
      <c r="G1024" s="16" t="s">
        <v>1088</v>
      </c>
      <c r="H1024" s="16" t="s">
        <v>1081</v>
      </c>
      <c r="I1024" s="16" t="s">
        <v>1082</v>
      </c>
      <c r="J1024" s="16" t="s">
        <v>400</v>
      </c>
      <c r="K1024" s="22">
        <f>0.1*O1024</f>
        <v>106325.90000000001</v>
      </c>
      <c r="L1024" s="21">
        <v>93.957999999999998</v>
      </c>
      <c r="M1024" s="16" t="s">
        <v>80</v>
      </c>
      <c r="N1024" s="19"/>
      <c r="O1024" s="22">
        <v>1063259</v>
      </c>
      <c r="P1024" s="22">
        <f>O1024-K1024</f>
        <v>956933.1</v>
      </c>
    </row>
    <row r="1025" spans="1:16" ht="32" x14ac:dyDescent="0.2">
      <c r="A1025" s="16" t="s">
        <v>11</v>
      </c>
      <c r="B1025" s="16">
        <v>2023</v>
      </c>
      <c r="C1025" s="16">
        <v>2023</v>
      </c>
      <c r="D1025" s="16" t="s">
        <v>560</v>
      </c>
      <c r="E1025" s="16" t="s">
        <v>561</v>
      </c>
      <c r="F1025" s="16" t="s">
        <v>562</v>
      </c>
      <c r="G1025" s="16" t="s">
        <v>1088</v>
      </c>
      <c r="H1025" s="16" t="s">
        <v>1081</v>
      </c>
      <c r="I1025" s="16" t="s">
        <v>1082</v>
      </c>
      <c r="J1025" s="16" t="s">
        <v>400</v>
      </c>
      <c r="K1025" s="22">
        <f>0.1*O1025</f>
        <v>485088.9</v>
      </c>
      <c r="L1025" s="21">
        <v>93.957999999999998</v>
      </c>
      <c r="M1025" s="16" t="s">
        <v>80</v>
      </c>
      <c r="N1025" s="19"/>
      <c r="O1025" s="22">
        <v>4850889</v>
      </c>
      <c r="P1025" s="22">
        <f>O1025-K1025</f>
        <v>4365800.0999999996</v>
      </c>
    </row>
    <row r="1026" spans="1:16" ht="32" x14ac:dyDescent="0.2">
      <c r="A1026" s="16" t="s">
        <v>11</v>
      </c>
      <c r="B1026" s="16">
        <v>2023</v>
      </c>
      <c r="C1026" s="16">
        <v>2023</v>
      </c>
      <c r="D1026" s="16" t="s">
        <v>560</v>
      </c>
      <c r="E1026" s="16" t="s">
        <v>561</v>
      </c>
      <c r="F1026" s="16" t="s">
        <v>562</v>
      </c>
      <c r="G1026" s="16" t="s">
        <v>1088</v>
      </c>
      <c r="H1026" s="16" t="s">
        <v>1081</v>
      </c>
      <c r="I1026" s="16" t="s">
        <v>1082</v>
      </c>
      <c r="J1026" s="16" t="s">
        <v>400</v>
      </c>
      <c r="K1026" s="22">
        <f>0.1*O1026</f>
        <v>196332.6</v>
      </c>
      <c r="L1026" s="21">
        <v>93.957999999999998</v>
      </c>
      <c r="M1026" s="16" t="s">
        <v>80</v>
      </c>
      <c r="N1026" s="19"/>
      <c r="O1026" s="22">
        <v>1963326</v>
      </c>
      <c r="P1026" s="22">
        <f>O1026-K1026</f>
        <v>1766993.4</v>
      </c>
    </row>
    <row r="1027" spans="1:16" ht="32" x14ac:dyDescent="0.2">
      <c r="A1027" s="16" t="s">
        <v>11</v>
      </c>
      <c r="B1027" s="16">
        <v>2023</v>
      </c>
      <c r="C1027" s="16">
        <v>2023</v>
      </c>
      <c r="D1027" s="16" t="s">
        <v>560</v>
      </c>
      <c r="E1027" s="16" t="s">
        <v>561</v>
      </c>
      <c r="F1027" s="16" t="s">
        <v>562</v>
      </c>
      <c r="G1027" s="16" t="s">
        <v>1088</v>
      </c>
      <c r="H1027" s="16" t="s">
        <v>1081</v>
      </c>
      <c r="I1027" s="16" t="s">
        <v>1082</v>
      </c>
      <c r="J1027" s="16" t="s">
        <v>400</v>
      </c>
      <c r="K1027" s="22">
        <f>0.1*O1027</f>
        <v>917045.10000000009</v>
      </c>
      <c r="L1027" s="21">
        <v>93.957999999999998</v>
      </c>
      <c r="M1027" s="16" t="s">
        <v>80</v>
      </c>
      <c r="N1027" s="19"/>
      <c r="O1027" s="22">
        <v>9170451</v>
      </c>
      <c r="P1027" s="22">
        <f>O1027-K1027</f>
        <v>8253405.9000000004</v>
      </c>
    </row>
    <row r="1028" spans="1:16" ht="32" x14ac:dyDescent="0.2">
      <c r="A1028" s="16" t="s">
        <v>11</v>
      </c>
      <c r="B1028" s="16">
        <v>2023</v>
      </c>
      <c r="C1028" s="16">
        <v>2023</v>
      </c>
      <c r="D1028" s="16" t="s">
        <v>560</v>
      </c>
      <c r="E1028" s="16" t="s">
        <v>561</v>
      </c>
      <c r="F1028" s="16" t="s">
        <v>562</v>
      </c>
      <c r="G1028" s="16" t="s">
        <v>1103</v>
      </c>
      <c r="H1028" s="16" t="s">
        <v>1097</v>
      </c>
      <c r="I1028" s="16" t="s">
        <v>1096</v>
      </c>
      <c r="J1028" s="16" t="s">
        <v>124</v>
      </c>
      <c r="K1028" s="22">
        <f>0.1*O1028</f>
        <v>1005264.9</v>
      </c>
      <c r="L1028" s="21">
        <v>93.957999999999998</v>
      </c>
      <c r="M1028" s="16" t="s">
        <v>80</v>
      </c>
      <c r="N1028" s="19"/>
      <c r="O1028" s="22">
        <v>10052649</v>
      </c>
      <c r="P1028" s="22">
        <f>O1028-K1028</f>
        <v>9047384.0999999996</v>
      </c>
    </row>
    <row r="1029" spans="1:16" ht="32" x14ac:dyDescent="0.2">
      <c r="A1029" s="16" t="s">
        <v>11</v>
      </c>
      <c r="B1029" s="16">
        <v>2023</v>
      </c>
      <c r="C1029" s="16">
        <v>2023</v>
      </c>
      <c r="D1029" s="16" t="s">
        <v>560</v>
      </c>
      <c r="E1029" s="16" t="s">
        <v>561</v>
      </c>
      <c r="F1029" s="16" t="s">
        <v>562</v>
      </c>
      <c r="G1029" s="16" t="s">
        <v>1103</v>
      </c>
      <c r="H1029" s="16" t="s">
        <v>1095</v>
      </c>
      <c r="I1029" s="16" t="s">
        <v>1096</v>
      </c>
      <c r="J1029" s="16" t="s">
        <v>124</v>
      </c>
      <c r="K1029" s="22">
        <f>0.1*O1029</f>
        <v>4448653.5</v>
      </c>
      <c r="L1029" s="21">
        <v>93.957999999999998</v>
      </c>
      <c r="M1029" s="16" t="s">
        <v>80</v>
      </c>
      <c r="N1029" s="19"/>
      <c r="O1029" s="22">
        <v>44486535</v>
      </c>
      <c r="P1029" s="22">
        <f>O1029-K1029</f>
        <v>40037881.5</v>
      </c>
    </row>
    <row r="1030" spans="1:16" ht="32" x14ac:dyDescent="0.2">
      <c r="A1030" s="16" t="s">
        <v>11</v>
      </c>
      <c r="B1030" s="16">
        <v>2023</v>
      </c>
      <c r="C1030" s="16">
        <v>2023</v>
      </c>
      <c r="D1030" s="16" t="s">
        <v>560</v>
      </c>
      <c r="E1030" s="16" t="s">
        <v>561</v>
      </c>
      <c r="F1030" s="16" t="s">
        <v>562</v>
      </c>
      <c r="G1030" s="16" t="s">
        <v>1116</v>
      </c>
      <c r="H1030" s="16" t="s">
        <v>1108</v>
      </c>
      <c r="I1030" s="16" t="s">
        <v>1111</v>
      </c>
      <c r="J1030" s="16" t="s">
        <v>127</v>
      </c>
      <c r="K1030" s="22">
        <f>0.1*O1030</f>
        <v>543591.9</v>
      </c>
      <c r="L1030" s="21">
        <v>93.957999999999998</v>
      </c>
      <c r="M1030" s="16" t="s">
        <v>80</v>
      </c>
      <c r="N1030" s="19"/>
      <c r="O1030" s="22">
        <v>5435919</v>
      </c>
      <c r="P1030" s="22">
        <f>O1030-K1030</f>
        <v>4892327.0999999996</v>
      </c>
    </row>
    <row r="1031" spans="1:16" ht="32" x14ac:dyDescent="0.2">
      <c r="A1031" s="16" t="s">
        <v>11</v>
      </c>
      <c r="B1031" s="16">
        <v>2023</v>
      </c>
      <c r="C1031" s="16">
        <v>2023</v>
      </c>
      <c r="D1031" s="16" t="s">
        <v>560</v>
      </c>
      <c r="E1031" s="16" t="s">
        <v>561</v>
      </c>
      <c r="F1031" s="16" t="s">
        <v>562</v>
      </c>
      <c r="G1031" s="16" t="s">
        <v>1116</v>
      </c>
      <c r="H1031" s="16" t="s">
        <v>1108</v>
      </c>
      <c r="I1031" s="16" t="s">
        <v>1109</v>
      </c>
      <c r="J1031" s="16" t="s">
        <v>127</v>
      </c>
      <c r="K1031" s="22">
        <f>0.1*O1031</f>
        <v>2475663.8000000003</v>
      </c>
      <c r="L1031" s="21">
        <v>93.957999999999998</v>
      </c>
      <c r="M1031" s="16" t="s">
        <v>80</v>
      </c>
      <c r="N1031" s="19"/>
      <c r="O1031" s="22">
        <v>24756638</v>
      </c>
      <c r="P1031" s="22">
        <f>O1031-K1031</f>
        <v>22280974.199999999</v>
      </c>
    </row>
    <row r="1032" spans="1:16" ht="32" x14ac:dyDescent="0.2">
      <c r="A1032" s="16" t="s">
        <v>11</v>
      </c>
      <c r="B1032" s="16">
        <v>2023</v>
      </c>
      <c r="C1032" s="16">
        <v>2023</v>
      </c>
      <c r="D1032" s="16" t="s">
        <v>560</v>
      </c>
      <c r="E1032" s="16" t="s">
        <v>561</v>
      </c>
      <c r="F1032" s="16" t="s">
        <v>562</v>
      </c>
      <c r="G1032" s="16" t="s">
        <v>1155</v>
      </c>
      <c r="H1032" s="16" t="s">
        <v>1153</v>
      </c>
      <c r="I1032" s="16" t="s">
        <v>1149</v>
      </c>
      <c r="J1032" s="16" t="s">
        <v>430</v>
      </c>
      <c r="K1032" s="22">
        <f>0.1*O1032</f>
        <v>193316.90000000002</v>
      </c>
      <c r="L1032" s="21">
        <v>93.957999999999998</v>
      </c>
      <c r="M1032" s="16" t="s">
        <v>80</v>
      </c>
      <c r="O1032" s="22">
        <v>1933169</v>
      </c>
      <c r="P1032" s="22">
        <f>O1032-K1032</f>
        <v>1739852.1</v>
      </c>
    </row>
    <row r="1033" spans="1:16" ht="32" x14ac:dyDescent="0.2">
      <c r="A1033" s="16" t="s">
        <v>11</v>
      </c>
      <c r="B1033" s="16">
        <v>2023</v>
      </c>
      <c r="C1033" s="16">
        <v>2023</v>
      </c>
      <c r="D1033" s="16" t="s">
        <v>560</v>
      </c>
      <c r="E1033" s="16" t="s">
        <v>561</v>
      </c>
      <c r="F1033" s="16" t="s">
        <v>562</v>
      </c>
      <c r="G1033" s="16" t="s">
        <v>1155</v>
      </c>
      <c r="H1033" s="16" t="s">
        <v>1153</v>
      </c>
      <c r="I1033" s="16" t="s">
        <v>1149</v>
      </c>
      <c r="J1033" s="16" t="s">
        <v>430</v>
      </c>
      <c r="K1033" s="22">
        <f>0.1*O1033</f>
        <v>891876.5</v>
      </c>
      <c r="L1033" s="21">
        <v>93.957999999999998</v>
      </c>
      <c r="M1033" s="16" t="s">
        <v>80</v>
      </c>
      <c r="O1033" s="22">
        <v>8918765</v>
      </c>
      <c r="P1033" s="22">
        <f>O1033-K1033</f>
        <v>8026888.5</v>
      </c>
    </row>
    <row r="1034" spans="1:16" ht="32" x14ac:dyDescent="0.2">
      <c r="A1034" s="16" t="s">
        <v>11</v>
      </c>
      <c r="B1034" s="16">
        <v>2023</v>
      </c>
      <c r="C1034" s="16">
        <v>2023</v>
      </c>
      <c r="D1034" s="16" t="s">
        <v>560</v>
      </c>
      <c r="E1034" s="16" t="s">
        <v>561</v>
      </c>
      <c r="F1034" s="16" t="s">
        <v>562</v>
      </c>
      <c r="G1034" s="16" t="s">
        <v>1167</v>
      </c>
      <c r="H1034" s="16" t="s">
        <v>1159</v>
      </c>
      <c r="I1034" s="16" t="s">
        <v>1160</v>
      </c>
      <c r="J1034" s="16" t="s">
        <v>440</v>
      </c>
      <c r="K1034" s="22">
        <f>0.1*O1034</f>
        <v>275002</v>
      </c>
      <c r="L1034" s="21">
        <v>93.957999999999998</v>
      </c>
      <c r="M1034" s="16" t="s">
        <v>80</v>
      </c>
      <c r="N1034" s="19"/>
      <c r="O1034" s="22">
        <v>2750020</v>
      </c>
      <c r="P1034" s="22">
        <f>O1034-K1034</f>
        <v>2475018</v>
      </c>
    </row>
    <row r="1035" spans="1:16" ht="32" x14ac:dyDescent="0.2">
      <c r="A1035" s="16" t="s">
        <v>11</v>
      </c>
      <c r="B1035" s="16">
        <v>2023</v>
      </c>
      <c r="C1035" s="16">
        <v>2023</v>
      </c>
      <c r="D1035" s="16" t="s">
        <v>560</v>
      </c>
      <c r="E1035" s="16" t="s">
        <v>561</v>
      </c>
      <c r="F1035" s="16" t="s">
        <v>562</v>
      </c>
      <c r="G1035" s="16" t="s">
        <v>1167</v>
      </c>
      <c r="H1035" s="16" t="s">
        <v>1168</v>
      </c>
      <c r="I1035" s="16" t="s">
        <v>1160</v>
      </c>
      <c r="J1035" s="16" t="s">
        <v>440</v>
      </c>
      <c r="K1035" s="22">
        <f>0.1*O1035</f>
        <v>1252757.7</v>
      </c>
      <c r="L1035" s="21">
        <v>93.957999999999998</v>
      </c>
      <c r="M1035" s="16" t="s">
        <v>80</v>
      </c>
      <c r="N1035" s="19"/>
      <c r="O1035" s="22">
        <v>12527577</v>
      </c>
      <c r="P1035" s="22">
        <f>O1035-K1035</f>
        <v>11274819.300000001</v>
      </c>
    </row>
    <row r="1036" spans="1:16" ht="32" x14ac:dyDescent="0.2">
      <c r="A1036" s="16" t="s">
        <v>11</v>
      </c>
      <c r="B1036" s="16">
        <v>2023</v>
      </c>
      <c r="C1036" s="16">
        <v>2023</v>
      </c>
      <c r="D1036" s="16" t="s">
        <v>560</v>
      </c>
      <c r="E1036" s="16" t="s">
        <v>561</v>
      </c>
      <c r="F1036" s="16" t="s">
        <v>562</v>
      </c>
      <c r="G1036" s="16" t="s">
        <v>1207</v>
      </c>
      <c r="H1036" s="16" t="s">
        <v>1200</v>
      </c>
      <c r="I1036" s="16" t="s">
        <v>1201</v>
      </c>
      <c r="J1036" s="16" t="s">
        <v>131</v>
      </c>
      <c r="K1036" s="22">
        <f>0.1*O1036</f>
        <v>584794.1</v>
      </c>
      <c r="L1036" s="21">
        <v>93.957999999999998</v>
      </c>
      <c r="M1036" s="16" t="s">
        <v>80</v>
      </c>
      <c r="N1036" s="19"/>
      <c r="O1036" s="22">
        <v>5847941</v>
      </c>
      <c r="P1036" s="22">
        <f>O1036-K1036</f>
        <v>5263146.9000000004</v>
      </c>
    </row>
    <row r="1037" spans="1:16" ht="32" x14ac:dyDescent="0.2">
      <c r="A1037" s="16" t="s">
        <v>11</v>
      </c>
      <c r="B1037" s="16">
        <v>2023</v>
      </c>
      <c r="C1037" s="16">
        <v>2023</v>
      </c>
      <c r="D1037" s="16" t="s">
        <v>560</v>
      </c>
      <c r="E1037" s="16" t="s">
        <v>561</v>
      </c>
      <c r="F1037" s="16" t="s">
        <v>562</v>
      </c>
      <c r="G1037" s="16" t="s">
        <v>1207</v>
      </c>
      <c r="H1037" s="16" t="s">
        <v>1200</v>
      </c>
      <c r="I1037" s="16" t="s">
        <v>1201</v>
      </c>
      <c r="J1037" s="16" t="s">
        <v>131</v>
      </c>
      <c r="K1037" s="22">
        <f>0.1*O1037</f>
        <v>2654040.7000000002</v>
      </c>
      <c r="L1037" s="21">
        <v>93.957999999999998</v>
      </c>
      <c r="M1037" s="16" t="s">
        <v>80</v>
      </c>
      <c r="N1037" s="19"/>
      <c r="O1037" s="22">
        <v>26540407</v>
      </c>
      <c r="P1037" s="22">
        <f>O1037-K1037</f>
        <v>23886366.300000001</v>
      </c>
    </row>
    <row r="1038" spans="1:16" ht="32" x14ac:dyDescent="0.2">
      <c r="A1038" s="16" t="s">
        <v>11</v>
      </c>
      <c r="B1038" s="16">
        <v>2023</v>
      </c>
      <c r="C1038" s="16">
        <v>2023</v>
      </c>
      <c r="D1038" s="16" t="s">
        <v>560</v>
      </c>
      <c r="E1038" s="16" t="s">
        <v>561</v>
      </c>
      <c r="F1038" s="16" t="s">
        <v>562</v>
      </c>
      <c r="G1038" s="16" t="s">
        <v>1217</v>
      </c>
      <c r="H1038" s="16" t="s">
        <v>134</v>
      </c>
      <c r="I1038" s="16" t="s">
        <v>1211</v>
      </c>
      <c r="J1038" s="16" t="s">
        <v>135</v>
      </c>
      <c r="K1038" s="22">
        <f>0.1*O1038</f>
        <v>218794.40000000002</v>
      </c>
      <c r="L1038" s="21">
        <v>93.957999999999998</v>
      </c>
      <c r="M1038" s="16" t="s">
        <v>80</v>
      </c>
      <c r="N1038" s="19"/>
      <c r="O1038" s="22">
        <v>2187944</v>
      </c>
      <c r="P1038" s="22">
        <f>O1038-K1038</f>
        <v>1969149.6</v>
      </c>
    </row>
    <row r="1039" spans="1:16" ht="32" x14ac:dyDescent="0.2">
      <c r="A1039" s="16" t="s">
        <v>11</v>
      </c>
      <c r="B1039" s="16">
        <v>2023</v>
      </c>
      <c r="C1039" s="16">
        <v>2023</v>
      </c>
      <c r="D1039" s="16" t="s">
        <v>560</v>
      </c>
      <c r="E1039" s="16" t="s">
        <v>561</v>
      </c>
      <c r="F1039" s="16" t="s">
        <v>562</v>
      </c>
      <c r="G1039" s="16" t="s">
        <v>1217</v>
      </c>
      <c r="H1039" s="16" t="s">
        <v>134</v>
      </c>
      <c r="I1039" s="16" t="s">
        <v>1211</v>
      </c>
      <c r="J1039" s="16" t="s">
        <v>135</v>
      </c>
      <c r="K1039" s="22">
        <f>0.1*O1039</f>
        <v>993159.70000000007</v>
      </c>
      <c r="L1039" s="21">
        <v>93.957999999999998</v>
      </c>
      <c r="M1039" s="16" t="s">
        <v>80</v>
      </c>
      <c r="N1039" s="19"/>
      <c r="O1039" s="22">
        <v>9931597</v>
      </c>
      <c r="P1039" s="22">
        <f>O1039-K1039</f>
        <v>8938437.3000000007</v>
      </c>
    </row>
    <row r="1040" spans="1:16" ht="32" x14ac:dyDescent="0.2">
      <c r="A1040" s="16" t="s">
        <v>11</v>
      </c>
      <c r="B1040" s="16">
        <v>2023</v>
      </c>
      <c r="C1040" s="16">
        <v>2023</v>
      </c>
      <c r="D1040" s="16" t="s">
        <v>560</v>
      </c>
      <c r="E1040" s="16" t="s">
        <v>561</v>
      </c>
      <c r="F1040" s="16" t="s">
        <v>562</v>
      </c>
      <c r="G1040" s="16" t="s">
        <v>1235</v>
      </c>
      <c r="H1040" s="16" t="s">
        <v>1228</v>
      </c>
      <c r="I1040" s="16" t="s">
        <v>1229</v>
      </c>
      <c r="J1040" s="16" t="s">
        <v>138</v>
      </c>
      <c r="K1040" s="22">
        <f>0.1*O1040</f>
        <v>1458.5</v>
      </c>
      <c r="L1040" s="21">
        <v>93.957999999999998</v>
      </c>
      <c r="M1040" s="16" t="s">
        <v>80</v>
      </c>
      <c r="N1040" s="19"/>
      <c r="O1040" s="22">
        <v>14585</v>
      </c>
      <c r="P1040" s="22">
        <f>O1040-K1040</f>
        <v>13126.5</v>
      </c>
    </row>
    <row r="1041" spans="1:16" ht="32" x14ac:dyDescent="0.2">
      <c r="A1041" s="16" t="s">
        <v>11</v>
      </c>
      <c r="B1041" s="16">
        <v>2023</v>
      </c>
      <c r="C1041" s="16">
        <v>2023</v>
      </c>
      <c r="D1041" s="16" t="s">
        <v>560</v>
      </c>
      <c r="E1041" s="16" t="s">
        <v>561</v>
      </c>
      <c r="F1041" s="16" t="s">
        <v>562</v>
      </c>
      <c r="G1041" s="16" t="s">
        <v>1235</v>
      </c>
      <c r="H1041" s="16" t="s">
        <v>1228</v>
      </c>
      <c r="I1041" s="16" t="s">
        <v>1229</v>
      </c>
      <c r="J1041" s="16" t="s">
        <v>138</v>
      </c>
      <c r="K1041" s="22">
        <f>0.1*O1041</f>
        <v>6720.9000000000005</v>
      </c>
      <c r="L1041" s="21">
        <v>93.957999999999998</v>
      </c>
      <c r="M1041" s="16" t="s">
        <v>80</v>
      </c>
      <c r="N1041" s="19"/>
      <c r="O1041" s="22">
        <v>67209</v>
      </c>
      <c r="P1041" s="22">
        <f>O1041-K1041</f>
        <v>60488.1</v>
      </c>
    </row>
    <row r="1042" spans="1:16" ht="32" x14ac:dyDescent="0.2">
      <c r="A1042" s="16" t="s">
        <v>11</v>
      </c>
      <c r="B1042" s="16">
        <v>2023</v>
      </c>
      <c r="C1042" s="16">
        <v>2023</v>
      </c>
      <c r="D1042" s="16" t="s">
        <v>560</v>
      </c>
      <c r="E1042" s="16" t="s">
        <v>561</v>
      </c>
      <c r="F1042" s="16" t="s">
        <v>562</v>
      </c>
      <c r="G1042" s="16" t="s">
        <v>1247</v>
      </c>
      <c r="H1042" s="16" t="s">
        <v>1240</v>
      </c>
      <c r="I1042" s="16" t="s">
        <v>1241</v>
      </c>
      <c r="J1042" s="16" t="s">
        <v>478</v>
      </c>
      <c r="K1042" s="22">
        <f>0.1*O1042</f>
        <v>60715.200000000004</v>
      </c>
      <c r="L1042" s="21">
        <v>93.957999999999998</v>
      </c>
      <c r="M1042" s="16" t="s">
        <v>80</v>
      </c>
      <c r="N1042" s="19"/>
      <c r="O1042" s="22">
        <v>607152</v>
      </c>
      <c r="P1042" s="22">
        <f>O1042-K1042</f>
        <v>546436.80000000005</v>
      </c>
    </row>
    <row r="1043" spans="1:16" ht="32" x14ac:dyDescent="0.2">
      <c r="A1043" s="16" t="s">
        <v>11</v>
      </c>
      <c r="B1043" s="16">
        <v>2023</v>
      </c>
      <c r="C1043" s="16">
        <v>2023</v>
      </c>
      <c r="D1043" s="16" t="s">
        <v>560</v>
      </c>
      <c r="E1043" s="16" t="s">
        <v>561</v>
      </c>
      <c r="F1043" s="16" t="s">
        <v>562</v>
      </c>
      <c r="G1043" s="16" t="s">
        <v>1247</v>
      </c>
      <c r="H1043" s="16" t="s">
        <v>1240</v>
      </c>
      <c r="I1043" s="16" t="s">
        <v>1241</v>
      </c>
      <c r="J1043" s="16" t="s">
        <v>478</v>
      </c>
      <c r="K1043" s="22">
        <f>0.1*O1043</f>
        <v>277391.2</v>
      </c>
      <c r="L1043" s="21">
        <v>93.957999999999998</v>
      </c>
      <c r="M1043" s="16" t="s">
        <v>80</v>
      </c>
      <c r="N1043" s="19"/>
      <c r="O1043" s="22">
        <v>2773912</v>
      </c>
      <c r="P1043" s="22">
        <f>O1043-K1043</f>
        <v>2496520.7999999998</v>
      </c>
    </row>
    <row r="1044" spans="1:16" ht="32" x14ac:dyDescent="0.2">
      <c r="A1044" s="16" t="s">
        <v>11</v>
      </c>
      <c r="B1044" s="16">
        <v>2023</v>
      </c>
      <c r="C1044" s="16">
        <v>2023</v>
      </c>
      <c r="D1044" s="16" t="s">
        <v>560</v>
      </c>
      <c r="E1044" s="16" t="s">
        <v>561</v>
      </c>
      <c r="F1044" s="16" t="s">
        <v>562</v>
      </c>
      <c r="G1044" s="16" t="s">
        <v>1257</v>
      </c>
      <c r="H1044" s="16" t="s">
        <v>1248</v>
      </c>
      <c r="I1044" s="16" t="s">
        <v>1249</v>
      </c>
      <c r="J1044" s="16" t="s">
        <v>1250</v>
      </c>
      <c r="K1044" s="22">
        <f>0.1*O1044</f>
        <v>264487.7</v>
      </c>
      <c r="L1044" s="21">
        <v>93.957999999999998</v>
      </c>
      <c r="M1044" s="16" t="s">
        <v>80</v>
      </c>
      <c r="N1044" s="19"/>
      <c r="O1044" s="22">
        <v>2644877</v>
      </c>
      <c r="P1044" s="22">
        <f>O1044-K1044</f>
        <v>2380389.2999999998</v>
      </c>
    </row>
    <row r="1045" spans="1:16" ht="32" x14ac:dyDescent="0.2">
      <c r="A1045" s="16" t="s">
        <v>11</v>
      </c>
      <c r="B1045" s="16">
        <v>2023</v>
      </c>
      <c r="C1045" s="16">
        <v>2023</v>
      </c>
      <c r="D1045" s="16" t="s">
        <v>560</v>
      </c>
      <c r="E1045" s="16" t="s">
        <v>561</v>
      </c>
      <c r="F1045" s="16" t="s">
        <v>562</v>
      </c>
      <c r="G1045" s="16" t="s">
        <v>1257</v>
      </c>
      <c r="H1045" s="16" t="s">
        <v>1248</v>
      </c>
      <c r="I1045" s="16" t="s">
        <v>1249</v>
      </c>
      <c r="J1045" s="16" t="s">
        <v>1250</v>
      </c>
      <c r="K1045" s="22">
        <f>0.1*O1045</f>
        <v>1218443.8</v>
      </c>
      <c r="L1045" s="21">
        <v>93.957999999999998</v>
      </c>
      <c r="M1045" s="16" t="s">
        <v>80</v>
      </c>
      <c r="N1045" s="19"/>
      <c r="O1045" s="22">
        <v>12184438</v>
      </c>
      <c r="P1045" s="22">
        <f>O1045-K1045</f>
        <v>10965994.199999999</v>
      </c>
    </row>
    <row r="1046" spans="1:16" ht="48" x14ac:dyDescent="0.2">
      <c r="A1046" s="16" t="s">
        <v>11</v>
      </c>
      <c r="B1046" s="16">
        <v>2023</v>
      </c>
      <c r="C1046" s="16">
        <v>2023</v>
      </c>
      <c r="D1046" s="16" t="s">
        <v>560</v>
      </c>
      <c r="E1046" s="16" t="s">
        <v>561</v>
      </c>
      <c r="F1046" s="16" t="s">
        <v>562</v>
      </c>
      <c r="G1046" s="16" t="s">
        <v>1268</v>
      </c>
      <c r="H1046" s="16" t="s">
        <v>1261</v>
      </c>
      <c r="I1046" s="16" t="s">
        <v>1262</v>
      </c>
      <c r="J1046" s="16" t="s">
        <v>482</v>
      </c>
      <c r="K1046" s="22">
        <f>0.1*O1046</f>
        <v>37861.5</v>
      </c>
      <c r="L1046" s="21">
        <v>93.957999999999998</v>
      </c>
      <c r="M1046" s="16" t="s">
        <v>80</v>
      </c>
      <c r="N1046" s="19"/>
      <c r="O1046" s="22">
        <v>378615</v>
      </c>
      <c r="P1046" s="22">
        <f>O1046-K1046</f>
        <v>340753.5</v>
      </c>
    </row>
    <row r="1047" spans="1:16" ht="48" x14ac:dyDescent="0.2">
      <c r="A1047" s="16" t="s">
        <v>11</v>
      </c>
      <c r="B1047" s="16">
        <v>2023</v>
      </c>
      <c r="C1047" s="16">
        <v>2023</v>
      </c>
      <c r="D1047" s="16" t="s">
        <v>560</v>
      </c>
      <c r="E1047" s="16" t="s">
        <v>561</v>
      </c>
      <c r="F1047" s="16" t="s">
        <v>562</v>
      </c>
      <c r="G1047" s="16" t="s">
        <v>1268</v>
      </c>
      <c r="H1047" s="16" t="s">
        <v>1261</v>
      </c>
      <c r="I1047" s="16" t="s">
        <v>1262</v>
      </c>
      <c r="J1047" s="16" t="s">
        <v>482</v>
      </c>
      <c r="K1047" s="22">
        <f>0.1*O1047</f>
        <v>173976.7</v>
      </c>
      <c r="L1047" s="21">
        <v>93.957999999999998</v>
      </c>
      <c r="M1047" s="16" t="s">
        <v>80</v>
      </c>
      <c r="N1047" s="19"/>
      <c r="O1047" s="22">
        <v>1739767</v>
      </c>
      <c r="P1047" s="22">
        <f>O1047-K1047</f>
        <v>1565790.3</v>
      </c>
    </row>
    <row r="1048" spans="1:16" ht="32" x14ac:dyDescent="0.2">
      <c r="A1048" s="16" t="s">
        <v>11</v>
      </c>
      <c r="B1048" s="16">
        <v>2023</v>
      </c>
      <c r="C1048" s="16">
        <v>2023</v>
      </c>
      <c r="D1048" s="16" t="s">
        <v>560</v>
      </c>
      <c r="E1048" s="16" t="s">
        <v>561</v>
      </c>
      <c r="F1048" s="16" t="s">
        <v>562</v>
      </c>
      <c r="G1048" s="16" t="s">
        <v>1285</v>
      </c>
      <c r="H1048" s="16" t="s">
        <v>1277</v>
      </c>
      <c r="I1048" s="16" t="s">
        <v>1278</v>
      </c>
      <c r="J1048" s="16" t="s">
        <v>488</v>
      </c>
      <c r="K1048" s="22">
        <f>0.1*O1048</f>
        <v>363335.2</v>
      </c>
      <c r="L1048" s="21">
        <v>93.957999999999998</v>
      </c>
      <c r="M1048" s="16" t="s">
        <v>80</v>
      </c>
      <c r="N1048" s="19"/>
      <c r="O1048" s="22">
        <v>3633352</v>
      </c>
      <c r="P1048" s="22">
        <f>O1048-K1048</f>
        <v>3270016.8</v>
      </c>
    </row>
    <row r="1049" spans="1:16" ht="32" x14ac:dyDescent="0.2">
      <c r="A1049" s="16" t="s">
        <v>11</v>
      </c>
      <c r="B1049" s="16">
        <v>2023</v>
      </c>
      <c r="C1049" s="16">
        <v>2023</v>
      </c>
      <c r="D1049" s="16" t="s">
        <v>560</v>
      </c>
      <c r="E1049" s="16" t="s">
        <v>561</v>
      </c>
      <c r="F1049" s="16" t="s">
        <v>562</v>
      </c>
      <c r="G1049" s="16" t="s">
        <v>1285</v>
      </c>
      <c r="H1049" s="16" t="s">
        <v>1277</v>
      </c>
      <c r="I1049" s="16" t="s">
        <v>1278</v>
      </c>
      <c r="J1049" s="16" t="s">
        <v>488</v>
      </c>
      <c r="K1049" s="22">
        <f>0.1*O1049</f>
        <v>1671066</v>
      </c>
      <c r="L1049" s="21">
        <v>93.957999999999998</v>
      </c>
      <c r="M1049" s="16" t="s">
        <v>80</v>
      </c>
      <c r="N1049" s="19"/>
      <c r="O1049" s="22">
        <v>16710660</v>
      </c>
      <c r="P1049" s="22">
        <f>O1049-K1049</f>
        <v>15039594</v>
      </c>
    </row>
    <row r="1050" spans="1:16" ht="32" x14ac:dyDescent="0.2">
      <c r="A1050" s="16" t="s">
        <v>11</v>
      </c>
      <c r="B1050" s="16">
        <v>2023</v>
      </c>
      <c r="C1050" s="16">
        <v>2023</v>
      </c>
      <c r="D1050" s="16" t="s">
        <v>560</v>
      </c>
      <c r="E1050" s="16" t="s">
        <v>561</v>
      </c>
      <c r="F1050" s="16" t="s">
        <v>562</v>
      </c>
      <c r="G1050" s="16" t="s">
        <v>1300</v>
      </c>
      <c r="H1050" s="16" t="s">
        <v>1293</v>
      </c>
      <c r="I1050" s="16" t="s">
        <v>1294</v>
      </c>
      <c r="J1050" s="16" t="s">
        <v>493</v>
      </c>
      <c r="K1050" s="22">
        <f>0.1*O1050</f>
        <v>1414293</v>
      </c>
      <c r="L1050" s="21">
        <v>93.957999999999998</v>
      </c>
      <c r="M1050" s="16" t="s">
        <v>80</v>
      </c>
      <c r="N1050" s="19"/>
      <c r="O1050" s="22">
        <v>14142930</v>
      </c>
      <c r="P1050" s="22">
        <f>O1050-K1050</f>
        <v>12728637</v>
      </c>
    </row>
    <row r="1051" spans="1:16" ht="32" x14ac:dyDescent="0.2">
      <c r="A1051" s="16" t="s">
        <v>11</v>
      </c>
      <c r="B1051" s="16">
        <v>2023</v>
      </c>
      <c r="C1051" s="16">
        <v>2023</v>
      </c>
      <c r="D1051" s="16" t="s">
        <v>560</v>
      </c>
      <c r="E1051" s="16" t="s">
        <v>561</v>
      </c>
      <c r="F1051" s="16" t="s">
        <v>562</v>
      </c>
      <c r="G1051" s="16" t="s">
        <v>1300</v>
      </c>
      <c r="H1051" s="16" t="s">
        <v>1293</v>
      </c>
      <c r="I1051" s="16" t="s">
        <v>1294</v>
      </c>
      <c r="J1051" s="16" t="s">
        <v>493</v>
      </c>
      <c r="K1051" s="22">
        <f>0.1*O1051</f>
        <v>6504965.9000000004</v>
      </c>
      <c r="L1051" s="21">
        <v>93.957999999999998</v>
      </c>
      <c r="M1051" s="16" t="s">
        <v>80</v>
      </c>
      <c r="N1051" s="19"/>
      <c r="O1051" s="22">
        <v>65049659</v>
      </c>
      <c r="P1051" s="22">
        <f>O1051-K1051</f>
        <v>58544693.100000001</v>
      </c>
    </row>
    <row r="1052" spans="1:16" ht="32" x14ac:dyDescent="0.2">
      <c r="A1052" s="16" t="s">
        <v>11</v>
      </c>
      <c r="B1052" s="16">
        <v>2023</v>
      </c>
      <c r="C1052" s="16">
        <v>2023</v>
      </c>
      <c r="D1052" s="16" t="s">
        <v>560</v>
      </c>
      <c r="E1052" s="16" t="s">
        <v>561</v>
      </c>
      <c r="F1052" s="16" t="s">
        <v>562</v>
      </c>
      <c r="G1052" s="16" t="s">
        <v>1311</v>
      </c>
      <c r="H1052" s="16" t="s">
        <v>1304</v>
      </c>
      <c r="I1052" s="16" t="s">
        <v>1305</v>
      </c>
      <c r="J1052" s="16" t="s">
        <v>500</v>
      </c>
      <c r="K1052" s="22">
        <f>0.1*O1052</f>
        <v>194225.5</v>
      </c>
      <c r="L1052" s="21">
        <v>93.957999999999998</v>
      </c>
      <c r="M1052" s="16" t="s">
        <v>80</v>
      </c>
      <c r="N1052" s="19"/>
      <c r="O1052" s="22">
        <v>1942255</v>
      </c>
      <c r="P1052" s="22">
        <f>O1052-K1052</f>
        <v>1748029.5</v>
      </c>
    </row>
    <row r="1053" spans="1:16" ht="32" x14ac:dyDescent="0.2">
      <c r="A1053" s="16" t="s">
        <v>11</v>
      </c>
      <c r="B1053" s="16">
        <v>2023</v>
      </c>
      <c r="C1053" s="16">
        <v>2023</v>
      </c>
      <c r="D1053" s="16" t="s">
        <v>560</v>
      </c>
      <c r="E1053" s="16" t="s">
        <v>561</v>
      </c>
      <c r="F1053" s="16" t="s">
        <v>562</v>
      </c>
      <c r="G1053" s="16" t="s">
        <v>1311</v>
      </c>
      <c r="H1053" s="16" t="s">
        <v>1304</v>
      </c>
      <c r="I1053" s="16" t="s">
        <v>1305</v>
      </c>
      <c r="J1053" s="16" t="s">
        <v>500</v>
      </c>
      <c r="K1053" s="22">
        <f>0.1*O1053</f>
        <v>890637.10000000009</v>
      </c>
      <c r="L1053" s="21">
        <v>93.957999999999998</v>
      </c>
      <c r="M1053" s="16" t="s">
        <v>80</v>
      </c>
      <c r="N1053" s="19"/>
      <c r="O1053" s="22">
        <v>8906371</v>
      </c>
      <c r="P1053" s="22">
        <f>O1053-K1053</f>
        <v>8015733.9000000004</v>
      </c>
    </row>
    <row r="1054" spans="1:16" ht="32" x14ac:dyDescent="0.2">
      <c r="A1054" s="16" t="s">
        <v>11</v>
      </c>
      <c r="B1054" s="16">
        <v>2023</v>
      </c>
      <c r="C1054" s="16">
        <v>2023</v>
      </c>
      <c r="D1054" s="16" t="s">
        <v>560</v>
      </c>
      <c r="E1054" s="16" t="s">
        <v>561</v>
      </c>
      <c r="F1054" s="16" t="s">
        <v>562</v>
      </c>
      <c r="G1054" s="16" t="s">
        <v>1324</v>
      </c>
      <c r="H1054" s="16" t="s">
        <v>1316</v>
      </c>
      <c r="I1054" s="16" t="s">
        <v>1317</v>
      </c>
      <c r="J1054" s="16" t="s">
        <v>507</v>
      </c>
      <c r="K1054" s="22">
        <f>0.1*O1054</f>
        <v>439976.60000000003</v>
      </c>
      <c r="L1054" s="21">
        <v>93.957999999999998</v>
      </c>
      <c r="M1054" s="16" t="s">
        <v>80</v>
      </c>
      <c r="N1054" s="19"/>
      <c r="O1054" s="22">
        <v>4399766</v>
      </c>
      <c r="P1054" s="22">
        <f>O1054-K1054</f>
        <v>3959789.4</v>
      </c>
    </row>
    <row r="1055" spans="1:16" ht="32" x14ac:dyDescent="0.2">
      <c r="A1055" s="16" t="s">
        <v>11</v>
      </c>
      <c r="B1055" s="16">
        <v>2023</v>
      </c>
      <c r="C1055" s="16">
        <v>2023</v>
      </c>
      <c r="D1055" s="16" t="s">
        <v>560</v>
      </c>
      <c r="E1055" s="16" t="s">
        <v>561</v>
      </c>
      <c r="F1055" s="16" t="s">
        <v>562</v>
      </c>
      <c r="G1055" s="16" t="s">
        <v>1324</v>
      </c>
      <c r="H1055" s="16" t="s">
        <v>1316</v>
      </c>
      <c r="I1055" s="16" t="s">
        <v>1317</v>
      </c>
      <c r="J1055" s="16" t="s">
        <v>507</v>
      </c>
      <c r="K1055" s="22">
        <f>0.1*O1055</f>
        <v>2013880.4000000001</v>
      </c>
      <c r="L1055" s="21">
        <v>93.957999999999998</v>
      </c>
      <c r="M1055" s="16" t="s">
        <v>80</v>
      </c>
      <c r="N1055" s="19"/>
      <c r="O1055" s="22">
        <v>20138804</v>
      </c>
      <c r="P1055" s="22">
        <f>O1055-K1055</f>
        <v>18124923.600000001</v>
      </c>
    </row>
    <row r="1056" spans="1:16" ht="32" x14ac:dyDescent="0.2">
      <c r="A1056" s="16" t="s">
        <v>11</v>
      </c>
      <c r="B1056" s="16">
        <v>2023</v>
      </c>
      <c r="C1056" s="16">
        <v>2023</v>
      </c>
      <c r="D1056" s="16" t="s">
        <v>560</v>
      </c>
      <c r="E1056" s="16" t="s">
        <v>561</v>
      </c>
      <c r="F1056" s="16" t="s">
        <v>562</v>
      </c>
      <c r="G1056" s="16" t="s">
        <v>1336</v>
      </c>
      <c r="H1056" s="16" t="s">
        <v>1330</v>
      </c>
      <c r="I1056" s="16" t="s">
        <v>1329</v>
      </c>
      <c r="J1056" s="16" t="s">
        <v>142</v>
      </c>
      <c r="K1056" s="22">
        <f>0.1*O1056</f>
        <v>7200.1</v>
      </c>
      <c r="L1056" s="21">
        <v>93.957999999999998</v>
      </c>
      <c r="M1056" s="16" t="s">
        <v>80</v>
      </c>
      <c r="N1056" s="19"/>
      <c r="O1056" s="22">
        <v>72001</v>
      </c>
      <c r="P1056" s="22">
        <f>O1056-K1056</f>
        <v>64800.9</v>
      </c>
    </row>
    <row r="1057" spans="1:16" ht="32" x14ac:dyDescent="0.2">
      <c r="A1057" s="16" t="s">
        <v>11</v>
      </c>
      <c r="B1057" s="16">
        <v>2023</v>
      </c>
      <c r="C1057" s="16">
        <v>2023</v>
      </c>
      <c r="D1057" s="16" t="s">
        <v>560</v>
      </c>
      <c r="E1057" s="16" t="s">
        <v>561</v>
      </c>
      <c r="F1057" s="16" t="s">
        <v>562</v>
      </c>
      <c r="G1057" s="16" t="s">
        <v>1336</v>
      </c>
      <c r="H1057" s="16" t="s">
        <v>1328</v>
      </c>
      <c r="I1057" s="16" t="s">
        <v>1329</v>
      </c>
      <c r="J1057" s="16" t="s">
        <v>142</v>
      </c>
      <c r="K1057" s="22">
        <f>0.1*O1057</f>
        <v>33176.700000000004</v>
      </c>
      <c r="L1057" s="21">
        <v>93.957999999999998</v>
      </c>
      <c r="M1057" s="16" t="s">
        <v>80</v>
      </c>
      <c r="N1057" s="19"/>
      <c r="O1057" s="22">
        <v>331767</v>
      </c>
      <c r="P1057" s="22">
        <f>O1057-K1057</f>
        <v>298590.3</v>
      </c>
    </row>
    <row r="1058" spans="1:16" ht="32" x14ac:dyDescent="0.2">
      <c r="A1058" s="16" t="s">
        <v>11</v>
      </c>
      <c r="B1058" s="16">
        <v>2023</v>
      </c>
      <c r="C1058" s="16">
        <v>2023</v>
      </c>
      <c r="D1058" s="16" t="s">
        <v>560</v>
      </c>
      <c r="E1058" s="16" t="s">
        <v>561</v>
      </c>
      <c r="F1058" s="16" t="s">
        <v>562</v>
      </c>
      <c r="G1058" s="16" t="s">
        <v>1348</v>
      </c>
      <c r="H1058" s="16" t="s">
        <v>1340</v>
      </c>
      <c r="I1058" s="16" t="s">
        <v>1341</v>
      </c>
      <c r="J1058" s="16" t="s">
        <v>13</v>
      </c>
      <c r="K1058" s="22">
        <f>0.1*O1058</f>
        <v>0</v>
      </c>
      <c r="L1058" s="21">
        <v>93.957999999999998</v>
      </c>
      <c r="M1058" s="16" t="s">
        <v>80</v>
      </c>
      <c r="N1058" s="19"/>
      <c r="O1058" s="22">
        <v>0</v>
      </c>
      <c r="P1058" s="22">
        <f>O1058-K1058</f>
        <v>0</v>
      </c>
    </row>
    <row r="1059" spans="1:16" ht="32" x14ac:dyDescent="0.2">
      <c r="A1059" s="16" t="s">
        <v>11</v>
      </c>
      <c r="B1059" s="16">
        <v>2023</v>
      </c>
      <c r="C1059" s="16">
        <v>2023</v>
      </c>
      <c r="D1059" s="16" t="s">
        <v>560</v>
      </c>
      <c r="E1059" s="16" t="s">
        <v>561</v>
      </c>
      <c r="F1059" s="16" t="s">
        <v>562</v>
      </c>
      <c r="G1059" s="16" t="s">
        <v>1348</v>
      </c>
      <c r="H1059" s="16" t="s">
        <v>1340</v>
      </c>
      <c r="I1059" s="16" t="s">
        <v>1341</v>
      </c>
      <c r="J1059" s="16" t="s">
        <v>13</v>
      </c>
      <c r="K1059" s="22">
        <f>0.1*O1059</f>
        <v>29900.2</v>
      </c>
      <c r="L1059" s="21">
        <v>93.957999999999998</v>
      </c>
      <c r="M1059" s="16" t="s">
        <v>80</v>
      </c>
      <c r="N1059" s="19"/>
      <c r="O1059" s="22">
        <v>299002</v>
      </c>
      <c r="P1059" s="22">
        <f>O1059-K1059</f>
        <v>269101.8</v>
      </c>
    </row>
    <row r="1060" spans="1:16" ht="32" x14ac:dyDescent="0.2">
      <c r="A1060" s="16" t="s">
        <v>11</v>
      </c>
      <c r="B1060" s="16">
        <v>2023</v>
      </c>
      <c r="C1060" s="16">
        <v>2023</v>
      </c>
      <c r="D1060" s="16" t="s">
        <v>560</v>
      </c>
      <c r="E1060" s="16" t="s">
        <v>561</v>
      </c>
      <c r="F1060" s="16" t="s">
        <v>562</v>
      </c>
      <c r="G1060" s="16" t="s">
        <v>1361</v>
      </c>
      <c r="H1060" s="16" t="s">
        <v>1354</v>
      </c>
      <c r="I1060" s="16" t="s">
        <v>1355</v>
      </c>
      <c r="J1060" s="16" t="s">
        <v>1352</v>
      </c>
      <c r="K1060" s="22">
        <f>0.1*O1060</f>
        <v>137335.9</v>
      </c>
      <c r="L1060" s="21">
        <v>93.957999999999998</v>
      </c>
      <c r="M1060" s="16" t="s">
        <v>80</v>
      </c>
      <c r="N1060" s="19"/>
      <c r="O1060" s="22">
        <v>1373359</v>
      </c>
      <c r="P1060" s="22">
        <f>O1060-K1060</f>
        <v>1236023.1000000001</v>
      </c>
    </row>
    <row r="1061" spans="1:16" ht="32" x14ac:dyDescent="0.2">
      <c r="A1061" s="16" t="s">
        <v>11</v>
      </c>
      <c r="B1061" s="16">
        <v>2023</v>
      </c>
      <c r="C1061" s="16">
        <v>2023</v>
      </c>
      <c r="D1061" s="16" t="s">
        <v>560</v>
      </c>
      <c r="E1061" s="16" t="s">
        <v>561</v>
      </c>
      <c r="F1061" s="16" t="s">
        <v>562</v>
      </c>
      <c r="G1061" s="16" t="s">
        <v>1361</v>
      </c>
      <c r="H1061" s="16" t="s">
        <v>1354</v>
      </c>
      <c r="I1061" s="16" t="s">
        <v>1355</v>
      </c>
      <c r="J1061" s="16" t="s">
        <v>1352</v>
      </c>
      <c r="K1061" s="22">
        <f>0.1*O1061</f>
        <v>423037.10000000003</v>
      </c>
      <c r="L1061" s="21">
        <v>93.957999999999998</v>
      </c>
      <c r="M1061" s="16" t="s">
        <v>80</v>
      </c>
      <c r="N1061" s="19"/>
      <c r="O1061" s="22">
        <v>4230371</v>
      </c>
      <c r="P1061" s="22">
        <f>O1061-K1061</f>
        <v>3807333.9</v>
      </c>
    </row>
    <row r="1062" spans="1:16" ht="32" x14ac:dyDescent="0.2">
      <c r="A1062" s="16" t="s">
        <v>11</v>
      </c>
      <c r="B1062" s="16">
        <v>2023</v>
      </c>
      <c r="C1062" s="16">
        <v>2023</v>
      </c>
      <c r="D1062" s="16" t="s">
        <v>560</v>
      </c>
      <c r="E1062" s="16" t="s">
        <v>561</v>
      </c>
      <c r="F1062" s="16" t="s">
        <v>562</v>
      </c>
      <c r="G1062" s="16" t="s">
        <v>1374</v>
      </c>
      <c r="H1062" s="16" t="s">
        <v>1366</v>
      </c>
      <c r="I1062" s="16" t="s">
        <v>1367</v>
      </c>
      <c r="J1062" s="16" t="s">
        <v>145</v>
      </c>
      <c r="K1062" s="22">
        <f>0.1*O1062</f>
        <v>1919313.9000000001</v>
      </c>
      <c r="L1062" s="21">
        <v>93.957999999999998</v>
      </c>
      <c r="M1062" s="16" t="s">
        <v>80</v>
      </c>
      <c r="N1062" s="19"/>
      <c r="O1062" s="22">
        <v>19193139</v>
      </c>
      <c r="P1062" s="22">
        <f>O1062-K1062</f>
        <v>17273825.100000001</v>
      </c>
    </row>
    <row r="1063" spans="1:16" ht="32" x14ac:dyDescent="0.2">
      <c r="A1063" s="16" t="s">
        <v>11</v>
      </c>
      <c r="B1063" s="16">
        <v>2023</v>
      </c>
      <c r="C1063" s="16">
        <v>2023</v>
      </c>
      <c r="D1063" s="16" t="s">
        <v>560</v>
      </c>
      <c r="E1063" s="16" t="s">
        <v>561</v>
      </c>
      <c r="F1063" s="16" t="s">
        <v>562</v>
      </c>
      <c r="G1063" s="16" t="s">
        <v>1374</v>
      </c>
      <c r="H1063" s="16" t="s">
        <v>1366</v>
      </c>
      <c r="I1063" s="16" t="s">
        <v>1367</v>
      </c>
      <c r="J1063" s="16" t="s">
        <v>145</v>
      </c>
      <c r="K1063" s="22">
        <f>0.1*O1063</f>
        <v>266185.90000000002</v>
      </c>
      <c r="L1063" s="21">
        <v>93.957999999999998</v>
      </c>
      <c r="M1063" s="16" t="s">
        <v>80</v>
      </c>
      <c r="N1063" s="19"/>
      <c r="O1063" s="22">
        <v>2661859</v>
      </c>
      <c r="P1063" s="22">
        <f>O1063-K1063</f>
        <v>2395673.1</v>
      </c>
    </row>
    <row r="1064" spans="1:16" ht="32" x14ac:dyDescent="0.2">
      <c r="A1064" s="16" t="s">
        <v>11</v>
      </c>
      <c r="B1064" s="16">
        <v>2023</v>
      </c>
      <c r="C1064" s="16">
        <v>2023</v>
      </c>
      <c r="D1064" s="16" t="s">
        <v>560</v>
      </c>
      <c r="E1064" s="16" t="s">
        <v>561</v>
      </c>
      <c r="F1064" s="16" t="s">
        <v>562</v>
      </c>
      <c r="G1064" s="16" t="s">
        <v>1374</v>
      </c>
      <c r="H1064" s="16" t="s">
        <v>1366</v>
      </c>
      <c r="I1064" s="16" t="s">
        <v>1367</v>
      </c>
      <c r="J1064" s="16" t="s">
        <v>145</v>
      </c>
      <c r="K1064" s="22">
        <f>0.1*O1064</f>
        <v>1214963</v>
      </c>
      <c r="L1064" s="21">
        <v>93.957999999999998</v>
      </c>
      <c r="M1064" s="16" t="s">
        <v>80</v>
      </c>
      <c r="N1064" s="19"/>
      <c r="O1064" s="22">
        <v>12149630</v>
      </c>
      <c r="P1064" s="22">
        <f>O1064-K1064</f>
        <v>10934667</v>
      </c>
    </row>
    <row r="1065" spans="1:16" ht="32" x14ac:dyDescent="0.2">
      <c r="A1065" s="16" t="s">
        <v>11</v>
      </c>
      <c r="B1065" s="16">
        <v>2023</v>
      </c>
      <c r="C1065" s="16">
        <v>2023</v>
      </c>
      <c r="D1065" s="16" t="s">
        <v>560</v>
      </c>
      <c r="E1065" s="16" t="s">
        <v>561</v>
      </c>
      <c r="F1065" s="16" t="s">
        <v>562</v>
      </c>
      <c r="G1065" s="16" t="s">
        <v>1389</v>
      </c>
      <c r="H1065" s="16" t="s">
        <v>1382</v>
      </c>
      <c r="I1065" s="16" t="s">
        <v>1383</v>
      </c>
      <c r="J1065" s="16" t="s">
        <v>539</v>
      </c>
      <c r="K1065" s="22">
        <f>0.1*O1065</f>
        <v>93763.1</v>
      </c>
      <c r="L1065" s="21">
        <v>93.957999999999998</v>
      </c>
      <c r="M1065" s="16" t="s">
        <v>80</v>
      </c>
      <c r="N1065" s="19"/>
      <c r="O1065" s="22">
        <v>937631</v>
      </c>
      <c r="P1065" s="22">
        <f>O1065-K1065</f>
        <v>843867.9</v>
      </c>
    </row>
    <row r="1066" spans="1:16" ht="32" x14ac:dyDescent="0.2">
      <c r="A1066" s="16" t="s">
        <v>11</v>
      </c>
      <c r="B1066" s="16">
        <v>2023</v>
      </c>
      <c r="C1066" s="16">
        <v>2023</v>
      </c>
      <c r="D1066" s="16" t="s">
        <v>560</v>
      </c>
      <c r="E1066" s="16" t="s">
        <v>561</v>
      </c>
      <c r="F1066" s="16" t="s">
        <v>562</v>
      </c>
      <c r="G1066" s="16" t="s">
        <v>1389</v>
      </c>
      <c r="H1066" s="16" t="s">
        <v>1382</v>
      </c>
      <c r="I1066" s="16" t="s">
        <v>1383</v>
      </c>
      <c r="J1066" s="16" t="s">
        <v>539</v>
      </c>
      <c r="K1066" s="22">
        <f>0.1*O1066</f>
        <v>421863.60000000003</v>
      </c>
      <c r="L1066" s="21">
        <v>93.957999999999998</v>
      </c>
      <c r="M1066" s="16" t="s">
        <v>80</v>
      </c>
      <c r="N1066" s="19"/>
      <c r="O1066" s="22">
        <v>4218636</v>
      </c>
      <c r="P1066" s="22">
        <f>O1066-K1066</f>
        <v>3796772.4</v>
      </c>
    </row>
    <row r="1067" spans="1:16" ht="32" x14ac:dyDescent="0.2">
      <c r="A1067" s="16" t="s">
        <v>11</v>
      </c>
      <c r="B1067" s="16">
        <v>2023</v>
      </c>
      <c r="C1067" s="16">
        <v>2023</v>
      </c>
      <c r="D1067" s="16" t="s">
        <v>560</v>
      </c>
      <c r="E1067" s="16" t="s">
        <v>561</v>
      </c>
      <c r="F1067" s="16" t="s">
        <v>562</v>
      </c>
      <c r="G1067" s="16" t="s">
        <v>1400</v>
      </c>
      <c r="H1067" s="16" t="s">
        <v>148</v>
      </c>
      <c r="I1067" s="16" t="s">
        <v>1394</v>
      </c>
      <c r="J1067" s="16" t="s">
        <v>149</v>
      </c>
      <c r="K1067" s="22">
        <f>0.1*O1067</f>
        <v>22733</v>
      </c>
      <c r="L1067" s="21">
        <v>93.957999999999998</v>
      </c>
      <c r="M1067" s="16" t="s">
        <v>80</v>
      </c>
      <c r="N1067" s="19"/>
      <c r="O1067" s="22">
        <v>227330</v>
      </c>
      <c r="P1067" s="22">
        <f>O1067-K1067</f>
        <v>204597</v>
      </c>
    </row>
    <row r="1068" spans="1:16" ht="32" x14ac:dyDescent="0.2">
      <c r="A1068" s="16" t="s">
        <v>11</v>
      </c>
      <c r="B1068" s="16">
        <v>2023</v>
      </c>
      <c r="C1068" s="16">
        <v>2023</v>
      </c>
      <c r="D1068" s="16" t="s">
        <v>560</v>
      </c>
      <c r="E1068" s="16" t="s">
        <v>561</v>
      </c>
      <c r="F1068" s="16" t="s">
        <v>562</v>
      </c>
      <c r="G1068" s="16" t="s">
        <v>1400</v>
      </c>
      <c r="H1068" s="16" t="s">
        <v>148</v>
      </c>
      <c r="I1068" s="16" t="s">
        <v>1394</v>
      </c>
      <c r="J1068" s="16" t="s">
        <v>149</v>
      </c>
      <c r="K1068" s="22">
        <f>0.1*O1068</f>
        <v>104207.6</v>
      </c>
      <c r="L1068" s="21">
        <v>93.957999999999998</v>
      </c>
      <c r="M1068" s="16" t="s">
        <v>80</v>
      </c>
      <c r="N1068" s="19"/>
      <c r="O1068" s="22">
        <v>1042076</v>
      </c>
      <c r="P1068" s="22">
        <f>O1068-K1068</f>
        <v>937868.4</v>
      </c>
    </row>
    <row r="1069" spans="1:16" ht="32" x14ac:dyDescent="0.2">
      <c r="A1069" s="16" t="s">
        <v>11</v>
      </c>
      <c r="B1069" s="16">
        <v>2023</v>
      </c>
      <c r="C1069" s="16">
        <v>2023</v>
      </c>
      <c r="D1069" s="16" t="s">
        <v>560</v>
      </c>
      <c r="E1069" s="16" t="s">
        <v>561</v>
      </c>
      <c r="F1069" s="16" t="s">
        <v>562</v>
      </c>
      <c r="G1069" s="16" t="s">
        <v>1411</v>
      </c>
      <c r="H1069" s="16" t="s">
        <v>1404</v>
      </c>
      <c r="I1069" s="16" t="s">
        <v>1405</v>
      </c>
      <c r="J1069" s="16" t="s">
        <v>153</v>
      </c>
      <c r="K1069" s="22">
        <f>0.1*O1069</f>
        <v>0</v>
      </c>
      <c r="L1069" s="21">
        <v>93.957999999999998</v>
      </c>
      <c r="M1069" s="16" t="s">
        <v>80</v>
      </c>
      <c r="N1069" s="19"/>
      <c r="O1069" s="22"/>
      <c r="P1069" s="22"/>
    </row>
    <row r="1070" spans="1:16" ht="32" x14ac:dyDescent="0.2">
      <c r="A1070" s="16" t="s">
        <v>11</v>
      </c>
      <c r="B1070" s="16">
        <v>2023</v>
      </c>
      <c r="C1070" s="16">
        <v>2023</v>
      </c>
      <c r="D1070" s="16" t="s">
        <v>560</v>
      </c>
      <c r="E1070" s="16" t="s">
        <v>561</v>
      </c>
      <c r="F1070" s="16" t="s">
        <v>562</v>
      </c>
      <c r="G1070" s="16" t="s">
        <v>1411</v>
      </c>
      <c r="H1070" s="16" t="s">
        <v>1404</v>
      </c>
      <c r="I1070" s="16" t="s">
        <v>1405</v>
      </c>
      <c r="J1070" s="16" t="s">
        <v>153</v>
      </c>
      <c r="K1070" s="22">
        <f>0.1*O1070</f>
        <v>4191370.5</v>
      </c>
      <c r="L1070" s="21">
        <v>93.957999999999998</v>
      </c>
      <c r="M1070" s="16" t="s">
        <v>80</v>
      </c>
      <c r="N1070" s="19"/>
      <c r="O1070" s="22">
        <v>41913705</v>
      </c>
      <c r="P1070" s="22">
        <f>O1070-K1070</f>
        <v>37722334.5</v>
      </c>
    </row>
    <row r="1071" spans="1:16" ht="32" x14ac:dyDescent="0.2">
      <c r="A1071" s="16" t="s">
        <v>11</v>
      </c>
      <c r="B1071" s="16">
        <v>2023</v>
      </c>
      <c r="C1071" s="16">
        <v>2023</v>
      </c>
      <c r="D1071" s="16" t="s">
        <v>560</v>
      </c>
      <c r="E1071" s="16" t="s">
        <v>561</v>
      </c>
      <c r="F1071" s="16" t="s">
        <v>562</v>
      </c>
      <c r="G1071" s="16" t="s">
        <v>1428</v>
      </c>
      <c r="H1071" s="16" t="s">
        <v>1421</v>
      </c>
      <c r="I1071" s="16" t="s">
        <v>1422</v>
      </c>
      <c r="J1071" s="16" t="s">
        <v>553</v>
      </c>
      <c r="K1071" s="22">
        <f>0.1*O1071</f>
        <v>0</v>
      </c>
      <c r="L1071" s="21">
        <v>93.957999999999998</v>
      </c>
      <c r="M1071" s="16" t="s">
        <v>80</v>
      </c>
      <c r="N1071" s="19"/>
      <c r="O1071" s="22"/>
      <c r="P1071" s="22"/>
    </row>
    <row r="1072" spans="1:16" ht="32" x14ac:dyDescent="0.2">
      <c r="A1072" s="16" t="s">
        <v>11</v>
      </c>
      <c r="B1072" s="16">
        <v>2023</v>
      </c>
      <c r="C1072" s="16">
        <v>2023</v>
      </c>
      <c r="D1072" s="16" t="s">
        <v>560</v>
      </c>
      <c r="E1072" s="16" t="s">
        <v>561</v>
      </c>
      <c r="F1072" s="16" t="s">
        <v>562</v>
      </c>
      <c r="G1072" s="16" t="s">
        <v>1428</v>
      </c>
      <c r="H1072" s="16" t="s">
        <v>1419</v>
      </c>
      <c r="I1072" s="16" t="s">
        <v>1420</v>
      </c>
      <c r="J1072" s="16" t="s">
        <v>553</v>
      </c>
      <c r="K1072" s="22">
        <f>0.1*O1072</f>
        <v>0</v>
      </c>
      <c r="L1072" s="21">
        <v>93.957999999999998</v>
      </c>
      <c r="M1072" s="16" t="s">
        <v>80</v>
      </c>
      <c r="N1072" s="19"/>
      <c r="O1072" s="22"/>
      <c r="P1072" s="22"/>
    </row>
    <row r="1073" spans="1:16" ht="64" x14ac:dyDescent="0.2">
      <c r="A1073" s="16" t="s">
        <v>11</v>
      </c>
      <c r="B1073" s="16">
        <v>2023</v>
      </c>
      <c r="C1073" s="16">
        <v>2023</v>
      </c>
      <c r="D1073" s="16" t="s">
        <v>718</v>
      </c>
      <c r="E1073" s="16" t="s">
        <v>719</v>
      </c>
      <c r="F1073" s="16" t="s">
        <v>76</v>
      </c>
      <c r="G1073" s="16" t="s">
        <v>720</v>
      </c>
      <c r="H1073" s="16" t="s">
        <v>721</v>
      </c>
      <c r="I1073" s="16" t="s">
        <v>722</v>
      </c>
      <c r="J1073" s="16" t="s">
        <v>242</v>
      </c>
      <c r="K1073" s="17">
        <v>233689</v>
      </c>
      <c r="L1073" s="18">
        <v>93.242999999999995</v>
      </c>
      <c r="M1073" s="18" t="s">
        <v>80</v>
      </c>
      <c r="N1073" s="19"/>
      <c r="O1073" s="17"/>
    </row>
    <row r="1074" spans="1:16" ht="96" x14ac:dyDescent="0.2">
      <c r="A1074" s="16" t="s">
        <v>11</v>
      </c>
      <c r="B1074" s="16">
        <v>2023</v>
      </c>
      <c r="C1074" s="16">
        <v>2023</v>
      </c>
      <c r="D1074" s="16" t="s">
        <v>718</v>
      </c>
      <c r="E1074" s="16" t="s">
        <v>943</v>
      </c>
      <c r="F1074" s="16" t="s">
        <v>76</v>
      </c>
      <c r="G1074" s="16" t="s">
        <v>944</v>
      </c>
      <c r="H1074" s="16" t="s">
        <v>945</v>
      </c>
      <c r="I1074" s="16" t="s">
        <v>946</v>
      </c>
      <c r="J1074" s="16" t="s">
        <v>353</v>
      </c>
      <c r="K1074" s="17">
        <v>250000</v>
      </c>
      <c r="L1074" s="18">
        <v>93.242999999999995</v>
      </c>
      <c r="M1074" s="18" t="s">
        <v>80</v>
      </c>
      <c r="N1074" s="19"/>
      <c r="O1074" s="17"/>
    </row>
    <row r="1075" spans="1:16" x14ac:dyDescent="0.2">
      <c r="P1075" s="29">
        <f>SUM(P2:P1074)</f>
        <v>4362723506.8500051</v>
      </c>
    </row>
  </sheetData>
  <autoFilter ref="A1:N1075" xr:uid="{821F4640-4C5B-40B0-896D-A4D467A27BC2}">
    <sortState xmlns:xlrd2="http://schemas.microsoft.com/office/spreadsheetml/2017/richdata2" ref="A2:N1075">
      <sortCondition ref="B1:B1075"/>
    </sortState>
  </autoFilter>
  <hyperlinks>
    <hyperlink ref="L495" r:id="rId1" display="93.829" xr:uid="{DC62F06D-D16C-A048-B0A1-4601432F52FE}"/>
    <hyperlink ref="L1073" r:id="rId2" display="93.243" xr:uid="{DCA909ED-C5F0-E642-8F8D-5DAEE214128C}"/>
    <hyperlink ref="L948" r:id="rId3" display="93.493" xr:uid="{BAF7676A-BC07-3541-B821-1C060035E8AE}"/>
    <hyperlink ref="L3" r:id="rId4" display="CFDA 93.639" xr:uid="{CC025737-0085-A342-AD54-56BC9612D905}"/>
    <hyperlink ref="M679" r:id="rId5" display="https://www.samhsa.gov/grants/grant-announcements/SM-22-020" xr:uid="{E6AF542B-5736-6E4B-B2D4-C672CDCA96A7}"/>
    <hyperlink ref="M685" r:id="rId6" display="https://www.samhsa.gov/grants/grant-announcements/SM-22-020" xr:uid="{405CD74A-49CD-404A-A9CC-162E09914B1E}"/>
    <hyperlink ref="M681" r:id="rId7" display="https://www.samhsa.gov/grants/grant-announcements/SM-22-020" xr:uid="{33FF1AA2-CC44-FF4F-B48F-E8983C642D0F}"/>
    <hyperlink ref="M690" r:id="rId8" display="https://www.samhsa.gov/grants/grant-announcements/SM-22-020" xr:uid="{4C5FC99E-C754-6C45-B3BF-EC330A382C62}"/>
    <hyperlink ref="M684" r:id="rId9" display="https://www.samhsa.gov/grants/grant-announcements/SM-22-020" xr:uid="{60E3DE8A-9B56-7F4C-A080-B9B709E795E2}"/>
    <hyperlink ref="M688" r:id="rId10" display="https://www.samhsa.gov/grants/grant-announcements/SM-22-020" xr:uid="{BC2BF57A-3D1E-4241-9DBC-91CAEDC50AF6}"/>
    <hyperlink ref="M676" r:id="rId11" display="https://www.samhsa.gov/grants/grant-announcements/SM-22-020" xr:uid="{761455B6-12B0-4547-85E7-A5454213A423}"/>
    <hyperlink ref="M698" r:id="rId12" display="https://www.samhsa.gov/grants/grant-announcements/SM-22-020" xr:uid="{5A38D7B7-8475-3C48-8D41-8188AABB0630}"/>
    <hyperlink ref="M677" r:id="rId13" display="https://www.samhsa.gov/grants/grant-announcements/SM-22-020" xr:uid="{81DEF7A6-EACB-6E4D-AE21-6DFA19C53B5F}"/>
    <hyperlink ref="M696" r:id="rId14" display="https://www.samhsa.gov/grants/grant-announcements/SM-22-020" xr:uid="{83178726-3301-3F4E-AFE8-818ADFC33A2F}"/>
    <hyperlink ref="M689" r:id="rId15" display="https://www.samhsa.gov/grants/grant-announcements/SM-22-020" xr:uid="{430C5040-C7CD-084A-9252-4366FF8159D4}"/>
    <hyperlink ref="M680" r:id="rId16" display="https://www.samhsa.gov/grants/grant-announcements/SM-22-020" xr:uid="{6179A0D7-60C1-2B4B-A260-812F22B3E29B}"/>
    <hyperlink ref="M695" r:id="rId17" display="https://www.samhsa.gov/grants/grant-announcements/SM-22-020" xr:uid="{295754DE-5365-9243-9A51-431F705960EC}"/>
    <hyperlink ref="M678" r:id="rId18" display="https://www.samhsa.gov/grants/grant-announcements/SM-22-020" xr:uid="{2311C143-6920-3E47-B949-54E067F10DA2}"/>
    <hyperlink ref="M692" r:id="rId19" display="https://www.samhsa.gov/grants/grant-announcements/SM-22-020" xr:uid="{6590DD4E-BF92-0B44-B905-097DDA6939C4}"/>
    <hyperlink ref="M697" r:id="rId20" display="https://www.samhsa.gov/grants/grant-announcements/SM-22-020" xr:uid="{9F880645-2D44-D548-BA1C-B53FE8EAB28E}"/>
    <hyperlink ref="M687" r:id="rId21" display="https://www.samhsa.gov/grants/grant-announcements/SM-22-020" xr:uid="{FEB3C10B-5098-C048-9C90-CE24EFA22F97}"/>
    <hyperlink ref="M693" r:id="rId22" display="https://www.samhsa.gov/grants/grant-announcements/SM-22-020" xr:uid="{2D6EDA54-B862-F644-BB95-EEF5414778F9}"/>
    <hyperlink ref="M683" r:id="rId23" display="https://www.samhsa.gov/grants/grant-announcements/SM-22-020" xr:uid="{F6E745D1-D0FA-0D44-BA96-252084ED2E75}"/>
    <hyperlink ref="M682" r:id="rId24" display="https://www.samhsa.gov/grants/grant-announcements/SM-22-020" xr:uid="{6C8552AD-D8D2-D34D-BF12-7417C98A1C18}"/>
    <hyperlink ref="M686" r:id="rId25" display="https://www.samhsa.gov/grants/grant-announcements/SM-22-020" xr:uid="{2A4CF262-2E58-C748-8918-91B03B8F2817}"/>
    <hyperlink ref="M691" r:id="rId26" display="https://www.samhsa.gov/grants/grant-announcements/SM-22-020" xr:uid="{54CBC60F-1E84-A247-A238-25E4E03DF56E}"/>
    <hyperlink ref="M694" r:id="rId27" display="https://www.samhsa.gov/grants/grant-announcements/SM-22-020" xr:uid="{C28E2EE8-06A2-6E47-B1B7-8F49BFCE202C}"/>
    <hyperlink ref="M709" r:id="rId28" display="https://www.samhsa.gov/grants/grant-announcements/SM-22-016" xr:uid="{89DDA526-A6B6-9E43-9A9F-8C8F17FB585A}"/>
    <hyperlink ref="M707" r:id="rId29" display="https://www.samhsa.gov/grants/grant-announcements/SM-22-016" xr:uid="{F8B46897-2645-B643-96F3-37B1EAAC2730}"/>
    <hyperlink ref="M703" r:id="rId30" display="https://www.samhsa.gov/grants/grant-announcements/SM-22-016" xr:uid="{1F042774-5D97-F242-9A49-14C4BC6CBA38}"/>
    <hyperlink ref="M706" r:id="rId31" display="https://www.samhsa.gov/grants/grant-announcements/SM-22-016" xr:uid="{343B2F17-ACA9-7B4E-972A-47A08F0C142A}"/>
    <hyperlink ref="M710" r:id="rId32" display="https://www.samhsa.gov/grants/grant-announcements/SM-22-016" xr:uid="{D10BA9E5-3ADA-E74A-AE65-274A3D96C5CE}"/>
    <hyperlink ref="M702" r:id="rId33" display="https://www.samhsa.gov/grants/grant-announcements/SM-22-016" xr:uid="{24D49B43-D1F3-5546-A535-10523736B200}"/>
    <hyperlink ref="M700" r:id="rId34" display="https://www.samhsa.gov/grants/grant-announcements/SM-22-016" xr:uid="{78043297-7E7A-DF4A-B6A0-F51EC3E841F1}"/>
    <hyperlink ref="M699" r:id="rId35" display="https://www.samhsa.gov/grants/grant-announcements/SM-22-016" xr:uid="{FD2FBD43-A5DC-6A4D-8E2D-885674343678}"/>
    <hyperlink ref="M701" r:id="rId36" display="https://www.samhsa.gov/grants/grant-announcements/SM-22-016" xr:uid="{C8AD519F-803E-DA4F-AA24-DDE6B8778CC2}"/>
    <hyperlink ref="M708" r:id="rId37" display="https://www.samhsa.gov/grants/grant-announcements/SM-22-016" xr:uid="{5BC452C7-E7B4-A441-9AE6-3F7D51B8D41D}"/>
    <hyperlink ref="M704" r:id="rId38" display="https://www.samhsa.gov/grants/grant-announcements/SM-22-016" xr:uid="{9170E63F-39D2-914C-9B41-188C9F7CB367}"/>
    <hyperlink ref="M705" r:id="rId39" display="https://www.samhsa.gov/grants/grant-announcements/SM-22-016" xr:uid="{769D7120-3701-0040-86DF-2506BA55C7D9}"/>
    <hyperlink ref="M668" r:id="rId40" display="https://www.samhsa.gov/grants/grant-announcements/SM-22-015" xr:uid="{0B3A7974-3D5D-9C4D-AEC4-657EA789BBD6}"/>
    <hyperlink ref="M622" r:id="rId41" display="https://www.samhsa.gov/grants/grant-announcements/SM-22-015" xr:uid="{667966E3-351C-5D4B-85A4-2DB062245A2D}"/>
    <hyperlink ref="M662" r:id="rId42" display="https://www.samhsa.gov/grants/grant-announcements/SM-22-015" xr:uid="{F8F7AEB5-4319-6E4E-925E-57CC5236E7A9}"/>
    <hyperlink ref="M619" r:id="rId43" display="https://www.samhsa.gov/grants/grant-announcements/SM-22-015" xr:uid="{42931311-3B68-324E-B431-D31D424FCFD0}"/>
    <hyperlink ref="M655" r:id="rId44" display="https://www.samhsa.gov/grants/grant-announcements/SM-22-015" xr:uid="{FAF651B9-9D6D-5448-9819-E9A688729D01}"/>
    <hyperlink ref="M642" r:id="rId45" display="https://www.samhsa.gov/grants/grant-announcements/SM-22-015" xr:uid="{2B43B9F8-856C-3041-9990-60FD083C7550}"/>
    <hyperlink ref="M670" r:id="rId46" display="https://www.samhsa.gov/grants/grant-announcements/SM-22-015" xr:uid="{9A3E7816-0FF3-B54E-AFED-F1320923DB9F}"/>
    <hyperlink ref="M626" r:id="rId47" display="https://www.samhsa.gov/grants/grant-announcements/SM-22-015" xr:uid="{C8238FAE-34B4-CB48-A5D4-2BC57AAC84C6}"/>
    <hyperlink ref="M665" r:id="rId48" display="https://www.samhsa.gov/grants/grant-announcements/SM-22-015" xr:uid="{B25B8AFF-941A-A74D-BE56-0741F930A568}"/>
    <hyperlink ref="M590" r:id="rId49" display="https://www.samhsa.gov/grants/grant-announcements/SM-22-015" xr:uid="{0B6E71FC-C75A-D449-A906-DD0A16629A6E}"/>
    <hyperlink ref="M615" r:id="rId50" display="https://www.samhsa.gov/grants/grant-announcements/SM-22-015" xr:uid="{24F32147-03F2-F245-B4B5-445EBDA53EA5}"/>
    <hyperlink ref="M646" r:id="rId51" display="https://www.samhsa.gov/grants/grant-announcements/SM-22-015" xr:uid="{94C685BE-5DDB-A04F-9D44-C03C720AA6E5}"/>
    <hyperlink ref="M605" r:id="rId52" display="https://www.samhsa.gov/grants/grant-announcements/SM-22-015" xr:uid="{C6EAAADA-EC8C-D94C-A821-90C0A264C691}"/>
    <hyperlink ref="M573" r:id="rId53" display="https://www.samhsa.gov/grants/grant-announcements/SM-22-015" xr:uid="{CC356DA9-0639-DD49-9766-D2F9B4327FFB}"/>
    <hyperlink ref="M640" r:id="rId54" display="https://www.samhsa.gov/grants/grant-announcements/SM-22-015" xr:uid="{64816ABD-A5DE-9D44-BEE3-39717B98234B}"/>
    <hyperlink ref="M672" r:id="rId55" display="https://www.samhsa.gov/grants/grant-announcements/SM-22-015" xr:uid="{26E1B5FC-440B-FD43-AE41-0C752340ADF5}"/>
    <hyperlink ref="M587" r:id="rId56" display="https://www.samhsa.gov/grants/grant-announcements/SM-22-015" xr:uid="{BCF61AF0-D0ED-7846-AF0E-BDF8D4920B3B}"/>
    <hyperlink ref="M582" r:id="rId57" display="https://www.samhsa.gov/grants/grant-announcements/SM-22-015" xr:uid="{1DB3676C-B60C-DD4A-8EC9-A215B74EC6FD}"/>
    <hyperlink ref="M660" r:id="rId58" display="https://www.samhsa.gov/grants/grant-announcements/SM-22-015" xr:uid="{3C1EBF93-E8C5-924F-AA28-C8226B3F7C66}"/>
    <hyperlink ref="M658" r:id="rId59" display="https://www.samhsa.gov/grants/grant-announcements/SM-22-015" xr:uid="{A2247B5A-9B20-C044-BD4E-7A59B174FBD8}"/>
    <hyperlink ref="M599" r:id="rId60" display="https://www.samhsa.gov/grants/grant-announcements/SM-22-015" xr:uid="{04F672E5-52AA-EF43-8E01-98179B5F3B99}"/>
    <hyperlink ref="M631" r:id="rId61" display="https://www.samhsa.gov/grants/grant-announcements/SM-22-015" xr:uid="{E7FA0F7A-C574-8F46-8007-6D2BA40EBCD1}"/>
    <hyperlink ref="M656" r:id="rId62" display="https://www.samhsa.gov/grants/grant-announcements/SM-22-015" xr:uid="{3303C82A-BEC2-9C43-8F3A-EF46EB314FD3}"/>
    <hyperlink ref="M644" r:id="rId63" display="https://www.samhsa.gov/grants/grant-announcements/SM-22-015" xr:uid="{BDA25F62-3137-5B45-9B7E-914E1AEE02A8}"/>
    <hyperlink ref="M634" r:id="rId64" display="https://www.samhsa.gov/grants/grant-announcements/SM-22-015" xr:uid="{A8C62194-D389-CD45-8A83-4F416079961F}"/>
    <hyperlink ref="M630" r:id="rId65" display="https://www.samhsa.gov/grants/grant-announcements/SM-22-015" xr:uid="{EE4C5141-410B-2542-B6B0-7F835BDA8496}"/>
    <hyperlink ref="M635" r:id="rId66" display="https://www.samhsa.gov/grants/grant-announcements/SM-22-015" xr:uid="{F0BED2C8-D58B-1C4B-8807-CDAC9FFF1B87}"/>
    <hyperlink ref="M577" r:id="rId67" display="https://www.samhsa.gov/grants/grant-announcements/SM-22-015" xr:uid="{2FEF897B-5FF0-BF42-8BA8-BB858A80D174}"/>
    <hyperlink ref="M594" r:id="rId68" display="https://www.samhsa.gov/grants/grant-announcements/SM-22-015" xr:uid="{3B4B3FB1-2F5F-8C49-94E4-FD3BF4E30344}"/>
    <hyperlink ref="M652" r:id="rId69" display="https://www.samhsa.gov/grants/grant-announcements/SM-22-015" xr:uid="{A9E814E2-B376-2845-89DA-A7FAF92F675D}"/>
    <hyperlink ref="M588" r:id="rId70" display="https://www.samhsa.gov/grants/grant-announcements/SM-22-015" xr:uid="{40714B34-A5DC-A441-845A-909814F84651}"/>
    <hyperlink ref="M576" r:id="rId71" display="https://www.samhsa.gov/grants/grant-announcements/SM-22-015" xr:uid="{B19659CD-26E6-354E-A491-BF88E8DC636B}"/>
    <hyperlink ref="M648" r:id="rId72" display="https://www.samhsa.gov/grants/grant-announcements/SM-22-015" xr:uid="{7810522F-7CA3-5144-9637-4D0A4CEACFF1}"/>
    <hyperlink ref="M638" r:id="rId73" display="https://www.samhsa.gov/grants/grant-announcements/SM-22-015" xr:uid="{11BAC217-8011-C942-86CC-2136F4E7C065}"/>
    <hyperlink ref="M593" r:id="rId74" display="https://www.samhsa.gov/grants/grant-announcements/SM-22-015" xr:uid="{1E6F3AFB-65A7-5041-8F20-563E5D8A5F52}"/>
    <hyperlink ref="M580" r:id="rId75" display="https://www.samhsa.gov/grants/grant-announcements/SM-22-015" xr:uid="{671A399B-7AEB-F849-B579-7DCBB08F1D94}"/>
    <hyperlink ref="M607" r:id="rId76" display="https://www.samhsa.gov/grants/grant-announcements/SM-22-015" xr:uid="{592951CF-532B-4844-8B19-64CF616E8D8C}"/>
    <hyperlink ref="M614" r:id="rId77" display="https://www.samhsa.gov/grants/grant-announcements/SM-22-015" xr:uid="{C71FB7AC-3782-B640-AC4F-7AFC01FAE7A2}"/>
    <hyperlink ref="M571" r:id="rId78" display="https://www.samhsa.gov/grants/grant-announcements/SM-22-015" xr:uid="{2EDDFA13-B28E-EB47-8DEF-1C8BD9C11227}"/>
    <hyperlink ref="M611" r:id="rId79" display="https://www.samhsa.gov/grants/grant-announcements/SM-22-015" xr:uid="{5EBD9BE8-AA27-9544-982D-572EC05E3FF0}"/>
    <hyperlink ref="M627" r:id="rId80" display="https://www.samhsa.gov/grants/grant-announcements/SM-22-015" xr:uid="{37E6AB76-CFB4-7549-ADBB-C920CC002B42}"/>
    <hyperlink ref="M675" r:id="rId81" display="https://www.samhsa.gov/grants/grant-announcements/SM-22-015" xr:uid="{871DCB6C-9D69-294E-A959-6C83BD9B0CF1}"/>
    <hyperlink ref="M596" r:id="rId82" display="https://www.samhsa.gov/grants/grant-announcements/SM-22-015" xr:uid="{8DCD11A4-AB1A-AC47-8049-9EA07B54E55F}"/>
    <hyperlink ref="M667" r:id="rId83" display="https://www.samhsa.gov/grants/grant-announcements/SM-22-015" xr:uid="{DEFD3C8A-F830-DC43-8A22-6144A2C20F83}"/>
    <hyperlink ref="M623" r:id="rId84" display="https://www.samhsa.gov/grants/grant-announcements/SM-22-015" xr:uid="{D6FCB091-EDA0-8B49-AD7F-E6DB88423CF6}"/>
    <hyperlink ref="M601" r:id="rId85" display="https://www.samhsa.gov/grants/grant-announcements/SM-22-015" xr:uid="{A2221A81-0801-4141-933B-3C4E2E974C51}"/>
    <hyperlink ref="M617" r:id="rId86" display="https://www.samhsa.gov/grants/grant-announcements/SM-22-015" xr:uid="{C803C7F8-0B68-3648-96E6-9B5BD0303204}"/>
    <hyperlink ref="M609" r:id="rId87" display="https://www.samhsa.gov/grants/grant-announcements/SM-22-015" xr:uid="{26964ABE-BCCE-5240-9789-2309FA22B7BB}"/>
    <hyperlink ref="M603" r:id="rId88" display="https://www.samhsa.gov/grants/grant-announcements/SM-22-015" xr:uid="{E3ED322D-AC47-9B4F-84B5-42704D3627EF}"/>
    <hyperlink ref="M651" r:id="rId89" display="https://www.samhsa.gov/grants/grant-announcements/SM-22-015" xr:uid="{0A70FEB9-2DC0-DF40-AF7D-D7CA4E1412CA}"/>
    <hyperlink ref="M585" r:id="rId90" display="https://www.samhsa.gov/grants/grant-announcements/SM-22-015" xr:uid="{E8122248-9566-144A-8763-B054DC0CD140}"/>
    <hyperlink ref="M643" r:id="rId91" display="https://www.samhsa.gov/grants/grant-announcements/SM-22-015" xr:uid="{3560EC49-A7A9-8446-AC74-AB4B49E74034}"/>
    <hyperlink ref="M671" r:id="rId92" display="https://www.samhsa.gov/grants/grant-announcements/SM-22-015" xr:uid="{1EFF4344-C779-BC4E-B952-0159A802AE36}"/>
    <hyperlink ref="M625" r:id="rId93" display="https://www.samhsa.gov/grants/grant-announcements/SM-22-015" xr:uid="{B26A0334-3EFA-DF47-AF60-F404B3C545DF}"/>
    <hyperlink ref="M664" r:id="rId94" display="https://www.samhsa.gov/grants/grant-announcements/SM-22-015" xr:uid="{DF023DC6-D5CE-E445-8E80-FB1A07E4FE9C}"/>
    <hyperlink ref="M591" r:id="rId95" display="https://www.samhsa.gov/grants/grant-announcements/SM-22-015" xr:uid="{7902D6F7-9E9F-A04F-867E-CD4F79052B9A}"/>
    <hyperlink ref="M616" r:id="rId96" display="https://www.samhsa.gov/grants/grant-announcements/SM-22-015" xr:uid="{E842C314-0F4E-BA40-9F73-54358A949CAE}"/>
    <hyperlink ref="M669" r:id="rId97" display="https://www.samhsa.gov/grants/grant-announcements/SM-22-015" xr:uid="{951DB0F9-FB74-B045-8676-DE9E33414AAF}"/>
    <hyperlink ref="M621" r:id="rId98" display="https://www.samhsa.gov/grants/grant-announcements/SM-22-015" xr:uid="{27428893-E455-7741-806F-95222AEA00DD}"/>
    <hyperlink ref="M595" r:id="rId99" display="https://www.samhsa.gov/grants/grant-announcements/SM-22-015" xr:uid="{ACB33F56-42C1-2946-9A73-69C5711DD4E2}"/>
    <hyperlink ref="M647" r:id="rId100" display="https://www.samhsa.gov/grants/grant-announcements/SM-22-015" xr:uid="{3B33FDDB-2AF2-0C47-A356-1DCF9E696A98}"/>
    <hyperlink ref="M606" r:id="rId101" display="https://www.samhsa.gov/grants/grant-announcements/SM-22-015" xr:uid="{0D711021-52AB-3843-A74E-5431383DA1F3}"/>
    <hyperlink ref="M574" r:id="rId102" display="https://www.samhsa.gov/grants/grant-announcements/SM-22-015" xr:uid="{DF965E04-C886-FB4F-AD10-D82AA124F092}"/>
    <hyperlink ref="M641" r:id="rId103" display="https://www.samhsa.gov/grants/grant-announcements/SM-22-015" xr:uid="{BA50DEAD-4094-DB4A-9847-3BFB95CDDD3B}"/>
    <hyperlink ref="M673" r:id="rId104" display="https://www.samhsa.gov/grants/grant-announcements/SM-22-015" xr:uid="{EB7B3251-B4CA-6948-9AF0-D7F403A3E55C}"/>
    <hyperlink ref="M586" r:id="rId105" display="https://www.samhsa.gov/grants/grant-announcements/SM-22-015" xr:uid="{2B5C2FC9-5650-9E4B-ABB4-728A7DACB3DF}"/>
    <hyperlink ref="M583" r:id="rId106" display="https://www.samhsa.gov/grants/grant-announcements/SM-22-015" xr:uid="{26AF3A25-AF7F-8D49-B9F5-C8786024E55B}"/>
    <hyperlink ref="M637" r:id="rId107" display="https://www.samhsa.gov/grants/grant-announcements/SM-22-015" xr:uid="{E60AEDA1-4E7A-5241-A20E-08061FE5CECF}"/>
    <hyperlink ref="M661" r:id="rId108" display="https://www.samhsa.gov/grants/grant-announcements/SM-22-015" xr:uid="{BD52A982-5820-564F-8F3F-3C8E4A5907D2}"/>
    <hyperlink ref="M659" r:id="rId109" display="https://www.samhsa.gov/grants/grant-announcements/SM-22-015" xr:uid="{B8F34C2D-B4A0-8642-8FDC-86C1C66C686D}"/>
    <hyperlink ref="M663" r:id="rId110" display="https://www.samhsa.gov/grants/grant-announcements/SM-22-015" xr:uid="{AFE1478D-FB7A-364A-A7EA-3B4D4F8CC508}"/>
    <hyperlink ref="M620" r:id="rId111" display="https://www.samhsa.gov/grants/grant-announcements/SM-22-015" xr:uid="{4A30ABCC-43B7-C54D-B9DD-FAC2C40D8734}"/>
    <hyperlink ref="M654" r:id="rId112" display="https://www.samhsa.gov/grants/grant-announcements/SM-22-015" xr:uid="{654C0AEC-AB68-D547-9BA7-A0B1CB956C7C}"/>
    <hyperlink ref="M598" r:id="rId113" display="https://www.samhsa.gov/grants/grant-announcements/SM-22-015" xr:uid="{834C6A2A-F0D6-E14C-AAD9-8A700091EB08}"/>
    <hyperlink ref="M592" r:id="rId114" display="https://www.samhsa.gov/grants/grant-announcements/SM-22-015" xr:uid="{4C541938-2A06-8A41-BCCA-0220DAF5BE5E}"/>
    <hyperlink ref="M581" r:id="rId115" display="https://www.samhsa.gov/grants/grant-announcements/SM-22-015" xr:uid="{444A3EFD-C7D2-A448-9324-A043AAACE915}"/>
    <hyperlink ref="M608" r:id="rId116" display="https://www.samhsa.gov/grants/grant-announcements/SM-22-015" xr:uid="{68916DCF-7509-EC44-9560-8782ED02D81B}"/>
    <hyperlink ref="M613" r:id="rId117" display="https://www.samhsa.gov/grants/grant-announcements/SM-22-015" xr:uid="{443950E0-9DB6-7446-9F94-8F601242911E}"/>
    <hyperlink ref="M600" r:id="rId118" display="https://www.samhsa.gov/grants/grant-announcements/SM-22-015" xr:uid="{A1CCC94F-A8FC-494E-A30B-EDB17F7FE499}"/>
    <hyperlink ref="M632" r:id="rId119" display="https://www.samhsa.gov/grants/grant-announcements/SM-22-015" xr:uid="{534A2705-C00A-824C-9DF1-DC542F1D2E30}"/>
    <hyperlink ref="M657" r:id="rId120" display="https://www.samhsa.gov/grants/grant-announcements/SM-22-015" xr:uid="{0F32D57B-5E99-5A43-B409-99873E46C221}"/>
    <hyperlink ref="M645" r:id="rId121" display="https://www.samhsa.gov/grants/grant-announcements/SM-22-015" xr:uid="{A3218E9B-548A-D34C-BFD6-A9E679CA0961}"/>
    <hyperlink ref="M633" r:id="rId122" display="https://www.samhsa.gov/grants/grant-announcements/SM-22-015" xr:uid="{F374261D-9AF5-4849-B2E7-D9077DC3EBF8}"/>
    <hyperlink ref="M629" r:id="rId123" display="https://www.samhsa.gov/grants/grant-announcements/SM-22-015" xr:uid="{DF4449F0-D254-9744-81C5-924B369FDC42}"/>
    <hyperlink ref="M636" r:id="rId124" display="https://www.samhsa.gov/grants/grant-announcements/SM-22-015" xr:uid="{A3FEF643-E200-D64A-A7D1-975F703CDDCD}"/>
    <hyperlink ref="M578" r:id="rId125" display="https://www.samhsa.gov/grants/grant-announcements/SM-22-015" xr:uid="{360B85A6-1C9C-BE4D-A2C1-AAB110F18070}"/>
    <hyperlink ref="M572" r:id="rId126" display="https://www.samhsa.gov/grants/grant-announcements/SM-22-015" xr:uid="{76A0A955-C182-194C-9E59-8A5EF3E8DDCC}"/>
    <hyperlink ref="M612" r:id="rId127" display="https://www.samhsa.gov/grants/grant-announcements/SM-22-015" xr:uid="{C63B5DFC-FF8A-6D4E-9374-7929069786EC}"/>
    <hyperlink ref="M628" r:id="rId128" display="https://www.samhsa.gov/grants/grant-announcements/SM-22-015" xr:uid="{64C22A6C-A384-9640-9B1F-7101C27BC45B}"/>
    <hyperlink ref="M674" r:id="rId129" display="https://www.samhsa.gov/grants/grant-announcements/SM-22-015" xr:uid="{1701F528-C50A-014B-9B7B-92388F9082E8}"/>
    <hyperlink ref="M597" r:id="rId130" display="https://www.samhsa.gov/grants/grant-announcements/SM-22-015" xr:uid="{45DD5B08-7F23-C94A-83D9-701EF81279B6}"/>
    <hyperlink ref="M666" r:id="rId131" display="https://www.samhsa.gov/grants/grant-announcements/SM-22-015" xr:uid="{EBCD2EDE-99AA-5940-B0A3-40588F7C8C06}"/>
    <hyperlink ref="M624" r:id="rId132" display="https://www.samhsa.gov/grants/grant-announcements/SM-22-015" xr:uid="{6BBF41C9-802C-3141-BF0D-745E1EC39988}"/>
    <hyperlink ref="M602" r:id="rId133" display="https://www.samhsa.gov/grants/grant-announcements/SM-22-015" xr:uid="{1A96D37C-10B9-4346-9204-F751A0D165B5}"/>
    <hyperlink ref="M653" r:id="rId134" display="https://www.samhsa.gov/grants/grant-announcements/SM-22-015" xr:uid="{E7472909-475A-F845-AF31-BA9733B4A4E9}"/>
    <hyperlink ref="M589" r:id="rId135" display="https://www.samhsa.gov/grants/grant-announcements/SM-22-015" xr:uid="{5C82F936-C596-1544-87F8-3B7A5D97CDD1}"/>
    <hyperlink ref="M575" r:id="rId136" display="https://www.samhsa.gov/grants/grant-announcements/SM-22-015" xr:uid="{C6DC7FD3-3457-3147-B7BF-7D286DD26961}"/>
    <hyperlink ref="M649" r:id="rId137" display="https://www.samhsa.gov/grants/grant-announcements/SM-22-015" xr:uid="{B7B1E1D8-FEBA-1540-AF5D-E427372499CC}"/>
    <hyperlink ref="M579" r:id="rId138" display="https://www.samhsa.gov/grants/grant-announcements/SM-22-015" xr:uid="{CFB5E795-BAFF-C549-A3DB-7553205201A0}"/>
    <hyperlink ref="M639" r:id="rId139" display="https://www.samhsa.gov/grants/grant-announcements/SM-22-015" xr:uid="{E6923CD9-0844-E546-BF26-6691D527B323}"/>
    <hyperlink ref="M618" r:id="rId140" display="https://www.samhsa.gov/grants/grant-announcements/SM-22-015" xr:uid="{F799B566-6C1A-1C4B-85BA-11295175E7CC}"/>
    <hyperlink ref="M610" r:id="rId141" display="https://www.samhsa.gov/grants/grant-announcements/SM-22-015" xr:uid="{12354D6C-75AC-564A-99FA-C8FA1A900D40}"/>
    <hyperlink ref="M604" r:id="rId142" display="https://www.samhsa.gov/grants/grant-announcements/SM-22-015" xr:uid="{BEC48FCB-6CAF-8A40-9736-89EAE4660DEE}"/>
    <hyperlink ref="M650" r:id="rId143" display="https://www.samhsa.gov/grants/grant-announcements/SM-22-015" xr:uid="{60198D50-604D-9547-AA7B-EB56F532D9FE}"/>
    <hyperlink ref="M584" r:id="rId144" display="https://www.samhsa.gov/grants/grant-announcements/SM-22-015" xr:uid="{EB9209BE-E501-FF45-BB20-8A26C01A556D}"/>
    <hyperlink ref="M495" r:id="rId145" xr:uid="{6F16A5C4-7320-6147-BFEE-966273C122B4}"/>
    <hyperlink ref="M1073" r:id="rId146" xr:uid="{6332F6FF-2D45-D540-B8E2-663E268F2728}"/>
    <hyperlink ref="M1074" r:id="rId147" xr:uid="{84A04CB1-82D0-C44B-96A8-D58C8832F9FC}"/>
    <hyperlink ref="M948" r:id="rId148" xr:uid="{9A95D1AE-2D92-8044-B595-0F1CF70E2991}"/>
    <hyperlink ref="M960:M969" r:id="rId149" display="O-BJA-2021-21003" xr:uid="{B52333A1-3707-F447-9A99-A999021145A0}"/>
    <hyperlink ref="M970:M976" r:id="rId150" display="O-BJA-2022-171099" xr:uid="{797A0635-5682-8C4E-B38C-B8C9434E8DD6}"/>
    <hyperlink ref="M105" r:id="rId151" xr:uid="{ADD50895-2BC8-994D-A2B7-5F315B629D2F}"/>
    <hyperlink ref="M977:M1002" r:id="rId152" display="O-BJA-2021-21001" xr:uid="{DB61B680-0313-9142-B366-596BBF84A3A1}"/>
    <hyperlink ref="M541" r:id="rId153" xr:uid="{F5CAC61A-3AC7-F04E-98CC-8E5C059C4603}"/>
    <hyperlink ref="M1004:M1021" r:id="rId154" display="O-BJA-2022-171076" xr:uid="{C808F314-FFBA-9B43-B7B6-0DE3CB75B145}"/>
    <hyperlink ref="M568" r:id="rId155" xr:uid="{AF3CCCA5-82FD-084B-9360-578D206CE88B}"/>
    <hyperlink ref="M1023:M1032" r:id="rId156" display="O-BJA-2022-171361" xr:uid="{E2471FBD-BAC5-0942-B91C-10FF8206700F}"/>
    <hyperlink ref="M2" r:id="rId157" xr:uid="{7F2A569F-D84F-5746-8E3F-D58B1B823095}"/>
    <hyperlink ref="M1034:M1056" r:id="rId158" display="COPS" xr:uid="{E0BA89A5-E175-7345-B865-37A4239A36B5}"/>
    <hyperlink ref="M1057:M1074" r:id="rId159" display="COPS" xr:uid="{63331FFA-0B77-C543-8E98-169A190A5018}"/>
    <hyperlink ref="M949" r:id="rId160" xr:uid="{FA442A27-E6D1-7E4F-A892-52ACAF9B8849}"/>
    <hyperlink ref="L1074" r:id="rId161" display="93.243" xr:uid="{E89E6405-B830-2344-BA95-39AF448D52B7}"/>
    <hyperlink ref="L317" r:id="rId162" display="93.243" xr:uid="{760ACFC5-047C-7B4B-9595-254F820FB0E9}"/>
    <hyperlink ref="L3:L21" r:id="rId163" display="CFDA 93.639" xr:uid="{B9AF9971-D2A7-1743-BA7B-0ED7B89F17D0}"/>
    <hyperlink ref="L949" r:id="rId164" display="93.829" xr:uid="{E11E07AB-7E21-5946-9311-FD55ECEC0E91}"/>
    <hyperlink ref="L24:L40" r:id="rId165" display="93.958" xr:uid="{B046F8C7-550A-804E-8F17-4E6123B1627C}"/>
    <hyperlink ref="L43:L60" r:id="rId166" display="93.958" xr:uid="{FEB54B5C-726A-7443-9435-5E1CD8C27BE8}"/>
    <hyperlink ref="L63:L80" r:id="rId167" display="93.958" xr:uid="{DB6969A3-949B-7B42-BBD0-6048236DEF62}"/>
    <hyperlink ref="L83:L98" r:id="rId168" display="93.958" xr:uid="{FC967626-094A-1649-8725-04BEB9C1CBC2}"/>
    <hyperlink ref="L102:L121" r:id="rId169" display="93.958" xr:uid="{A606E34B-906F-8943-8506-90A61A7B6CC2}"/>
    <hyperlink ref="L125:L142" r:id="rId170" display="93.958" xr:uid="{EC3242C4-0A4C-6141-8578-3EE1D59888E5}"/>
    <hyperlink ref="L145:L162" r:id="rId171" display="93.958" xr:uid="{723AA201-B83A-1E4C-8166-21E9A9CCAC9E}"/>
    <hyperlink ref="L165:L182" r:id="rId172" display="93.958" xr:uid="{F87A0F98-6E95-E144-B2D2-5170AC2663F2}"/>
    <hyperlink ref="L185:L197" r:id="rId173" display="93.958" xr:uid="{FA9F98D6-4E58-8E41-A936-F259B874041B}"/>
    <hyperlink ref="L200:L211" r:id="rId174" display="93.958" xr:uid="{3B02238C-5872-B041-B5A4-3409A1A1325D}"/>
    <hyperlink ref="L216:L239" r:id="rId175" display="93.958" xr:uid="{74FEF21E-9BE5-6D47-9AFF-137C0CA10638}"/>
    <hyperlink ref="L243:L252" r:id="rId176" display="93.958" xr:uid="{5CF761DF-B764-1E42-96E3-B0ECC6C71617}"/>
    <hyperlink ref="L255:L267" r:id="rId177" display="93.958" xr:uid="{7A06CB6E-938D-B54C-AA10-B871D90BEFA9}"/>
    <hyperlink ref="L270:L282" r:id="rId178" display="93.958" xr:uid="{4CE1F7AD-4D3B-AD47-BD03-9283BF250AE9}"/>
    <hyperlink ref="L285:L296" r:id="rId179" display="93.958" xr:uid="{2347F335-C85F-7D4C-812C-FD4724D190FD}"/>
    <hyperlink ref="L298:L310" r:id="rId180" display="93.958" xr:uid="{E9C93CF4-EA1C-0243-B8D8-EB45043E243C}"/>
    <hyperlink ref="L314:L326" r:id="rId181" display="93.958" xr:uid="{49A840DD-20FD-FF44-9964-573FDF90C1D5}"/>
    <hyperlink ref="L330:L342" r:id="rId182" display="93.958" xr:uid="{28C1B9F0-8057-3447-A1EE-FC0D6EAEECDB}"/>
    <hyperlink ref="L343:L356" r:id="rId183" display="93.958" xr:uid="{478C61DB-7B18-AA40-9FAE-0CC7F3BF17C4}"/>
    <hyperlink ref="L359:L371" r:id="rId184" display="93.958" xr:uid="{87CD88F8-BC2D-A54E-A0F8-020368A4A97E}"/>
    <hyperlink ref="L373:L384" r:id="rId185" display="93.958" xr:uid="{4BDA7140-21C1-F140-AE7B-6B453D5BB4E8}"/>
    <hyperlink ref="L387:L400" r:id="rId186" display="93.958" xr:uid="{6DCD142D-555C-C943-AE92-DD869D899ADB}"/>
    <hyperlink ref="L403:L415" r:id="rId187" display="93.958" xr:uid="{D8847876-B430-D645-B800-13A964ECFEAB}"/>
    <hyperlink ref="L416:L447" r:id="rId188" display="93.958" xr:uid="{2F5E4F8B-1951-5947-81D5-0BC2FE8AE4EF}"/>
    <hyperlink ref="L494" r:id="rId189" display="93.958" xr:uid="{C99DF9E1-2B90-1349-A83B-4FCD2550BB8C}"/>
    <hyperlink ref="L448:L461" r:id="rId190" display="93.958" xr:uid="{3BD0ECCE-9450-E248-B89A-B0B56B04E93E}"/>
    <hyperlink ref="L462:L475" r:id="rId191" display="93.958" xr:uid="{C4AF3A2D-A6E5-F745-B646-0B8A4840715E}"/>
    <hyperlink ref="L476:L490" r:id="rId192" display="93.958" xr:uid="{59F8255F-5E98-314D-889D-CD21A3AA4FE3}"/>
    <hyperlink ref="L491:L503" r:id="rId193" display="93.958" xr:uid="{9BE38BB0-1499-1148-97BF-2E87E74F5D01}"/>
    <hyperlink ref="L506:L520" r:id="rId194" display="93.958" xr:uid="{38A8BB4F-3233-FC43-AC09-BDAC78FE31F3}"/>
    <hyperlink ref="L527:L538" r:id="rId195" display="93.958" xr:uid="{68185556-6905-A242-8045-F2D89D824DBA}"/>
    <hyperlink ref="L541:L553" r:id="rId196" display="93.958" xr:uid="{D6FC4E62-8DC1-6E4B-AB63-A01BA5F86559}"/>
    <hyperlink ref="L556:L568" r:id="rId197" display="93.958" xr:uid="{CC1C7EE0-3617-7948-9C56-F619B317B228}"/>
    <hyperlink ref="L572:L588" r:id="rId198" display="93.958" xr:uid="{C9BBC0E1-D08A-6A40-989E-50863FA40B97}"/>
    <hyperlink ref="L591:L602" r:id="rId199" display="93.958" xr:uid="{C276579F-979D-AF44-B805-D99E2BB4C156}"/>
    <hyperlink ref="L605:L616" r:id="rId200" display="93.958" xr:uid="{125251CE-2F26-574E-84CB-EB8BF6CF4F40}"/>
    <hyperlink ref="L619:L630" r:id="rId201" display="93.958" xr:uid="{BE409C28-2E88-4B49-8F0A-4EDCEB7D9B8D}"/>
    <hyperlink ref="L633:L648" r:id="rId202" display="93.958" xr:uid="{4CEB66C6-3FB2-8145-B653-B2F3ADE72F05}"/>
    <hyperlink ref="L657:L671" r:id="rId203" display="93.958" xr:uid="{42CC7767-72E4-0C42-B1A9-20527B2D044D}"/>
    <hyperlink ref="L674:L685" r:id="rId204" display="93.958" xr:uid="{BCDD6904-C8B3-3A43-975C-C4E81CC8A9A6}"/>
    <hyperlink ref="L692:L708" r:id="rId205" display="93.958" xr:uid="{AE63F36F-0550-4645-B946-67DE30C67C30}"/>
    <hyperlink ref="L711:L723" r:id="rId206" display="93.958" xr:uid="{001AC9AC-281E-8645-A0F3-4CD87D5DCC10}"/>
    <hyperlink ref="L725:L738" r:id="rId207" display="93.958" xr:uid="{B35A3A37-214E-3246-9C24-26FB221AFEDB}"/>
    <hyperlink ref="L741:L764" r:id="rId208" display="93.958" xr:uid="{1BA878BD-86F8-0243-A0B4-586761D676ED}"/>
    <hyperlink ref="L766:L778" r:id="rId209" display="93.958" xr:uid="{028F8D79-3E64-CD4E-8BF7-8CC4AB0A8823}"/>
    <hyperlink ref="L783:L796" r:id="rId210" display="93.958" xr:uid="{E5FA426F-33D5-0448-9D11-BBC325FA6BDF}"/>
    <hyperlink ref="L799:L817" r:id="rId211" display="93.958" xr:uid="{A2B87B9B-7641-3C4F-B7EB-A12BB7918C69}"/>
    <hyperlink ref="L820:L831" r:id="rId212" display="93.958" xr:uid="{6D3F0887-342E-3D43-AF33-D941FA0E573B}"/>
    <hyperlink ref="L834:L845" r:id="rId213" display="93.958" xr:uid="{A703F2EE-6D29-E542-A2DA-DB173B062527}"/>
    <hyperlink ref="L848:L859" r:id="rId214" display="93.958" xr:uid="{A4B1740E-AF8F-AA48-8713-3983A7E566F8}"/>
    <hyperlink ref="L862:L873" r:id="rId215" display="93.958" xr:uid="{797861BA-169F-3749-8B15-20115B00485F}"/>
    <hyperlink ref="L876:L887" r:id="rId216" display="93.958" xr:uid="{DE4C8670-00BB-A345-957C-F78FCE2EA43E}"/>
    <hyperlink ref="L889:L902" r:id="rId217" display="93.958" xr:uid="{58241571-99CB-8B42-BF2D-EA58110ACAC3}"/>
    <hyperlink ref="L906:L917" r:id="rId218" display="93.958" xr:uid="{1F665728-85B0-734D-9076-F2AC875142C3}"/>
    <hyperlink ref="L920:L933" r:id="rId219" display="93.958" xr:uid="{CDC80DD6-584B-F64D-B758-D12FB68F1A90}"/>
    <hyperlink ref="L936:L947" r:id="rId220" display="93.958" xr:uid="{A2D62AB6-0D20-C048-837F-D9F9344139BB}"/>
    <hyperlink ref="L950:L959" r:id="rId221" display="93.958" xr:uid="{227DF105-3B2E-4E47-965D-1CD484882409}"/>
    <hyperlink ref="M114" r:id="rId222" display="https://www.samhsa.gov/grants/grant-announcements/SM-21-005" xr:uid="{CBF16BF9-BFB6-9B4E-8414-FF17FC4545C2}"/>
    <hyperlink ref="M113" r:id="rId223" display="https://www.samhsa.gov/grants/grant-announcements/SM-21-005" xr:uid="{FD3DE907-26D1-DF43-B393-0CD1CE1E13BC}"/>
    <hyperlink ref="M112" r:id="rId224" display="https://www.samhsa.gov/grants/grant-announcements/SM-21-005" xr:uid="{6E990A4C-68E1-9246-9AAF-D73C7CDF6862}"/>
  </hyperlinks>
  <pageMargins left="0.7" right="0.7" top="0.75" bottom="0.75" header="0.3" footer="0.3"/>
  <pageSetup orientation="portrait" r:id="rId22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EC702-0B03-AE49-AFEC-69860B2300C0}">
  <dimension ref="A1:N8"/>
  <sheetViews>
    <sheetView zoomScale="70" zoomScaleNormal="70" workbookViewId="0">
      <selection activeCell="M1093" sqref="M1093"/>
    </sheetView>
  </sheetViews>
  <sheetFormatPr baseColWidth="10" defaultColWidth="8.83203125" defaultRowHeight="15" x14ac:dyDescent="0.2"/>
  <cols>
    <col min="1" max="1" width="11.1640625" customWidth="1"/>
    <col min="2" max="2" width="11.5" customWidth="1"/>
    <col min="3" max="3" width="10.83203125" customWidth="1"/>
    <col min="4" max="4" width="24.5" customWidth="1"/>
    <col min="5" max="5" width="23.1640625" customWidth="1"/>
    <col min="6" max="6" width="19.83203125" customWidth="1"/>
    <col min="7" max="7" width="21" customWidth="1"/>
    <col min="8" max="8" width="25.83203125" customWidth="1"/>
    <col min="9" max="9" width="14.33203125" bestFit="1" customWidth="1"/>
    <col min="10" max="10" width="11.1640625" customWidth="1"/>
    <col min="11" max="11" width="14.5" customWidth="1"/>
    <col min="12" max="12" width="17.1640625" customWidth="1"/>
    <col min="13" max="13" width="21.5" bestFit="1" customWidth="1"/>
    <col min="14" max="14" width="41.5" customWidth="1"/>
  </cols>
  <sheetData>
    <row r="1" spans="1:14" ht="44.5" customHeight="1" x14ac:dyDescent="0.2">
      <c r="A1" s="13" t="s">
        <v>0</v>
      </c>
      <c r="B1" s="13" t="s">
        <v>61</v>
      </c>
      <c r="C1" s="13" t="s">
        <v>62</v>
      </c>
      <c r="D1" s="13" t="s">
        <v>63</v>
      </c>
      <c r="E1" s="13" t="s">
        <v>64</v>
      </c>
      <c r="F1" s="13" t="s">
        <v>65</v>
      </c>
      <c r="G1" s="13" t="s">
        <v>66</v>
      </c>
      <c r="H1" s="13" t="s">
        <v>67</v>
      </c>
      <c r="I1" s="13" t="s">
        <v>68</v>
      </c>
      <c r="J1" s="13" t="s">
        <v>69</v>
      </c>
      <c r="K1" s="14" t="s">
        <v>70</v>
      </c>
      <c r="L1" s="13" t="s">
        <v>71</v>
      </c>
      <c r="M1" s="37" t="s">
        <v>72</v>
      </c>
      <c r="N1" s="13" t="s">
        <v>73</v>
      </c>
    </row>
    <row r="2" spans="1:14" ht="64" x14ac:dyDescent="0.2">
      <c r="A2" s="16" t="s">
        <v>11</v>
      </c>
      <c r="B2" s="16">
        <v>2021</v>
      </c>
      <c r="C2" s="16">
        <v>2023</v>
      </c>
      <c r="D2" s="16" t="s">
        <v>718</v>
      </c>
      <c r="E2" s="16" t="s">
        <v>1127</v>
      </c>
      <c r="F2" s="16">
        <v>988</v>
      </c>
      <c r="G2" s="16" t="s">
        <v>1128</v>
      </c>
      <c r="H2" s="16" t="s">
        <v>1129</v>
      </c>
      <c r="I2" s="16" t="s">
        <v>438</v>
      </c>
      <c r="J2" s="16" t="s">
        <v>430</v>
      </c>
      <c r="K2" s="22">
        <v>47000000</v>
      </c>
      <c r="L2" s="18">
        <v>93.242999999999995</v>
      </c>
      <c r="M2" s="18" t="s">
        <v>80</v>
      </c>
      <c r="N2" s="16" t="s">
        <v>1130</v>
      </c>
    </row>
    <row r="3" spans="1:14" ht="64" x14ac:dyDescent="0.2">
      <c r="A3" s="16" t="s">
        <v>11</v>
      </c>
      <c r="B3" s="16">
        <v>2021</v>
      </c>
      <c r="C3" s="16">
        <v>2023</v>
      </c>
      <c r="D3" s="16" t="s">
        <v>718</v>
      </c>
      <c r="E3" s="16" t="s">
        <v>1131</v>
      </c>
      <c r="F3" s="16">
        <v>988</v>
      </c>
      <c r="G3" s="16" t="s">
        <v>1132</v>
      </c>
      <c r="H3" s="16" t="s">
        <v>1129</v>
      </c>
      <c r="I3" s="16" t="s">
        <v>438</v>
      </c>
      <c r="J3" s="16" t="s">
        <v>430</v>
      </c>
      <c r="K3" s="22">
        <v>79874598</v>
      </c>
      <c r="L3" s="18">
        <v>93.242999999999995</v>
      </c>
      <c r="M3" s="18" t="s">
        <v>80</v>
      </c>
      <c r="N3" s="16" t="s">
        <v>1130</v>
      </c>
    </row>
    <row r="4" spans="1:14" ht="64" x14ac:dyDescent="0.2">
      <c r="A4" s="16" t="s">
        <v>11</v>
      </c>
      <c r="B4" s="16">
        <v>2021</v>
      </c>
      <c r="C4" s="16">
        <v>2023</v>
      </c>
      <c r="D4" s="16" t="s">
        <v>718</v>
      </c>
      <c r="E4" s="16" t="s">
        <v>1133</v>
      </c>
      <c r="F4" s="16">
        <v>988</v>
      </c>
      <c r="G4" s="16" t="s">
        <v>1134</v>
      </c>
      <c r="H4" s="16" t="s">
        <v>1129</v>
      </c>
      <c r="I4" s="16" t="s">
        <v>438</v>
      </c>
      <c r="J4" s="16" t="s">
        <v>430</v>
      </c>
      <c r="K4" s="22">
        <v>157674392</v>
      </c>
      <c r="L4" s="18">
        <v>93.242999999999995</v>
      </c>
      <c r="M4" s="18" t="s">
        <v>80</v>
      </c>
      <c r="N4" s="16" t="s">
        <v>1130</v>
      </c>
    </row>
    <row r="5" spans="1:14" ht="64" x14ac:dyDescent="0.2">
      <c r="A5" s="16" t="s">
        <v>11</v>
      </c>
      <c r="B5" s="16">
        <v>2022</v>
      </c>
      <c r="C5" s="16">
        <v>2022</v>
      </c>
      <c r="D5" s="16" t="s">
        <v>718</v>
      </c>
      <c r="E5" s="16" t="s">
        <v>1135</v>
      </c>
      <c r="F5" s="16">
        <v>988</v>
      </c>
      <c r="G5" s="16" t="s">
        <v>1136</v>
      </c>
      <c r="H5" s="16" t="s">
        <v>1129</v>
      </c>
      <c r="I5" s="16" t="s">
        <v>438</v>
      </c>
      <c r="J5" s="16" t="s">
        <v>430</v>
      </c>
      <c r="K5" s="22">
        <v>75000000</v>
      </c>
      <c r="L5" s="18">
        <v>93.242999999999995</v>
      </c>
      <c r="M5" s="18" t="s">
        <v>80</v>
      </c>
      <c r="N5" s="16" t="s">
        <v>1130</v>
      </c>
    </row>
    <row r="6" spans="1:14" ht="64" x14ac:dyDescent="0.2">
      <c r="A6" s="16" t="s">
        <v>11</v>
      </c>
      <c r="B6" s="16">
        <v>2022</v>
      </c>
      <c r="C6" s="16">
        <v>2022</v>
      </c>
      <c r="D6" s="16" t="s">
        <v>718</v>
      </c>
      <c r="E6" s="16" t="s">
        <v>1135</v>
      </c>
      <c r="F6" s="16">
        <v>988</v>
      </c>
      <c r="G6" s="16" t="s">
        <v>1137</v>
      </c>
      <c r="H6" s="16" t="s">
        <v>1129</v>
      </c>
      <c r="I6" s="16" t="s">
        <v>438</v>
      </c>
      <c r="J6" s="16" t="s">
        <v>430</v>
      </c>
      <c r="K6" s="22">
        <v>77000000</v>
      </c>
      <c r="L6" s="18">
        <v>93.242999999999995</v>
      </c>
      <c r="M6" s="18" t="s">
        <v>80</v>
      </c>
      <c r="N6" s="16" t="s">
        <v>1130</v>
      </c>
    </row>
    <row r="8" spans="1:14" ht="29.5" customHeight="1" x14ac:dyDescent="0.2">
      <c r="A8" s="36" t="s">
        <v>1442</v>
      </c>
      <c r="B8" s="36"/>
      <c r="C8" s="36"/>
      <c r="D8" s="36"/>
      <c r="E8" s="36"/>
      <c r="F8" s="36"/>
      <c r="G8" s="36"/>
      <c r="H8" s="36"/>
      <c r="I8" s="36"/>
      <c r="J8" s="36"/>
      <c r="K8" s="36"/>
      <c r="L8" s="36"/>
      <c r="M8" s="36"/>
      <c r="N8" s="36"/>
    </row>
  </sheetData>
  <mergeCells count="1">
    <mergeCell ref="A8:N8"/>
  </mergeCells>
  <hyperlinks>
    <hyperlink ref="M5" r:id="rId1" xr:uid="{5AFBF269-3937-6A43-9379-7B92C8D759BA}"/>
    <hyperlink ref="M6" r:id="rId2" xr:uid="{C14AC0FF-5D41-9D46-B15F-D63413252873}"/>
    <hyperlink ref="M2" r:id="rId3" xr:uid="{A856A2B8-192C-9045-A1C5-8D7558705F38}"/>
    <hyperlink ref="M3" r:id="rId4" xr:uid="{90259985-351C-444A-AAD7-D1E38257082F}"/>
    <hyperlink ref="M4" r:id="rId5" xr:uid="{71978B91-13DB-6D48-AF94-1EBBB15BA60C}"/>
    <hyperlink ref="L2:L6" r:id="rId6" display="93.958" xr:uid="{5618002F-C233-104C-979F-88C17459DCB8}"/>
  </hyperlinks>
  <pageMargins left="0.7" right="0.7" top="0.75" bottom="0.75" header="0.3" footer="0.3"/>
  <pageSetup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141BF-005E-214E-91B6-B77DE285C7E8}">
  <dimension ref="A1:J65"/>
  <sheetViews>
    <sheetView zoomScale="85" zoomScaleNormal="85" workbookViewId="0">
      <pane xSplit="1" ySplit="5" topLeftCell="B6" activePane="bottomRight" state="frozen"/>
      <selection activeCell="M1093" sqref="M1093"/>
      <selection pane="topRight" activeCell="M1093" sqref="M1093"/>
      <selection pane="bottomLeft" activeCell="M1093" sqref="M1093"/>
      <selection pane="bottomRight" activeCell="M1093" sqref="M1093"/>
    </sheetView>
  </sheetViews>
  <sheetFormatPr baseColWidth="10" defaultColWidth="8.83203125" defaultRowHeight="15" x14ac:dyDescent="0.2"/>
  <cols>
    <col min="1" max="1" width="14" bestFit="1" customWidth="1"/>
    <col min="2" max="2" width="15.33203125" bestFit="1" customWidth="1"/>
    <col min="3" max="4" width="10.83203125" bestFit="1" customWidth="1"/>
    <col min="5" max="5" width="11.83203125" bestFit="1" customWidth="1"/>
    <col min="6" max="6" width="10.83203125" bestFit="1" customWidth="1"/>
    <col min="7" max="7" width="11.83203125" bestFit="1" customWidth="1"/>
    <col min="8" max="8" width="10.83203125" bestFit="1" customWidth="1"/>
    <col min="9" max="9" width="13.5" bestFit="1" customWidth="1"/>
    <col min="10" max="10" width="14.83203125" bestFit="1" customWidth="1"/>
    <col min="11" max="11" width="10.83203125" bestFit="1" customWidth="1"/>
    <col min="12" max="13" width="9.83203125" bestFit="1" customWidth="1"/>
    <col min="14" max="14" width="11.83203125" bestFit="1" customWidth="1"/>
  </cols>
  <sheetData>
    <row r="1" spans="1:10" ht="19" x14ac:dyDescent="0.25">
      <c r="A1" s="33" t="s">
        <v>1429</v>
      </c>
      <c r="B1" s="33"/>
      <c r="C1" s="33"/>
      <c r="D1" s="33"/>
      <c r="E1" s="33"/>
      <c r="F1" s="33"/>
      <c r="G1" s="33"/>
      <c r="H1" s="33"/>
      <c r="I1" s="33"/>
      <c r="J1" s="33"/>
    </row>
    <row r="3" spans="1:10" x14ac:dyDescent="0.2">
      <c r="A3" s="38" t="s">
        <v>1430</v>
      </c>
      <c r="B3" s="38" t="s">
        <v>1431</v>
      </c>
    </row>
    <row r="4" spans="1:10" x14ac:dyDescent="0.2">
      <c r="B4" s="23">
        <v>2020</v>
      </c>
      <c r="C4" s="24">
        <v>2021</v>
      </c>
      <c r="D4" s="24"/>
      <c r="E4" s="24"/>
      <c r="F4" s="25">
        <v>2022</v>
      </c>
      <c r="G4" s="25"/>
      <c r="H4" s="26">
        <v>2023</v>
      </c>
      <c r="I4" s="27" t="s">
        <v>1432</v>
      </c>
    </row>
    <row r="5" spans="1:10" x14ac:dyDescent="0.2">
      <c r="A5" s="38" t="s">
        <v>1433</v>
      </c>
      <c r="B5" t="s">
        <v>154</v>
      </c>
      <c r="C5" t="s">
        <v>28</v>
      </c>
      <c r="D5" t="s">
        <v>154</v>
      </c>
      <c r="E5" t="s">
        <v>11</v>
      </c>
      <c r="F5" t="s">
        <v>154</v>
      </c>
      <c r="G5" t="s">
        <v>11</v>
      </c>
      <c r="H5" t="s">
        <v>11</v>
      </c>
    </row>
    <row r="6" spans="1:10" x14ac:dyDescent="0.2">
      <c r="A6" s="28" t="s">
        <v>158</v>
      </c>
      <c r="B6" s="29"/>
      <c r="C6" s="29"/>
      <c r="D6" s="29">
        <v>20000</v>
      </c>
      <c r="E6" s="29">
        <v>342480.05000000005</v>
      </c>
      <c r="F6" s="29">
        <v>350000</v>
      </c>
      <c r="G6" s="29">
        <v>350466</v>
      </c>
      <c r="H6" s="29">
        <v>236082.6</v>
      </c>
      <c r="I6" s="29">
        <v>1299028.6500000001</v>
      </c>
    </row>
    <row r="7" spans="1:10" x14ac:dyDescent="0.2">
      <c r="A7" s="28" t="s">
        <v>79</v>
      </c>
      <c r="B7" s="29"/>
      <c r="C7" s="29">
        <v>953336</v>
      </c>
      <c r="D7" s="29">
        <v>599480</v>
      </c>
      <c r="E7" s="29">
        <v>2184053.0500000003</v>
      </c>
      <c r="F7" s="29">
        <v>250000</v>
      </c>
      <c r="G7" s="29">
        <v>3025325.1500000004</v>
      </c>
      <c r="H7" s="29">
        <v>1405119.2000000002</v>
      </c>
      <c r="I7" s="29">
        <v>8417313.4000000022</v>
      </c>
    </row>
    <row r="8" spans="1:10" x14ac:dyDescent="0.2">
      <c r="A8" s="28" t="s">
        <v>184</v>
      </c>
      <c r="B8" s="29"/>
      <c r="C8" s="29"/>
      <c r="D8" s="29">
        <v>1342495</v>
      </c>
      <c r="E8" s="29">
        <v>1321830.5</v>
      </c>
      <c r="F8" s="29">
        <v>182451</v>
      </c>
      <c r="G8" s="29">
        <v>1634981.8000000003</v>
      </c>
      <c r="H8" s="29">
        <v>853221</v>
      </c>
      <c r="I8" s="29">
        <v>5334979.3000000007</v>
      </c>
    </row>
    <row r="9" spans="1:10" x14ac:dyDescent="0.2">
      <c r="A9" s="28" t="s">
        <v>603</v>
      </c>
      <c r="B9" s="29"/>
      <c r="C9" s="29"/>
      <c r="D9" s="29"/>
      <c r="E9" s="29">
        <v>28395.15</v>
      </c>
      <c r="F9" s="29"/>
      <c r="G9" s="29">
        <v>716356.60000000009</v>
      </c>
      <c r="H9" s="29">
        <v>18003</v>
      </c>
      <c r="I9" s="29">
        <v>762754.75000000012</v>
      </c>
    </row>
    <row r="10" spans="1:10" x14ac:dyDescent="0.2">
      <c r="A10" s="28" t="s">
        <v>197</v>
      </c>
      <c r="B10" s="29"/>
      <c r="C10" s="29"/>
      <c r="D10" s="29">
        <v>550000</v>
      </c>
      <c r="E10" s="29">
        <v>4152642.95</v>
      </c>
      <c r="F10" s="29">
        <v>420390</v>
      </c>
      <c r="G10" s="29">
        <v>5894112.8000000007</v>
      </c>
      <c r="H10" s="29">
        <v>2420760.4000000004</v>
      </c>
      <c r="I10" s="29">
        <v>13437906.15</v>
      </c>
    </row>
    <row r="11" spans="1:10" x14ac:dyDescent="0.2">
      <c r="A11" s="28" t="s">
        <v>84</v>
      </c>
      <c r="B11" s="29"/>
      <c r="C11" s="29">
        <v>853238</v>
      </c>
      <c r="D11" s="29">
        <v>2249903</v>
      </c>
      <c r="E11" s="29">
        <v>19792205</v>
      </c>
      <c r="F11" s="29">
        <v>1758494</v>
      </c>
      <c r="G11" s="29">
        <v>20838953.949999999</v>
      </c>
      <c r="H11" s="29">
        <v>12370026.500000002</v>
      </c>
      <c r="I11" s="29">
        <v>57862820.450000003</v>
      </c>
    </row>
    <row r="12" spans="1:10" x14ac:dyDescent="0.2">
      <c r="A12" s="28" t="s">
        <v>88</v>
      </c>
      <c r="B12" s="29"/>
      <c r="C12" s="29">
        <v>818278</v>
      </c>
      <c r="D12" s="29">
        <v>624024</v>
      </c>
      <c r="E12" s="29">
        <v>2969446.25</v>
      </c>
      <c r="F12" s="29">
        <v>1080300</v>
      </c>
      <c r="G12" s="29">
        <v>4261998.3500000006</v>
      </c>
      <c r="H12" s="29">
        <v>1894010.5000000002</v>
      </c>
      <c r="I12" s="29">
        <v>11648057.100000001</v>
      </c>
    </row>
    <row r="13" spans="1:10" x14ac:dyDescent="0.2">
      <c r="A13" s="28" t="s">
        <v>234</v>
      </c>
      <c r="B13" s="29"/>
      <c r="C13" s="29"/>
      <c r="D13" s="29">
        <v>550000</v>
      </c>
      <c r="E13" s="29">
        <v>1465027.1500000001</v>
      </c>
      <c r="F13" s="29">
        <v>350000</v>
      </c>
      <c r="G13" s="29">
        <v>1835941.0499999998</v>
      </c>
      <c r="H13" s="29">
        <v>978610.4</v>
      </c>
      <c r="I13" s="29">
        <v>5179578.6000000006</v>
      </c>
    </row>
    <row r="14" spans="1:10" x14ac:dyDescent="0.2">
      <c r="A14" s="28" t="s">
        <v>676</v>
      </c>
      <c r="B14" s="29"/>
      <c r="C14" s="29"/>
      <c r="D14" s="29"/>
      <c r="E14" s="29">
        <v>358147.65</v>
      </c>
      <c r="F14" s="29"/>
      <c r="G14" s="29">
        <v>940513.19999999984</v>
      </c>
      <c r="H14" s="29">
        <v>237981.90000000002</v>
      </c>
      <c r="I14" s="29">
        <v>1536642.75</v>
      </c>
    </row>
    <row r="15" spans="1:10" x14ac:dyDescent="0.2">
      <c r="A15" s="28" t="s">
        <v>92</v>
      </c>
      <c r="B15" s="29"/>
      <c r="C15" s="29">
        <v>536357</v>
      </c>
      <c r="D15" s="29">
        <v>550000</v>
      </c>
      <c r="E15" s="29">
        <v>352657.45</v>
      </c>
      <c r="F15" s="29"/>
      <c r="G15" s="29">
        <v>794661.35</v>
      </c>
      <c r="H15" s="29">
        <v>207524.80000000002</v>
      </c>
      <c r="I15" s="29">
        <v>2441200.5999999996</v>
      </c>
    </row>
    <row r="16" spans="1:10" x14ac:dyDescent="0.2">
      <c r="A16" s="28" t="s">
        <v>242</v>
      </c>
      <c r="B16" s="29"/>
      <c r="C16" s="29"/>
      <c r="D16" s="29">
        <v>2561137</v>
      </c>
      <c r="E16" s="29">
        <v>10035953.600000001</v>
      </c>
      <c r="F16" s="29">
        <v>2748652</v>
      </c>
      <c r="G16" s="29">
        <v>10833077.4</v>
      </c>
      <c r="H16" s="29">
        <v>6781862.8000000007</v>
      </c>
      <c r="I16" s="29">
        <v>32960682.800000001</v>
      </c>
    </row>
    <row r="17" spans="1:9" x14ac:dyDescent="0.2">
      <c r="A17" s="28" t="s">
        <v>725</v>
      </c>
      <c r="B17" s="29"/>
      <c r="C17" s="29"/>
      <c r="D17" s="29"/>
      <c r="E17" s="29">
        <v>65815.350000000006</v>
      </c>
      <c r="F17" s="29"/>
      <c r="G17" s="29">
        <v>16493.25</v>
      </c>
      <c r="H17" s="29">
        <v>38868.700000000004</v>
      </c>
      <c r="I17" s="29">
        <v>121177.30000000002</v>
      </c>
    </row>
    <row r="18" spans="1:9" x14ac:dyDescent="0.2">
      <c r="A18" s="28" t="s">
        <v>274</v>
      </c>
      <c r="B18" s="29"/>
      <c r="C18" s="29"/>
      <c r="D18" s="29">
        <v>1231959</v>
      </c>
      <c r="E18" s="29">
        <v>4834330.4000000004</v>
      </c>
      <c r="F18" s="29">
        <v>1642272</v>
      </c>
      <c r="G18" s="29">
        <v>5860760.6500000004</v>
      </c>
      <c r="H18" s="29">
        <v>2944305.2</v>
      </c>
      <c r="I18" s="29">
        <v>16513627.25</v>
      </c>
    </row>
    <row r="19" spans="1:9" x14ac:dyDescent="0.2">
      <c r="A19" s="28" t="s">
        <v>750</v>
      </c>
      <c r="B19" s="29"/>
      <c r="C19" s="29"/>
      <c r="D19" s="29"/>
      <c r="E19" s="29">
        <v>102671.3</v>
      </c>
      <c r="F19" s="29"/>
      <c r="G19" s="29">
        <v>735243.25</v>
      </c>
      <c r="H19" s="29">
        <v>64004.600000000006</v>
      </c>
      <c r="I19" s="29">
        <v>901919.15</v>
      </c>
    </row>
    <row r="20" spans="1:9" x14ac:dyDescent="0.2">
      <c r="A20" s="28" t="s">
        <v>764</v>
      </c>
      <c r="B20" s="29"/>
      <c r="C20" s="29"/>
      <c r="D20" s="29"/>
      <c r="E20" s="29">
        <v>760906.3</v>
      </c>
      <c r="F20" s="29"/>
      <c r="G20" s="29">
        <v>1155099.1500000001</v>
      </c>
      <c r="H20" s="29">
        <v>477660.00000000006</v>
      </c>
      <c r="I20" s="29">
        <v>2393665.4500000002</v>
      </c>
    </row>
    <row r="21" spans="1:9" x14ac:dyDescent="0.2">
      <c r="A21" s="28" t="s">
        <v>290</v>
      </c>
      <c r="B21" s="29"/>
      <c r="C21" s="29"/>
      <c r="D21" s="29">
        <v>206640</v>
      </c>
      <c r="E21" s="29">
        <v>1185426.9500000002</v>
      </c>
      <c r="F21" s="29"/>
      <c r="G21" s="29">
        <v>1718834.1000000003</v>
      </c>
      <c r="H21" s="29">
        <v>773941.40000000014</v>
      </c>
      <c r="I21" s="29">
        <v>3884842.4500000011</v>
      </c>
    </row>
    <row r="22" spans="1:9" x14ac:dyDescent="0.2">
      <c r="A22" s="28" t="s">
        <v>790</v>
      </c>
      <c r="B22" s="29"/>
      <c r="C22" s="29"/>
      <c r="D22" s="29"/>
      <c r="E22" s="29">
        <v>876578.55</v>
      </c>
      <c r="F22" s="29"/>
      <c r="G22" s="29">
        <v>864470.04999999993</v>
      </c>
      <c r="H22" s="29">
        <v>531105.30000000005</v>
      </c>
      <c r="I22" s="29">
        <v>2272153.9000000004</v>
      </c>
    </row>
    <row r="23" spans="1:9" x14ac:dyDescent="0.2">
      <c r="A23" s="28" t="s">
        <v>292</v>
      </c>
      <c r="B23" s="29"/>
      <c r="C23" s="29"/>
      <c r="D23" s="29">
        <v>2251385</v>
      </c>
      <c r="E23" s="29">
        <v>5315785.8499999996</v>
      </c>
      <c r="F23" s="29">
        <v>1044658</v>
      </c>
      <c r="G23" s="29">
        <v>8036210.8500000006</v>
      </c>
      <c r="H23" s="29">
        <v>2997067.1</v>
      </c>
      <c r="I23" s="29">
        <v>19645106.800000001</v>
      </c>
    </row>
    <row r="24" spans="1:9" x14ac:dyDescent="0.2">
      <c r="A24" s="28" t="s">
        <v>309</v>
      </c>
      <c r="B24" s="29"/>
      <c r="C24" s="29"/>
      <c r="D24" s="29"/>
      <c r="E24" s="29">
        <v>2707469.45</v>
      </c>
      <c r="F24" s="29">
        <v>144090</v>
      </c>
      <c r="G24" s="29">
        <v>4583058.9000000004</v>
      </c>
      <c r="H24" s="29">
        <v>1917394.3</v>
      </c>
      <c r="I24" s="29">
        <v>9352012.6500000004</v>
      </c>
    </row>
    <row r="25" spans="1:9" x14ac:dyDescent="0.2">
      <c r="A25" s="28" t="s">
        <v>311</v>
      </c>
      <c r="B25" s="29"/>
      <c r="C25" s="29"/>
      <c r="D25" s="29">
        <v>668191</v>
      </c>
      <c r="E25" s="29">
        <v>1103554.55</v>
      </c>
      <c r="F25" s="29"/>
      <c r="G25" s="29">
        <v>1696255</v>
      </c>
      <c r="H25" s="29">
        <v>700571.50000000012</v>
      </c>
      <c r="I25" s="29">
        <v>4168572.05</v>
      </c>
    </row>
    <row r="26" spans="1:9" x14ac:dyDescent="0.2">
      <c r="A26" s="28" t="s">
        <v>96</v>
      </c>
      <c r="B26" s="29"/>
      <c r="C26" s="29">
        <v>796894</v>
      </c>
      <c r="D26" s="29"/>
      <c r="E26" s="29">
        <v>1962779</v>
      </c>
      <c r="F26" s="29">
        <v>750000</v>
      </c>
      <c r="G26" s="29">
        <v>2699415.0999999996</v>
      </c>
      <c r="H26" s="29">
        <v>1258207.8</v>
      </c>
      <c r="I26" s="29">
        <v>7467295.8999999994</v>
      </c>
    </row>
    <row r="27" spans="1:9" x14ac:dyDescent="0.2">
      <c r="A27" s="28" t="s">
        <v>318</v>
      </c>
      <c r="B27" s="29"/>
      <c r="C27" s="29"/>
      <c r="D27" s="29"/>
      <c r="E27" s="29">
        <v>2189615.0500000003</v>
      </c>
      <c r="F27" s="29">
        <v>2051902</v>
      </c>
      <c r="G27" s="29">
        <v>2888645.45</v>
      </c>
      <c r="H27" s="29">
        <v>1255877.9000000001</v>
      </c>
      <c r="I27" s="29">
        <v>8386040.4000000013</v>
      </c>
    </row>
    <row r="28" spans="1:9" x14ac:dyDescent="0.2">
      <c r="A28" s="28" t="s">
        <v>100</v>
      </c>
      <c r="B28" s="29"/>
      <c r="C28" s="29">
        <v>888264</v>
      </c>
      <c r="D28" s="29">
        <v>767586</v>
      </c>
      <c r="E28" s="29">
        <v>3026326.45</v>
      </c>
      <c r="F28" s="29">
        <v>749993</v>
      </c>
      <c r="G28" s="29">
        <v>4439296.5999999996</v>
      </c>
      <c r="H28" s="29">
        <v>2041955.8000000003</v>
      </c>
      <c r="I28" s="29">
        <v>11913421.850000001</v>
      </c>
    </row>
    <row r="29" spans="1:9" x14ac:dyDescent="0.2">
      <c r="A29" s="28" t="s">
        <v>104</v>
      </c>
      <c r="B29" s="29"/>
      <c r="C29" s="29">
        <v>800365</v>
      </c>
      <c r="D29" s="29">
        <v>610254</v>
      </c>
      <c r="E29" s="29">
        <v>4859107.0999999996</v>
      </c>
      <c r="F29" s="29">
        <v>749362</v>
      </c>
      <c r="G29" s="29">
        <v>5498764.0499999998</v>
      </c>
      <c r="H29" s="29">
        <v>1621562</v>
      </c>
      <c r="I29" s="29">
        <v>14139414.149999999</v>
      </c>
    </row>
    <row r="30" spans="1:9" x14ac:dyDescent="0.2">
      <c r="A30" s="28" t="s">
        <v>108</v>
      </c>
      <c r="B30" s="29"/>
      <c r="C30" s="29">
        <v>929502</v>
      </c>
      <c r="D30" s="29"/>
      <c r="E30" s="29">
        <v>592718.85000000009</v>
      </c>
      <c r="F30" s="29">
        <v>746562</v>
      </c>
      <c r="G30" s="29">
        <v>1139717.6500000001</v>
      </c>
      <c r="H30" s="29">
        <v>382538.4</v>
      </c>
      <c r="I30" s="29">
        <v>3791038.9</v>
      </c>
    </row>
    <row r="31" spans="1:9" x14ac:dyDescent="0.2">
      <c r="A31" s="28" t="s">
        <v>915</v>
      </c>
      <c r="B31" s="29"/>
      <c r="C31" s="29"/>
      <c r="D31" s="29"/>
      <c r="E31" s="29">
        <v>49746.8</v>
      </c>
      <c r="F31" s="29"/>
      <c r="G31" s="29">
        <v>12292.8</v>
      </c>
      <c r="H31" s="29">
        <v>29531.800000000003</v>
      </c>
      <c r="I31" s="29">
        <v>91571.400000000009</v>
      </c>
    </row>
    <row r="32" spans="1:9" x14ac:dyDescent="0.2">
      <c r="A32" s="28" t="s">
        <v>353</v>
      </c>
      <c r="B32" s="29"/>
      <c r="C32" s="29"/>
      <c r="D32" s="29">
        <v>1491564</v>
      </c>
      <c r="E32" s="29">
        <v>4686828.7</v>
      </c>
      <c r="F32" s="29">
        <v>1769224</v>
      </c>
      <c r="G32" s="29">
        <v>9908412.4500000011</v>
      </c>
      <c r="H32" s="29">
        <v>3046893.4000000004</v>
      </c>
      <c r="I32" s="29">
        <v>20902922.550000004</v>
      </c>
    </row>
    <row r="33" spans="1:9" x14ac:dyDescent="0.2">
      <c r="A33" s="28" t="s">
        <v>368</v>
      </c>
      <c r="B33" s="29"/>
      <c r="C33" s="29"/>
      <c r="D33" s="29">
        <v>457849</v>
      </c>
      <c r="E33" s="29">
        <v>2288836.6</v>
      </c>
      <c r="F33" s="29">
        <v>549205</v>
      </c>
      <c r="G33" s="29">
        <v>3510150.1500000004</v>
      </c>
      <c r="H33" s="29">
        <v>1555151.9000000001</v>
      </c>
      <c r="I33" s="29">
        <v>8361192.6500000004</v>
      </c>
    </row>
    <row r="34" spans="1:9" x14ac:dyDescent="0.2">
      <c r="A34" s="28" t="s">
        <v>112</v>
      </c>
      <c r="B34" s="29"/>
      <c r="C34" s="29">
        <v>653765</v>
      </c>
      <c r="D34" s="29">
        <v>603729</v>
      </c>
      <c r="E34" s="29">
        <v>2544042.9500000002</v>
      </c>
      <c r="F34" s="29">
        <v>750000</v>
      </c>
      <c r="G34" s="29">
        <v>4298862.45</v>
      </c>
      <c r="H34" s="29">
        <v>1642217.1</v>
      </c>
      <c r="I34" s="29">
        <v>10492616.5</v>
      </c>
    </row>
    <row r="35" spans="1:9" x14ac:dyDescent="0.2">
      <c r="A35" s="28" t="s">
        <v>979</v>
      </c>
      <c r="B35" s="29"/>
      <c r="C35" s="29"/>
      <c r="D35" s="29"/>
      <c r="E35" s="29">
        <v>36131.800000000003</v>
      </c>
      <c r="F35" s="29"/>
      <c r="G35" s="29">
        <v>716609.95000000007</v>
      </c>
      <c r="H35" s="29">
        <v>19696.900000000001</v>
      </c>
      <c r="I35" s="29">
        <v>772438.65000000014</v>
      </c>
    </row>
    <row r="36" spans="1:9" x14ac:dyDescent="0.2">
      <c r="A36" s="28" t="s">
        <v>383</v>
      </c>
      <c r="B36" s="29"/>
      <c r="C36" s="29"/>
      <c r="D36" s="29">
        <v>542966</v>
      </c>
      <c r="E36" s="29">
        <v>1381665.6500000001</v>
      </c>
      <c r="F36" s="29"/>
      <c r="G36" s="29">
        <v>1527648.8499999999</v>
      </c>
      <c r="H36" s="29">
        <v>878993</v>
      </c>
      <c r="I36" s="29">
        <v>4331273.5</v>
      </c>
    </row>
    <row r="37" spans="1:9" x14ac:dyDescent="0.2">
      <c r="A37" s="28" t="s">
        <v>116</v>
      </c>
      <c r="B37" s="29"/>
      <c r="C37" s="29">
        <v>585609</v>
      </c>
      <c r="D37" s="29">
        <v>239000</v>
      </c>
      <c r="E37" s="29">
        <v>462804.4</v>
      </c>
      <c r="F37" s="29"/>
      <c r="G37" s="29">
        <v>2574201.25</v>
      </c>
      <c r="H37" s="29">
        <v>350987</v>
      </c>
      <c r="I37" s="29">
        <v>4212601.6500000004</v>
      </c>
    </row>
    <row r="38" spans="1:9" x14ac:dyDescent="0.2">
      <c r="A38" s="28" t="s">
        <v>120</v>
      </c>
      <c r="B38" s="29"/>
      <c r="C38" s="29">
        <v>948335</v>
      </c>
      <c r="D38" s="29">
        <v>492239</v>
      </c>
      <c r="E38" s="29">
        <v>4396766.45</v>
      </c>
      <c r="F38" s="29">
        <v>599998</v>
      </c>
      <c r="G38" s="29">
        <v>6469295.75</v>
      </c>
      <c r="H38" s="29">
        <v>2872608.6</v>
      </c>
      <c r="I38" s="29">
        <v>15779242.799999999</v>
      </c>
    </row>
    <row r="39" spans="1:9" x14ac:dyDescent="0.2">
      <c r="A39" s="28" t="s">
        <v>1038</v>
      </c>
      <c r="B39" s="29"/>
      <c r="C39" s="29"/>
      <c r="D39" s="29"/>
      <c r="E39" s="29">
        <v>264382.65000000002</v>
      </c>
      <c r="F39" s="29"/>
      <c r="G39" s="29">
        <v>781849.74999999988</v>
      </c>
      <c r="H39" s="29">
        <v>171655</v>
      </c>
      <c r="I39" s="29">
        <v>1217887.3999999999</v>
      </c>
    </row>
    <row r="40" spans="1:9" x14ac:dyDescent="0.2">
      <c r="A40" s="28" t="s">
        <v>395</v>
      </c>
      <c r="B40" s="29"/>
      <c r="C40" s="29"/>
      <c r="D40" s="29">
        <v>400000</v>
      </c>
      <c r="E40" s="29">
        <v>693960.95</v>
      </c>
      <c r="F40" s="29"/>
      <c r="G40" s="29">
        <v>2012160.25</v>
      </c>
      <c r="H40" s="29">
        <v>448905.5</v>
      </c>
      <c r="I40" s="29">
        <v>3555026.7</v>
      </c>
    </row>
    <row r="41" spans="1:9" x14ac:dyDescent="0.2">
      <c r="A41" s="28" t="s">
        <v>1068</v>
      </c>
      <c r="B41" s="29"/>
      <c r="C41" s="29"/>
      <c r="D41" s="29"/>
      <c r="E41" s="29">
        <v>532613.19999999995</v>
      </c>
      <c r="F41" s="29"/>
      <c r="G41" s="29">
        <v>933793.6</v>
      </c>
      <c r="H41" s="29">
        <v>324777.30000000005</v>
      </c>
      <c r="I41" s="29">
        <v>1791184.0999999999</v>
      </c>
    </row>
    <row r="42" spans="1:9" x14ac:dyDescent="0.2">
      <c r="A42" s="28" t="s">
        <v>400</v>
      </c>
      <c r="B42" s="29"/>
      <c r="C42" s="29"/>
      <c r="D42" s="29">
        <v>1768046</v>
      </c>
      <c r="E42" s="29">
        <v>4141242.1000000006</v>
      </c>
      <c r="F42" s="29">
        <v>1649750</v>
      </c>
      <c r="G42" s="29">
        <v>4649980.2</v>
      </c>
      <c r="H42" s="29">
        <v>2659540.6</v>
      </c>
      <c r="I42" s="29">
        <v>14868558.9</v>
      </c>
    </row>
    <row r="43" spans="1:9" x14ac:dyDescent="0.2">
      <c r="A43" s="28" t="s">
        <v>124</v>
      </c>
      <c r="B43" s="29"/>
      <c r="C43" s="29">
        <v>476665</v>
      </c>
      <c r="D43" s="29">
        <v>282419</v>
      </c>
      <c r="E43" s="29">
        <v>919117.90000000014</v>
      </c>
      <c r="F43" s="29"/>
      <c r="G43" s="29">
        <v>3063793.15</v>
      </c>
      <c r="H43" s="29">
        <v>591414.80000000005</v>
      </c>
      <c r="I43" s="29">
        <v>5333409.8499999996</v>
      </c>
    </row>
    <row r="44" spans="1:9" x14ac:dyDescent="0.2">
      <c r="A44" s="28" t="s">
        <v>127</v>
      </c>
      <c r="B44" s="29"/>
      <c r="C44" s="29">
        <v>615937</v>
      </c>
      <c r="D44" s="29"/>
      <c r="E44" s="29">
        <v>1598729.1</v>
      </c>
      <c r="F44" s="29">
        <v>549211</v>
      </c>
      <c r="G44" s="29">
        <v>2534525.8000000003</v>
      </c>
      <c r="H44" s="29">
        <v>1113377.7000000002</v>
      </c>
      <c r="I44" s="29">
        <v>6411780.6000000006</v>
      </c>
    </row>
    <row r="45" spans="1:9" x14ac:dyDescent="0.2">
      <c r="A45" s="28" t="s">
        <v>430</v>
      </c>
      <c r="B45" s="29"/>
      <c r="C45" s="29"/>
      <c r="D45" s="29">
        <v>949275</v>
      </c>
      <c r="E45" s="29">
        <v>78109190</v>
      </c>
      <c r="F45" s="29">
        <v>1100000</v>
      </c>
      <c r="G45" s="29">
        <v>13159230.25</v>
      </c>
      <c r="H45" s="29">
        <v>5453918.4000000004</v>
      </c>
      <c r="I45" s="29">
        <v>98771613.650000006</v>
      </c>
    </row>
    <row r="46" spans="1:9" x14ac:dyDescent="0.2">
      <c r="A46" s="28" t="s">
        <v>440</v>
      </c>
      <c r="B46" s="29"/>
      <c r="C46" s="29"/>
      <c r="D46" s="29">
        <v>499383</v>
      </c>
      <c r="E46" s="29">
        <v>4712429.3499999996</v>
      </c>
      <c r="F46" s="29">
        <v>1501858</v>
      </c>
      <c r="G46" s="29">
        <v>6603481.5000000009</v>
      </c>
      <c r="H46" s="29">
        <v>3019255.7</v>
      </c>
      <c r="I46" s="29">
        <v>16336407.550000001</v>
      </c>
    </row>
    <row r="47" spans="1:9" x14ac:dyDescent="0.2">
      <c r="A47" s="28" t="s">
        <v>131</v>
      </c>
      <c r="B47" s="29"/>
      <c r="C47" s="29">
        <v>381331</v>
      </c>
      <c r="D47" s="29"/>
      <c r="E47" s="29">
        <v>1662795.9500000002</v>
      </c>
      <c r="F47" s="29">
        <v>897200</v>
      </c>
      <c r="G47" s="29">
        <v>12189080.149999999</v>
      </c>
      <c r="H47" s="29">
        <v>1085193.3999999999</v>
      </c>
      <c r="I47" s="29">
        <v>16215600.499999998</v>
      </c>
    </row>
    <row r="48" spans="1:9" x14ac:dyDescent="0.2">
      <c r="A48" s="28" t="s">
        <v>135</v>
      </c>
      <c r="B48" s="29"/>
      <c r="C48" s="29">
        <v>952951</v>
      </c>
      <c r="D48" s="29">
        <v>1278063</v>
      </c>
      <c r="E48" s="29">
        <v>2396662.85</v>
      </c>
      <c r="F48" s="29">
        <v>438498</v>
      </c>
      <c r="G48" s="29">
        <v>3766650.3499999996</v>
      </c>
      <c r="H48" s="29">
        <v>1527759.7</v>
      </c>
      <c r="I48" s="29">
        <v>10360584.899999999</v>
      </c>
    </row>
    <row r="49" spans="1:9" x14ac:dyDescent="0.2">
      <c r="A49" s="28" t="s">
        <v>138</v>
      </c>
      <c r="B49" s="29"/>
      <c r="C49" s="29">
        <v>772205</v>
      </c>
      <c r="D49" s="29">
        <v>150000</v>
      </c>
      <c r="E49" s="29">
        <v>4958584.8000000007</v>
      </c>
      <c r="F49" s="29">
        <v>1719141</v>
      </c>
      <c r="G49" s="29">
        <v>8073900</v>
      </c>
      <c r="H49" s="29">
        <v>3238834.8000000003</v>
      </c>
      <c r="I49" s="29">
        <v>18912665.600000001</v>
      </c>
    </row>
    <row r="50" spans="1:9" x14ac:dyDescent="0.2">
      <c r="A50" s="28" t="s">
        <v>478</v>
      </c>
      <c r="B50" s="29"/>
      <c r="C50" s="29"/>
      <c r="D50" s="29">
        <v>150000</v>
      </c>
      <c r="E50" s="29">
        <v>1924762.3000000003</v>
      </c>
      <c r="F50" s="29"/>
      <c r="G50" s="29">
        <v>1226904.05</v>
      </c>
      <c r="H50" s="29">
        <v>1211954.1000000001</v>
      </c>
      <c r="I50" s="29">
        <v>4513620.4500000011</v>
      </c>
    </row>
    <row r="51" spans="1:9" x14ac:dyDescent="0.2">
      <c r="A51" s="28" t="s">
        <v>1250</v>
      </c>
      <c r="B51" s="29"/>
      <c r="C51" s="29"/>
      <c r="D51" s="29"/>
      <c r="E51" s="29">
        <v>18615.599999999999</v>
      </c>
      <c r="F51" s="29"/>
      <c r="G51" s="29">
        <v>3456.8500000000004</v>
      </c>
      <c r="H51" s="29">
        <v>8179.4000000000005</v>
      </c>
      <c r="I51" s="29">
        <v>30251.85</v>
      </c>
    </row>
    <row r="52" spans="1:9" x14ac:dyDescent="0.2">
      <c r="A52" s="28" t="s">
        <v>482</v>
      </c>
      <c r="B52" s="29">
        <v>99993</v>
      </c>
      <c r="C52" s="29"/>
      <c r="D52" s="29"/>
      <c r="E52" s="29">
        <v>561320.25</v>
      </c>
      <c r="F52" s="29">
        <v>295176</v>
      </c>
      <c r="G52" s="29">
        <v>893903</v>
      </c>
      <c r="H52" s="29">
        <v>338106.4</v>
      </c>
      <c r="I52" s="29">
        <v>2188498.65</v>
      </c>
    </row>
    <row r="53" spans="1:9" x14ac:dyDescent="0.2">
      <c r="A53" s="28" t="s">
        <v>488</v>
      </c>
      <c r="B53" s="29"/>
      <c r="C53" s="29"/>
      <c r="D53" s="29">
        <v>412236</v>
      </c>
      <c r="E53" s="29">
        <v>2273875.25</v>
      </c>
      <c r="F53" s="29">
        <v>549992</v>
      </c>
      <c r="G53" s="29">
        <v>4017687.1000000006</v>
      </c>
      <c r="H53" s="29">
        <v>1482931.5</v>
      </c>
      <c r="I53" s="29">
        <v>8736721.8500000015</v>
      </c>
    </row>
    <row r="54" spans="1:9" x14ac:dyDescent="0.2">
      <c r="A54" s="28" t="s">
        <v>493</v>
      </c>
      <c r="B54" s="29"/>
      <c r="C54" s="29"/>
      <c r="D54" s="29">
        <v>799998</v>
      </c>
      <c r="E54" s="29">
        <v>320622.90000000002</v>
      </c>
      <c r="F54" s="29"/>
      <c r="G54" s="29">
        <v>1065950.6499999999</v>
      </c>
      <c r="H54" s="29">
        <v>211838.2</v>
      </c>
      <c r="I54" s="29">
        <v>2398409.75</v>
      </c>
    </row>
    <row r="55" spans="1:9" x14ac:dyDescent="0.2">
      <c r="A55" s="28" t="s">
        <v>500</v>
      </c>
      <c r="B55" s="29"/>
      <c r="C55" s="29"/>
      <c r="D55" s="29">
        <v>700000</v>
      </c>
      <c r="E55" s="29">
        <v>2887806.1000000006</v>
      </c>
      <c r="F55" s="29"/>
      <c r="G55" s="29">
        <v>3549293.4999999995</v>
      </c>
      <c r="H55" s="29">
        <v>2034401.2</v>
      </c>
      <c r="I55" s="29">
        <v>9171500.7999999989</v>
      </c>
    </row>
    <row r="56" spans="1:9" x14ac:dyDescent="0.2">
      <c r="A56" s="28" t="s">
        <v>507</v>
      </c>
      <c r="B56" s="29"/>
      <c r="C56" s="29"/>
      <c r="D56" s="29">
        <v>1443745</v>
      </c>
      <c r="E56" s="29">
        <v>13636576.500000002</v>
      </c>
      <c r="F56" s="29">
        <v>4109772</v>
      </c>
      <c r="G56" s="29">
        <v>13719935.099999998</v>
      </c>
      <c r="H56" s="29">
        <v>7919258.9000000004</v>
      </c>
      <c r="I56" s="29">
        <v>40829287.5</v>
      </c>
    </row>
    <row r="57" spans="1:9" x14ac:dyDescent="0.2">
      <c r="A57" s="28" t="s">
        <v>142</v>
      </c>
      <c r="B57" s="29"/>
      <c r="C57" s="29">
        <v>382601</v>
      </c>
      <c r="D57" s="29">
        <v>215575</v>
      </c>
      <c r="E57" s="29">
        <v>1363898.6</v>
      </c>
      <c r="F57" s="29">
        <v>250000</v>
      </c>
      <c r="G57" s="29">
        <v>2869601.7</v>
      </c>
      <c r="H57" s="29">
        <v>1084862.6000000001</v>
      </c>
      <c r="I57" s="29">
        <v>6166538.9000000004</v>
      </c>
    </row>
    <row r="58" spans="1:9" x14ac:dyDescent="0.2">
      <c r="A58" s="28" t="s">
        <v>13</v>
      </c>
      <c r="B58" s="29"/>
      <c r="C58" s="29"/>
      <c r="D58" s="29">
        <v>1450000</v>
      </c>
      <c r="E58" s="29">
        <v>3788218.45</v>
      </c>
      <c r="F58" s="29">
        <v>1182555</v>
      </c>
      <c r="G58" s="29">
        <v>4685320.6000000006</v>
      </c>
      <c r="H58" s="29">
        <v>2453857</v>
      </c>
      <c r="I58" s="29">
        <v>13559951.050000001</v>
      </c>
    </row>
    <row r="59" spans="1:9" x14ac:dyDescent="0.2">
      <c r="A59" s="28" t="s">
        <v>1352</v>
      </c>
      <c r="B59" s="29"/>
      <c r="C59" s="29"/>
      <c r="D59" s="29"/>
      <c r="E59" s="29">
        <v>67731.399999999994</v>
      </c>
      <c r="F59" s="29"/>
      <c r="G59" s="29">
        <v>725398.20000000007</v>
      </c>
      <c r="H59" s="29">
        <v>40376.800000000003</v>
      </c>
      <c r="I59" s="29">
        <v>833506.40000000014</v>
      </c>
    </row>
    <row r="60" spans="1:9" x14ac:dyDescent="0.2">
      <c r="A60" s="28" t="s">
        <v>145</v>
      </c>
      <c r="B60" s="29"/>
      <c r="C60" s="29">
        <v>953336</v>
      </c>
      <c r="D60" s="29"/>
      <c r="E60" s="29">
        <v>260918.7</v>
      </c>
      <c r="F60" s="29"/>
      <c r="G60" s="29">
        <v>779200.45</v>
      </c>
      <c r="H60" s="29">
        <v>167236.1</v>
      </c>
      <c r="I60" s="29">
        <v>2160691.25</v>
      </c>
    </row>
    <row r="61" spans="1:9" x14ac:dyDescent="0.2">
      <c r="A61" s="28" t="s">
        <v>539</v>
      </c>
      <c r="B61" s="29"/>
      <c r="C61" s="29"/>
      <c r="D61" s="29">
        <v>500000</v>
      </c>
      <c r="E61" s="29">
        <v>3514669.6000000006</v>
      </c>
      <c r="F61" s="29">
        <v>698285</v>
      </c>
      <c r="G61" s="29">
        <v>4498363.9000000004</v>
      </c>
      <c r="H61" s="29">
        <v>2342351</v>
      </c>
      <c r="I61" s="29">
        <v>11553669.5</v>
      </c>
    </row>
    <row r="62" spans="1:9" x14ac:dyDescent="0.2">
      <c r="A62" s="28" t="s">
        <v>149</v>
      </c>
      <c r="B62" s="29"/>
      <c r="C62" s="29">
        <v>853504</v>
      </c>
      <c r="D62" s="29"/>
      <c r="E62" s="29">
        <v>2607309.0500000003</v>
      </c>
      <c r="F62" s="29">
        <v>619008</v>
      </c>
      <c r="G62" s="29">
        <v>3418552.1999999997</v>
      </c>
      <c r="H62" s="29">
        <v>1481148.9</v>
      </c>
      <c r="I62" s="29">
        <v>8979522.1500000004</v>
      </c>
    </row>
    <row r="63" spans="1:9" x14ac:dyDescent="0.2">
      <c r="A63" s="28" t="s">
        <v>153</v>
      </c>
      <c r="B63" s="29"/>
      <c r="C63" s="29">
        <v>847527</v>
      </c>
      <c r="D63" s="29"/>
      <c r="E63" s="29">
        <v>823430.65000000014</v>
      </c>
      <c r="F63" s="29"/>
      <c r="G63" s="29">
        <v>1241694.6499999999</v>
      </c>
      <c r="H63" s="29">
        <v>515626.70000000007</v>
      </c>
      <c r="I63" s="29">
        <v>3428279</v>
      </c>
    </row>
    <row r="64" spans="1:9" x14ac:dyDescent="0.2">
      <c r="A64" s="28" t="s">
        <v>553</v>
      </c>
      <c r="B64" s="29"/>
      <c r="C64" s="29"/>
      <c r="D64" s="29"/>
      <c r="E64" s="29">
        <v>194869</v>
      </c>
      <c r="F64" s="29">
        <v>249985</v>
      </c>
      <c r="G64" s="29">
        <v>1012213.2</v>
      </c>
      <c r="H64" s="29">
        <v>126940.6</v>
      </c>
      <c r="I64" s="29">
        <v>1584007.8</v>
      </c>
    </row>
    <row r="65" spans="1:9" x14ac:dyDescent="0.2">
      <c r="A65" s="28" t="s">
        <v>1432</v>
      </c>
      <c r="B65" s="29">
        <v>99993</v>
      </c>
      <c r="C65" s="29">
        <v>15000000</v>
      </c>
      <c r="D65" s="29">
        <v>29609141</v>
      </c>
      <c r="E65" s="29">
        <v>222667080.49999997</v>
      </c>
      <c r="F65" s="29">
        <v>34497984</v>
      </c>
      <c r="G65" s="29">
        <v>222952045.49999994</v>
      </c>
      <c r="H65" s="29">
        <v>95858045.099999994</v>
      </c>
      <c r="I65" s="30">
        <v>620684289.10000002</v>
      </c>
    </row>
  </sheetData>
  <mergeCells count="1">
    <mergeCell ref="A1:J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0F0A3-4B64-744A-9FC7-824FD1D59014}">
  <dimension ref="A1:M123"/>
  <sheetViews>
    <sheetView zoomScale="85" zoomScaleNormal="85" workbookViewId="0">
      <pane xSplit="1" ySplit="5" topLeftCell="B6" activePane="bottomRight" state="frozen"/>
      <selection activeCell="M1093" sqref="M1093"/>
      <selection pane="topRight" activeCell="M1093" sqref="M1093"/>
      <selection pane="bottomLeft" activeCell="M1093" sqref="M1093"/>
      <selection pane="bottomRight" activeCell="M1093" sqref="M1093"/>
    </sheetView>
  </sheetViews>
  <sheetFormatPr baseColWidth="10" defaultColWidth="8.83203125" defaultRowHeight="15" x14ac:dyDescent="0.2"/>
  <cols>
    <col min="1" max="1" width="18" bestFit="1" customWidth="1"/>
    <col min="2" max="2" width="21" bestFit="1" customWidth="1"/>
    <col min="3" max="4" width="17.83203125" bestFit="1" customWidth="1"/>
    <col min="5" max="5" width="16.5" bestFit="1" customWidth="1"/>
    <col min="6" max="6" width="18.33203125" bestFit="1" customWidth="1"/>
    <col min="7" max="7" width="13.83203125" bestFit="1" customWidth="1"/>
    <col min="8" max="8" width="14.5" bestFit="1" customWidth="1"/>
    <col min="9" max="9" width="13.5" bestFit="1" customWidth="1"/>
    <col min="10" max="10" width="14.83203125" bestFit="1" customWidth="1"/>
    <col min="11" max="11" width="14.5" bestFit="1" customWidth="1"/>
    <col min="12" max="12" width="14" bestFit="1" customWidth="1"/>
    <col min="13" max="13" width="15" bestFit="1" customWidth="1"/>
    <col min="14" max="14" width="17.5" bestFit="1" customWidth="1"/>
  </cols>
  <sheetData>
    <row r="1" spans="1:11" ht="19" x14ac:dyDescent="0.25">
      <c r="A1" s="33" t="s">
        <v>1445</v>
      </c>
      <c r="B1" s="33"/>
      <c r="C1" s="33"/>
      <c r="D1" s="33"/>
      <c r="E1" s="33"/>
      <c r="F1" s="33"/>
      <c r="G1" s="31"/>
    </row>
    <row r="3" spans="1:11" x14ac:dyDescent="0.2">
      <c r="A3" s="38" t="s">
        <v>1430</v>
      </c>
      <c r="B3" s="38" t="s">
        <v>1431</v>
      </c>
    </row>
    <row r="4" spans="1:11" x14ac:dyDescent="0.2">
      <c r="A4" s="38" t="s">
        <v>1433</v>
      </c>
      <c r="B4" s="23">
        <v>2020</v>
      </c>
      <c r="C4" s="24">
        <v>2021</v>
      </c>
      <c r="D4" s="25">
        <v>2022</v>
      </c>
      <c r="E4" s="26">
        <v>2023</v>
      </c>
      <c r="F4" s="27" t="s">
        <v>1432</v>
      </c>
      <c r="H4" s="49" t="s">
        <v>69</v>
      </c>
      <c r="I4" s="49" t="s">
        <v>1444</v>
      </c>
      <c r="J4" s="49"/>
      <c r="K4" s="49"/>
    </row>
    <row r="5" spans="1:11" x14ac:dyDescent="0.2">
      <c r="A5" s="28" t="s">
        <v>158</v>
      </c>
      <c r="B5" s="29"/>
      <c r="C5" s="29">
        <v>362480.05000000005</v>
      </c>
      <c r="D5" s="29">
        <v>700466</v>
      </c>
      <c r="E5" s="29">
        <v>236082.6</v>
      </c>
      <c r="F5" s="29">
        <v>1299028.6500000001</v>
      </c>
      <c r="H5" s="28" t="s">
        <v>430</v>
      </c>
      <c r="I5" s="42">
        <v>98771613.650000006</v>
      </c>
      <c r="J5" s="52"/>
      <c r="K5" s="51"/>
    </row>
    <row r="6" spans="1:11" x14ac:dyDescent="0.2">
      <c r="A6" s="28" t="s">
        <v>79</v>
      </c>
      <c r="B6" s="29"/>
      <c r="C6" s="29">
        <v>3736869.05</v>
      </c>
      <c r="D6" s="29">
        <v>3275325.1500000004</v>
      </c>
      <c r="E6" s="29">
        <v>1405119.2000000002</v>
      </c>
      <c r="F6" s="29">
        <v>8417313.4000000004</v>
      </c>
      <c r="G6" s="51"/>
      <c r="H6" s="28" t="s">
        <v>84</v>
      </c>
      <c r="I6" s="29">
        <v>57862820.450000003</v>
      </c>
      <c r="J6" s="52"/>
      <c r="K6" s="51"/>
    </row>
    <row r="7" spans="1:11" x14ac:dyDescent="0.2">
      <c r="A7" s="28" t="s">
        <v>184</v>
      </c>
      <c r="B7" s="29"/>
      <c r="C7" s="29">
        <v>2664325.5</v>
      </c>
      <c r="D7" s="29">
        <v>1817432.8000000003</v>
      </c>
      <c r="E7" s="29">
        <v>853221</v>
      </c>
      <c r="F7" s="29">
        <v>5334979.3000000007</v>
      </c>
      <c r="G7" s="51"/>
      <c r="H7" s="28" t="s">
        <v>507</v>
      </c>
      <c r="I7" s="29">
        <v>40829287.5</v>
      </c>
      <c r="J7" s="52"/>
      <c r="K7" s="51"/>
    </row>
    <row r="8" spans="1:11" x14ac:dyDescent="0.2">
      <c r="A8" s="28" t="s">
        <v>603</v>
      </c>
      <c r="B8" s="29"/>
      <c r="C8" s="29">
        <v>28395.15</v>
      </c>
      <c r="D8" s="29">
        <v>716356.60000000009</v>
      </c>
      <c r="E8" s="29">
        <v>18003</v>
      </c>
      <c r="F8" s="29">
        <v>762754.75000000012</v>
      </c>
      <c r="H8" s="28" t="s">
        <v>242</v>
      </c>
      <c r="I8" s="29">
        <v>32960682.800000001</v>
      </c>
      <c r="J8" s="52"/>
      <c r="K8" s="51"/>
    </row>
    <row r="9" spans="1:11" x14ac:dyDescent="0.2">
      <c r="A9" s="28" t="s">
        <v>197</v>
      </c>
      <c r="B9" s="29"/>
      <c r="C9" s="29">
        <v>4702642.95</v>
      </c>
      <c r="D9" s="29">
        <v>6314502.8000000007</v>
      </c>
      <c r="E9" s="29">
        <v>2420760.4000000004</v>
      </c>
      <c r="F9" s="29">
        <v>13437906.15</v>
      </c>
      <c r="H9" s="28" t="s">
        <v>353</v>
      </c>
      <c r="I9" s="29">
        <v>20902922.550000004</v>
      </c>
      <c r="J9" s="52"/>
      <c r="K9" s="51"/>
    </row>
    <row r="10" spans="1:11" x14ac:dyDescent="0.2">
      <c r="A10" s="28" t="s">
        <v>84</v>
      </c>
      <c r="B10" s="29"/>
      <c r="C10" s="29">
        <v>22895346</v>
      </c>
      <c r="D10" s="29">
        <v>22597447.949999999</v>
      </c>
      <c r="E10" s="29">
        <v>12370026.500000002</v>
      </c>
      <c r="F10" s="29">
        <v>57862820.450000003</v>
      </c>
      <c r="H10" s="28" t="s">
        <v>292</v>
      </c>
      <c r="I10" s="29">
        <v>19645106.800000001</v>
      </c>
    </row>
    <row r="11" spans="1:11" x14ac:dyDescent="0.2">
      <c r="A11" s="28" t="s">
        <v>88</v>
      </c>
      <c r="B11" s="29"/>
      <c r="C11" s="29">
        <v>4411748.25</v>
      </c>
      <c r="D11" s="29">
        <v>5342298.3500000006</v>
      </c>
      <c r="E11" s="29">
        <v>1894010.5000000002</v>
      </c>
      <c r="F11" s="29">
        <v>11648057.100000001</v>
      </c>
      <c r="H11" s="28" t="s">
        <v>138</v>
      </c>
      <c r="I11" s="29">
        <v>18912665.600000001</v>
      </c>
    </row>
    <row r="12" spans="1:11" x14ac:dyDescent="0.2">
      <c r="A12" s="28" t="s">
        <v>234</v>
      </c>
      <c r="B12" s="29"/>
      <c r="C12" s="29">
        <v>2015027.1500000001</v>
      </c>
      <c r="D12" s="29">
        <v>2185941.0499999998</v>
      </c>
      <c r="E12" s="29">
        <v>978610.4</v>
      </c>
      <c r="F12" s="29">
        <v>5179578.6000000006</v>
      </c>
      <c r="H12" s="28" t="s">
        <v>274</v>
      </c>
      <c r="I12" s="29">
        <v>16513627.25</v>
      </c>
    </row>
    <row r="13" spans="1:11" x14ac:dyDescent="0.2">
      <c r="A13" s="28" t="s">
        <v>676</v>
      </c>
      <c r="B13" s="29"/>
      <c r="C13" s="29">
        <v>358147.65</v>
      </c>
      <c r="D13" s="29">
        <v>940513.19999999984</v>
      </c>
      <c r="E13" s="29">
        <v>237981.90000000002</v>
      </c>
      <c r="F13" s="29">
        <v>1536642.75</v>
      </c>
      <c r="H13" s="28" t="s">
        <v>440</v>
      </c>
      <c r="I13" s="29">
        <v>16336407.550000001</v>
      </c>
    </row>
    <row r="14" spans="1:11" x14ac:dyDescent="0.2">
      <c r="A14" s="28" t="s">
        <v>92</v>
      </c>
      <c r="B14" s="29"/>
      <c r="C14" s="29">
        <v>1439014.45</v>
      </c>
      <c r="D14" s="29">
        <v>794661.35</v>
      </c>
      <c r="E14" s="29">
        <v>207524.80000000002</v>
      </c>
      <c r="F14" s="29">
        <v>2441200.5999999996</v>
      </c>
      <c r="H14" s="28" t="s">
        <v>131</v>
      </c>
      <c r="I14" s="29">
        <v>16215600.499999998</v>
      </c>
    </row>
    <row r="15" spans="1:11" x14ac:dyDescent="0.2">
      <c r="A15" s="28" t="s">
        <v>242</v>
      </c>
      <c r="B15" s="29"/>
      <c r="C15" s="29">
        <v>12597090.600000001</v>
      </c>
      <c r="D15" s="29">
        <v>13581729.399999999</v>
      </c>
      <c r="E15" s="29">
        <v>6781862.8000000007</v>
      </c>
      <c r="F15" s="29">
        <v>32960682.800000001</v>
      </c>
      <c r="H15" s="28" t="s">
        <v>120</v>
      </c>
      <c r="I15" s="29">
        <v>15779242.799999999</v>
      </c>
    </row>
    <row r="16" spans="1:11" x14ac:dyDescent="0.2">
      <c r="A16" s="28" t="s">
        <v>725</v>
      </c>
      <c r="B16" s="29"/>
      <c r="C16" s="29">
        <v>65815.350000000006</v>
      </c>
      <c r="D16" s="29">
        <v>16493.25</v>
      </c>
      <c r="E16" s="29">
        <v>38868.700000000004</v>
      </c>
      <c r="F16" s="29">
        <v>121177.30000000002</v>
      </c>
      <c r="H16" s="28" t="s">
        <v>400</v>
      </c>
      <c r="I16" s="29">
        <v>14868558.9</v>
      </c>
    </row>
    <row r="17" spans="1:9" x14ac:dyDescent="0.2">
      <c r="A17" s="28" t="s">
        <v>274</v>
      </c>
      <c r="B17" s="29"/>
      <c r="C17" s="29">
        <v>6066289.4000000004</v>
      </c>
      <c r="D17" s="29">
        <v>7503032.6500000004</v>
      </c>
      <c r="E17" s="29">
        <v>2944305.2</v>
      </c>
      <c r="F17" s="29">
        <v>16513627.25</v>
      </c>
      <c r="H17" s="28" t="s">
        <v>104</v>
      </c>
      <c r="I17" s="29">
        <v>14139414.149999999</v>
      </c>
    </row>
    <row r="18" spans="1:9" x14ac:dyDescent="0.2">
      <c r="A18" s="28" t="s">
        <v>750</v>
      </c>
      <c r="B18" s="29"/>
      <c r="C18" s="29">
        <v>102671.3</v>
      </c>
      <c r="D18" s="29">
        <v>735243.25</v>
      </c>
      <c r="E18" s="29">
        <v>64004.600000000006</v>
      </c>
      <c r="F18" s="29">
        <v>901919.15</v>
      </c>
      <c r="H18" s="28" t="s">
        <v>13</v>
      </c>
      <c r="I18" s="29">
        <v>13559951.049999999</v>
      </c>
    </row>
    <row r="19" spans="1:9" x14ac:dyDescent="0.2">
      <c r="A19" s="28" t="s">
        <v>764</v>
      </c>
      <c r="B19" s="29"/>
      <c r="C19" s="29">
        <v>760906.3</v>
      </c>
      <c r="D19" s="29">
        <v>1155099.1500000001</v>
      </c>
      <c r="E19" s="29">
        <v>477660.00000000006</v>
      </c>
      <c r="F19" s="29">
        <v>2393665.4500000002</v>
      </c>
      <c r="H19" s="28" t="s">
        <v>197</v>
      </c>
      <c r="I19" s="29">
        <v>13437906.15</v>
      </c>
    </row>
    <row r="20" spans="1:9" x14ac:dyDescent="0.2">
      <c r="A20" s="28" t="s">
        <v>290</v>
      </c>
      <c r="B20" s="29"/>
      <c r="C20" s="29">
        <v>1392066.9500000002</v>
      </c>
      <c r="D20" s="29">
        <v>1718834.1000000003</v>
      </c>
      <c r="E20" s="29">
        <v>773941.40000000014</v>
      </c>
      <c r="F20" s="29">
        <v>3884842.4500000011</v>
      </c>
      <c r="H20" s="28" t="s">
        <v>100</v>
      </c>
      <c r="I20" s="29">
        <v>11913421.850000001</v>
      </c>
    </row>
    <row r="21" spans="1:9" x14ac:dyDescent="0.2">
      <c r="A21" s="28" t="s">
        <v>790</v>
      </c>
      <c r="B21" s="29"/>
      <c r="C21" s="29">
        <v>876578.55</v>
      </c>
      <c r="D21" s="29">
        <v>864470.04999999993</v>
      </c>
      <c r="E21" s="29">
        <v>531105.30000000005</v>
      </c>
      <c r="F21" s="29">
        <v>2272153.9000000004</v>
      </c>
      <c r="H21" s="28" t="s">
        <v>88</v>
      </c>
      <c r="I21" s="29">
        <v>11648057.100000001</v>
      </c>
    </row>
    <row r="22" spans="1:9" x14ac:dyDescent="0.2">
      <c r="A22" s="28" t="s">
        <v>292</v>
      </c>
      <c r="B22" s="29"/>
      <c r="C22" s="29">
        <v>7567170.8499999996</v>
      </c>
      <c r="D22" s="29">
        <v>9080868.8499999996</v>
      </c>
      <c r="E22" s="29">
        <v>2997067.1</v>
      </c>
      <c r="F22" s="29">
        <v>19645106.800000001</v>
      </c>
      <c r="H22" s="28" t="s">
        <v>539</v>
      </c>
      <c r="I22" s="29">
        <v>11553669.5</v>
      </c>
    </row>
    <row r="23" spans="1:9" x14ac:dyDescent="0.2">
      <c r="A23" s="28" t="s">
        <v>309</v>
      </c>
      <c r="B23" s="29"/>
      <c r="C23" s="29">
        <v>2707469.45</v>
      </c>
      <c r="D23" s="29">
        <v>4727148.9000000004</v>
      </c>
      <c r="E23" s="29">
        <v>1917394.3</v>
      </c>
      <c r="F23" s="29">
        <v>9352012.6500000004</v>
      </c>
      <c r="H23" s="28" t="s">
        <v>112</v>
      </c>
      <c r="I23" s="29">
        <v>10492616.5</v>
      </c>
    </row>
    <row r="24" spans="1:9" x14ac:dyDescent="0.2">
      <c r="A24" s="28" t="s">
        <v>311</v>
      </c>
      <c r="B24" s="29"/>
      <c r="C24" s="29">
        <v>1771745.55</v>
      </c>
      <c r="D24" s="29">
        <v>1696255</v>
      </c>
      <c r="E24" s="29">
        <v>700571.50000000012</v>
      </c>
      <c r="F24" s="29">
        <v>4168572.05</v>
      </c>
      <c r="H24" s="28" t="s">
        <v>135</v>
      </c>
      <c r="I24" s="29">
        <v>10360584.899999999</v>
      </c>
    </row>
    <row r="25" spans="1:9" x14ac:dyDescent="0.2">
      <c r="A25" s="28" t="s">
        <v>96</v>
      </c>
      <c r="B25" s="29"/>
      <c r="C25" s="29">
        <v>2759673</v>
      </c>
      <c r="D25" s="29">
        <v>3449415.0999999996</v>
      </c>
      <c r="E25" s="29">
        <v>1258207.8</v>
      </c>
      <c r="F25" s="29">
        <v>7467295.8999999994</v>
      </c>
      <c r="H25" s="28" t="s">
        <v>309</v>
      </c>
      <c r="I25" s="29">
        <v>9352012.6500000004</v>
      </c>
    </row>
    <row r="26" spans="1:9" x14ac:dyDescent="0.2">
      <c r="A26" s="28" t="s">
        <v>318</v>
      </c>
      <c r="B26" s="29"/>
      <c r="C26" s="29">
        <v>2189615.0500000003</v>
      </c>
      <c r="D26" s="29">
        <v>4940547.45</v>
      </c>
      <c r="E26" s="29">
        <v>1255877.9000000001</v>
      </c>
      <c r="F26" s="29">
        <v>8386040.4000000004</v>
      </c>
      <c r="H26" s="28" t="s">
        <v>500</v>
      </c>
      <c r="I26" s="29">
        <v>9171500.7999999989</v>
      </c>
    </row>
    <row r="27" spans="1:9" x14ac:dyDescent="0.2">
      <c r="A27" s="28" t="s">
        <v>100</v>
      </c>
      <c r="B27" s="29"/>
      <c r="C27" s="29">
        <v>4682176.45</v>
      </c>
      <c r="D27" s="29">
        <v>5189289.5999999996</v>
      </c>
      <c r="E27" s="29">
        <v>2041955.8000000003</v>
      </c>
      <c r="F27" s="29">
        <v>11913421.850000001</v>
      </c>
      <c r="H27" s="28" t="s">
        <v>149</v>
      </c>
      <c r="I27" s="29">
        <v>8979522.1500000004</v>
      </c>
    </row>
    <row r="28" spans="1:9" x14ac:dyDescent="0.2">
      <c r="A28" s="28" t="s">
        <v>104</v>
      </c>
      <c r="B28" s="29"/>
      <c r="C28" s="29">
        <v>6269726.0999999996</v>
      </c>
      <c r="D28" s="29">
        <v>6248126.0499999998</v>
      </c>
      <c r="E28" s="29">
        <v>1621562</v>
      </c>
      <c r="F28" s="29">
        <v>14139414.149999999</v>
      </c>
      <c r="H28" s="28" t="s">
        <v>488</v>
      </c>
      <c r="I28" s="29">
        <v>8736721.8500000015</v>
      </c>
    </row>
    <row r="29" spans="1:9" x14ac:dyDescent="0.2">
      <c r="A29" s="28" t="s">
        <v>108</v>
      </c>
      <c r="B29" s="29"/>
      <c r="C29" s="29">
        <v>1522220.8499999999</v>
      </c>
      <c r="D29" s="29">
        <v>1886279.65</v>
      </c>
      <c r="E29" s="29">
        <v>382538.4</v>
      </c>
      <c r="F29" s="29">
        <v>3791038.9</v>
      </c>
      <c r="H29" s="28" t="s">
        <v>79</v>
      </c>
      <c r="I29" s="29">
        <v>8417313.4000000004</v>
      </c>
    </row>
    <row r="30" spans="1:9" x14ac:dyDescent="0.2">
      <c r="A30" s="28" t="s">
        <v>915</v>
      </c>
      <c r="B30" s="29"/>
      <c r="C30" s="29">
        <v>49746.8</v>
      </c>
      <c r="D30" s="29">
        <v>12292.8</v>
      </c>
      <c r="E30" s="29">
        <v>29531.800000000003</v>
      </c>
      <c r="F30" s="29">
        <v>91571.400000000009</v>
      </c>
      <c r="H30" s="28" t="s">
        <v>318</v>
      </c>
      <c r="I30" s="29">
        <v>8386040.4000000004</v>
      </c>
    </row>
    <row r="31" spans="1:9" x14ac:dyDescent="0.2">
      <c r="A31" s="28" t="s">
        <v>353</v>
      </c>
      <c r="B31" s="29"/>
      <c r="C31" s="29">
        <v>6178392.7000000002</v>
      </c>
      <c r="D31" s="29">
        <v>11677636.450000001</v>
      </c>
      <c r="E31" s="29">
        <v>3046893.4000000004</v>
      </c>
      <c r="F31" s="29">
        <v>20902922.550000004</v>
      </c>
      <c r="H31" s="28" t="s">
        <v>368</v>
      </c>
      <c r="I31" s="29">
        <v>8361192.6500000004</v>
      </c>
    </row>
    <row r="32" spans="1:9" x14ac:dyDescent="0.2">
      <c r="A32" s="28" t="s">
        <v>368</v>
      </c>
      <c r="B32" s="29"/>
      <c r="C32" s="29">
        <v>2746685.6</v>
      </c>
      <c r="D32" s="29">
        <v>4059355.1500000004</v>
      </c>
      <c r="E32" s="29">
        <v>1555151.9000000001</v>
      </c>
      <c r="F32" s="29">
        <v>8361192.6500000004</v>
      </c>
      <c r="H32" s="28" t="s">
        <v>96</v>
      </c>
      <c r="I32" s="29">
        <v>7467295.8999999994</v>
      </c>
    </row>
    <row r="33" spans="1:9" x14ac:dyDescent="0.2">
      <c r="A33" s="28" t="s">
        <v>112</v>
      </c>
      <c r="B33" s="29"/>
      <c r="C33" s="29">
        <v>3801536.95</v>
      </c>
      <c r="D33" s="29">
        <v>5048862.45</v>
      </c>
      <c r="E33" s="29">
        <v>1642217.1</v>
      </c>
      <c r="F33" s="29">
        <v>10492616.5</v>
      </c>
      <c r="H33" s="28" t="s">
        <v>127</v>
      </c>
      <c r="I33" s="29">
        <v>6411780.6000000006</v>
      </c>
    </row>
    <row r="34" spans="1:9" x14ac:dyDescent="0.2">
      <c r="A34" s="28" t="s">
        <v>979</v>
      </c>
      <c r="B34" s="29"/>
      <c r="C34" s="29">
        <v>36131.800000000003</v>
      </c>
      <c r="D34" s="29">
        <v>716609.95000000007</v>
      </c>
      <c r="E34" s="29">
        <v>19696.900000000001</v>
      </c>
      <c r="F34" s="29">
        <v>772438.65000000014</v>
      </c>
      <c r="H34" s="28" t="s">
        <v>142</v>
      </c>
      <c r="I34" s="29">
        <v>6166538.9000000004</v>
      </c>
    </row>
    <row r="35" spans="1:9" x14ac:dyDescent="0.2">
      <c r="A35" s="28" t="s">
        <v>383</v>
      </c>
      <c r="B35" s="29"/>
      <c r="C35" s="29">
        <v>1924631.6500000004</v>
      </c>
      <c r="D35" s="29">
        <v>1527648.8499999999</v>
      </c>
      <c r="E35" s="29">
        <v>878993</v>
      </c>
      <c r="F35" s="29">
        <v>4331273.5</v>
      </c>
      <c r="H35" s="28" t="s">
        <v>184</v>
      </c>
      <c r="I35" s="29">
        <v>5334979.3000000007</v>
      </c>
    </row>
    <row r="36" spans="1:9" x14ac:dyDescent="0.2">
      <c r="A36" s="28" t="s">
        <v>116</v>
      </c>
      <c r="B36" s="29"/>
      <c r="C36" s="29">
        <v>1287413.4000000001</v>
      </c>
      <c r="D36" s="29">
        <v>2574201.25</v>
      </c>
      <c r="E36" s="29">
        <v>350987</v>
      </c>
      <c r="F36" s="29">
        <v>4212601.6500000004</v>
      </c>
      <c r="H36" s="28" t="s">
        <v>124</v>
      </c>
      <c r="I36" s="29">
        <v>5333409.8499999996</v>
      </c>
    </row>
    <row r="37" spans="1:9" x14ac:dyDescent="0.2">
      <c r="A37" s="28" t="s">
        <v>120</v>
      </c>
      <c r="B37" s="29"/>
      <c r="C37" s="29">
        <v>5837340.4500000002</v>
      </c>
      <c r="D37" s="29">
        <v>7069293.75</v>
      </c>
      <c r="E37" s="29">
        <v>2872608.6</v>
      </c>
      <c r="F37" s="29">
        <v>15779242.799999999</v>
      </c>
      <c r="H37" s="28" t="s">
        <v>234</v>
      </c>
      <c r="I37" s="29">
        <v>5179578.6000000006</v>
      </c>
    </row>
    <row r="38" spans="1:9" x14ac:dyDescent="0.2">
      <c r="A38" s="28" t="s">
        <v>1038</v>
      </c>
      <c r="B38" s="29"/>
      <c r="C38" s="29">
        <v>264382.65000000002</v>
      </c>
      <c r="D38" s="29">
        <v>781849.74999999988</v>
      </c>
      <c r="E38" s="29">
        <v>171655</v>
      </c>
      <c r="F38" s="29">
        <v>1217887.3999999999</v>
      </c>
      <c r="H38" s="28" t="s">
        <v>383</v>
      </c>
      <c r="I38" s="29">
        <v>4331273.5</v>
      </c>
    </row>
    <row r="39" spans="1:9" x14ac:dyDescent="0.2">
      <c r="A39" s="28" t="s">
        <v>395</v>
      </c>
      <c r="B39" s="29"/>
      <c r="C39" s="29">
        <v>1093960.95</v>
      </c>
      <c r="D39" s="29">
        <v>2012160.25</v>
      </c>
      <c r="E39" s="29">
        <v>448905.5</v>
      </c>
      <c r="F39" s="29">
        <v>3555026.7</v>
      </c>
      <c r="H39" s="28" t="s">
        <v>116</v>
      </c>
      <c r="I39" s="29">
        <v>4212601.6500000004</v>
      </c>
    </row>
    <row r="40" spans="1:9" x14ac:dyDescent="0.2">
      <c r="A40" s="28" t="s">
        <v>1068</v>
      </c>
      <c r="B40" s="29"/>
      <c r="C40" s="29">
        <v>532613.19999999995</v>
      </c>
      <c r="D40" s="29">
        <v>933793.6</v>
      </c>
      <c r="E40" s="29">
        <v>324777.30000000005</v>
      </c>
      <c r="F40" s="29">
        <v>1791184.0999999999</v>
      </c>
      <c r="H40" s="28" t="s">
        <v>311</v>
      </c>
      <c r="I40" s="29">
        <v>4168572.05</v>
      </c>
    </row>
    <row r="41" spans="1:9" x14ac:dyDescent="0.2">
      <c r="A41" s="28" t="s">
        <v>400</v>
      </c>
      <c r="B41" s="29"/>
      <c r="C41" s="29">
        <v>5909288.1000000006</v>
      </c>
      <c r="D41" s="29">
        <v>6299730.2000000002</v>
      </c>
      <c r="E41" s="29">
        <v>2659540.6</v>
      </c>
      <c r="F41" s="29">
        <v>14868558.9</v>
      </c>
      <c r="H41" s="28" t="s">
        <v>290</v>
      </c>
      <c r="I41" s="29">
        <v>3884842.4500000011</v>
      </c>
    </row>
    <row r="42" spans="1:9" x14ac:dyDescent="0.2">
      <c r="A42" s="28" t="s">
        <v>124</v>
      </c>
      <c r="B42" s="29"/>
      <c r="C42" s="29">
        <v>1678201.9000000001</v>
      </c>
      <c r="D42" s="29">
        <v>3063793.15</v>
      </c>
      <c r="E42" s="29">
        <v>591414.80000000005</v>
      </c>
      <c r="F42" s="29">
        <v>5333409.8499999996</v>
      </c>
      <c r="H42" s="28" t="s">
        <v>108</v>
      </c>
      <c r="I42" s="29">
        <v>3791038.9</v>
      </c>
    </row>
    <row r="43" spans="1:9" x14ac:dyDescent="0.2">
      <c r="A43" s="28" t="s">
        <v>127</v>
      </c>
      <c r="B43" s="29"/>
      <c r="C43" s="29">
        <v>2214666.1</v>
      </c>
      <c r="D43" s="29">
        <v>3083736.8000000003</v>
      </c>
      <c r="E43" s="29">
        <v>1113377.7000000002</v>
      </c>
      <c r="F43" s="29">
        <v>6411780.6000000006</v>
      </c>
      <c r="H43" s="28" t="s">
        <v>395</v>
      </c>
      <c r="I43" s="29">
        <v>3555026.7</v>
      </c>
    </row>
    <row r="44" spans="1:9" x14ac:dyDescent="0.2">
      <c r="A44" s="28" t="s">
        <v>430</v>
      </c>
      <c r="B44" s="29"/>
      <c r="C44" s="29">
        <v>79058465</v>
      </c>
      <c r="D44" s="29">
        <v>14259230.25</v>
      </c>
      <c r="E44" s="29">
        <v>5453918.4000000004</v>
      </c>
      <c r="F44" s="29">
        <v>98771613.650000006</v>
      </c>
      <c r="H44" s="28" t="s">
        <v>153</v>
      </c>
      <c r="I44" s="29">
        <v>3428279</v>
      </c>
    </row>
    <row r="45" spans="1:9" x14ac:dyDescent="0.2">
      <c r="A45" s="28" t="s">
        <v>440</v>
      </c>
      <c r="B45" s="29"/>
      <c r="C45" s="29">
        <v>5211812.3499999996</v>
      </c>
      <c r="D45" s="29">
        <v>8105339.5000000009</v>
      </c>
      <c r="E45" s="29">
        <v>3019255.7</v>
      </c>
      <c r="F45" s="29">
        <v>16336407.550000001</v>
      </c>
      <c r="H45" s="28" t="s">
        <v>92</v>
      </c>
      <c r="I45" s="29">
        <v>2441200.5999999996</v>
      </c>
    </row>
    <row r="46" spans="1:9" x14ac:dyDescent="0.2">
      <c r="A46" s="28" t="s">
        <v>131</v>
      </c>
      <c r="B46" s="29"/>
      <c r="C46" s="29">
        <v>2044126.9500000002</v>
      </c>
      <c r="D46" s="29">
        <v>13086280.149999999</v>
      </c>
      <c r="E46" s="29">
        <v>1085193.3999999999</v>
      </c>
      <c r="F46" s="29">
        <v>16215600.499999998</v>
      </c>
      <c r="H46" s="28" t="s">
        <v>493</v>
      </c>
      <c r="I46" s="29">
        <v>2398409.75</v>
      </c>
    </row>
    <row r="47" spans="1:9" x14ac:dyDescent="0.2">
      <c r="A47" s="28" t="s">
        <v>135</v>
      </c>
      <c r="B47" s="29"/>
      <c r="C47" s="29">
        <v>4627676.8499999996</v>
      </c>
      <c r="D47" s="29">
        <v>4205148.3499999996</v>
      </c>
      <c r="E47" s="29">
        <v>1527759.7</v>
      </c>
      <c r="F47" s="29">
        <v>10360584.899999999</v>
      </c>
      <c r="H47" s="28" t="s">
        <v>764</v>
      </c>
      <c r="I47" s="29">
        <v>2393665.4500000002</v>
      </c>
    </row>
    <row r="48" spans="1:9" x14ac:dyDescent="0.2">
      <c r="A48" s="28" t="s">
        <v>138</v>
      </c>
      <c r="B48" s="29"/>
      <c r="C48" s="29">
        <v>5880789.8000000007</v>
      </c>
      <c r="D48" s="29">
        <v>9793041</v>
      </c>
      <c r="E48" s="29">
        <v>3238834.8000000003</v>
      </c>
      <c r="F48" s="29">
        <v>18912665.600000001</v>
      </c>
      <c r="H48" s="28" t="s">
        <v>790</v>
      </c>
      <c r="I48" s="29">
        <v>2272153.9000000004</v>
      </c>
    </row>
    <row r="49" spans="1:11" x14ac:dyDescent="0.2">
      <c r="A49" s="28" t="s">
        <v>478</v>
      </c>
      <c r="B49" s="29"/>
      <c r="C49" s="29">
        <v>2074762.2999999998</v>
      </c>
      <c r="D49" s="29">
        <v>1226904.05</v>
      </c>
      <c r="E49" s="29">
        <v>1211954.1000000001</v>
      </c>
      <c r="F49" s="29">
        <v>4513620.4499999993</v>
      </c>
      <c r="H49" s="28" t="s">
        <v>482</v>
      </c>
      <c r="I49" s="29">
        <v>2188498.65</v>
      </c>
    </row>
    <row r="50" spans="1:11" x14ac:dyDescent="0.2">
      <c r="A50" s="28" t="s">
        <v>1250</v>
      </c>
      <c r="B50" s="29"/>
      <c r="C50" s="29">
        <v>18615.599999999999</v>
      </c>
      <c r="D50" s="29">
        <v>3456.8500000000004</v>
      </c>
      <c r="E50" s="29">
        <v>8179.4000000000005</v>
      </c>
      <c r="F50" s="29">
        <v>30251.85</v>
      </c>
      <c r="H50" s="28" t="s">
        <v>145</v>
      </c>
      <c r="I50" s="29">
        <v>2160691.25</v>
      </c>
    </row>
    <row r="51" spans="1:11" x14ac:dyDescent="0.2">
      <c r="A51" s="28" t="s">
        <v>482</v>
      </c>
      <c r="B51" s="29">
        <v>99993</v>
      </c>
      <c r="C51" s="29">
        <v>561320.25</v>
      </c>
      <c r="D51" s="29">
        <v>1189078.9999999998</v>
      </c>
      <c r="E51" s="29">
        <v>338106.4</v>
      </c>
      <c r="F51" s="29">
        <v>2188498.65</v>
      </c>
      <c r="H51" s="28" t="s">
        <v>1068</v>
      </c>
      <c r="I51" s="29">
        <v>1791184.0999999999</v>
      </c>
      <c r="J51" s="52"/>
      <c r="K51" s="51"/>
    </row>
    <row r="52" spans="1:11" x14ac:dyDescent="0.2">
      <c r="A52" s="28" t="s">
        <v>488</v>
      </c>
      <c r="B52" s="29"/>
      <c r="C52" s="29">
        <v>2686111.25</v>
      </c>
      <c r="D52" s="29">
        <v>4567679.1000000006</v>
      </c>
      <c r="E52" s="29">
        <v>1482931.5</v>
      </c>
      <c r="F52" s="29">
        <v>8736721.8500000015</v>
      </c>
      <c r="H52" s="28" t="s">
        <v>553</v>
      </c>
      <c r="I52" s="29">
        <v>1584007.8000000003</v>
      </c>
      <c r="J52" s="52"/>
      <c r="K52" s="51"/>
    </row>
    <row r="53" spans="1:11" x14ac:dyDescent="0.2">
      <c r="A53" s="28" t="s">
        <v>493</v>
      </c>
      <c r="B53" s="29"/>
      <c r="C53" s="29">
        <v>1120620.8999999999</v>
      </c>
      <c r="D53" s="29">
        <v>1065950.6499999999</v>
      </c>
      <c r="E53" s="29">
        <v>211838.2</v>
      </c>
      <c r="F53" s="29">
        <v>2398409.75</v>
      </c>
      <c r="H53" s="28" t="s">
        <v>676</v>
      </c>
      <c r="I53" s="29">
        <v>1536642.75</v>
      </c>
      <c r="J53" s="52"/>
      <c r="K53" s="51"/>
    </row>
    <row r="54" spans="1:11" x14ac:dyDescent="0.2">
      <c r="A54" s="28" t="s">
        <v>500</v>
      </c>
      <c r="B54" s="29"/>
      <c r="C54" s="29">
        <v>3587806.1000000006</v>
      </c>
      <c r="D54" s="29">
        <v>3549293.4999999995</v>
      </c>
      <c r="E54" s="29">
        <v>2034401.2</v>
      </c>
      <c r="F54" s="29">
        <v>9171500.7999999989</v>
      </c>
      <c r="H54" s="28" t="s">
        <v>158</v>
      </c>
      <c r="I54" s="29">
        <v>1299028.6500000001</v>
      </c>
      <c r="J54" s="52"/>
      <c r="K54" s="51"/>
    </row>
    <row r="55" spans="1:11" x14ac:dyDescent="0.2">
      <c r="A55" s="28" t="s">
        <v>507</v>
      </c>
      <c r="B55" s="29"/>
      <c r="C55" s="29">
        <v>15080321.500000002</v>
      </c>
      <c r="D55" s="29">
        <v>17829707.099999998</v>
      </c>
      <c r="E55" s="29">
        <v>7919258.9000000004</v>
      </c>
      <c r="F55" s="29">
        <v>40829287.5</v>
      </c>
      <c r="H55" s="28" t="s">
        <v>1038</v>
      </c>
      <c r="I55" s="29">
        <v>1217887.3999999999</v>
      </c>
      <c r="J55" s="52"/>
      <c r="K55" s="51"/>
    </row>
    <row r="56" spans="1:11" x14ac:dyDescent="0.2">
      <c r="A56" s="28" t="s">
        <v>142</v>
      </c>
      <c r="B56" s="29"/>
      <c r="C56" s="29">
        <v>1962074.6</v>
      </c>
      <c r="D56" s="29">
        <v>3119601.7</v>
      </c>
      <c r="E56" s="29">
        <v>1084862.6000000001</v>
      </c>
      <c r="F56" s="29">
        <v>6166538.9000000004</v>
      </c>
      <c r="H56" s="50" t="s">
        <v>1443</v>
      </c>
      <c r="I56" s="49" t="s">
        <v>1444</v>
      </c>
    </row>
    <row r="57" spans="1:11" x14ac:dyDescent="0.2">
      <c r="A57" s="28" t="s">
        <v>13</v>
      </c>
      <c r="B57" s="29"/>
      <c r="C57" s="29">
        <v>5238218.4499999993</v>
      </c>
      <c r="D57" s="29">
        <v>5867875.5999999996</v>
      </c>
      <c r="E57" s="29">
        <v>2453857</v>
      </c>
      <c r="F57" s="29">
        <v>13559951.049999999</v>
      </c>
      <c r="H57" s="28" t="s">
        <v>478</v>
      </c>
      <c r="I57" s="29">
        <v>4513620.4499999993</v>
      </c>
    </row>
    <row r="58" spans="1:11" x14ac:dyDescent="0.2">
      <c r="A58" s="28" t="s">
        <v>1352</v>
      </c>
      <c r="B58" s="29"/>
      <c r="C58" s="29">
        <v>67731.399999999994</v>
      </c>
      <c r="D58" s="29">
        <v>725398.20000000007</v>
      </c>
      <c r="E58" s="29">
        <v>40376.800000000003</v>
      </c>
      <c r="F58" s="29">
        <v>833506.40000000014</v>
      </c>
      <c r="H58" s="28" t="s">
        <v>750</v>
      </c>
      <c r="I58" s="29">
        <v>901919.15</v>
      </c>
    </row>
    <row r="59" spans="1:11" x14ac:dyDescent="0.2">
      <c r="A59" s="28" t="s">
        <v>145</v>
      </c>
      <c r="B59" s="29"/>
      <c r="C59" s="29">
        <v>1214254.7</v>
      </c>
      <c r="D59" s="29">
        <v>779200.45</v>
      </c>
      <c r="E59" s="29">
        <v>167236.1</v>
      </c>
      <c r="F59" s="29">
        <v>2160691.25</v>
      </c>
      <c r="H59" s="28" t="s">
        <v>1352</v>
      </c>
      <c r="I59" s="29">
        <v>833506.40000000014</v>
      </c>
    </row>
    <row r="60" spans="1:11" x14ac:dyDescent="0.2">
      <c r="A60" s="28" t="s">
        <v>539</v>
      </c>
      <c r="B60" s="29"/>
      <c r="C60" s="29">
        <v>4014669.6000000006</v>
      </c>
      <c r="D60" s="29">
        <v>5196648.9000000004</v>
      </c>
      <c r="E60" s="29">
        <v>2342351</v>
      </c>
      <c r="F60" s="29">
        <v>11553669.5</v>
      </c>
      <c r="H60" s="28" t="s">
        <v>979</v>
      </c>
      <c r="I60" s="29">
        <v>772438.65000000014</v>
      </c>
    </row>
    <row r="61" spans="1:11" x14ac:dyDescent="0.2">
      <c r="A61" s="28" t="s">
        <v>149</v>
      </c>
      <c r="B61" s="29"/>
      <c r="C61" s="29">
        <v>3460813.0500000003</v>
      </c>
      <c r="D61" s="29">
        <v>4037560.1999999997</v>
      </c>
      <c r="E61" s="29">
        <v>1481148.9</v>
      </c>
      <c r="F61" s="29">
        <v>8979522.1500000004</v>
      </c>
      <c r="H61" s="28" t="s">
        <v>603</v>
      </c>
      <c r="I61" s="29">
        <v>762754.75000000012</v>
      </c>
    </row>
    <row r="62" spans="1:11" x14ac:dyDescent="0.2">
      <c r="A62" s="28" t="s">
        <v>153</v>
      </c>
      <c r="B62" s="29"/>
      <c r="C62" s="29">
        <v>1670957.6500000001</v>
      </c>
      <c r="D62" s="29">
        <v>1241694.6499999999</v>
      </c>
      <c r="E62" s="29">
        <v>515626.70000000007</v>
      </c>
      <c r="F62" s="29">
        <v>3428279</v>
      </c>
      <c r="H62" s="28" t="s">
        <v>725</v>
      </c>
      <c r="I62" s="29">
        <v>121177.30000000002</v>
      </c>
    </row>
    <row r="63" spans="1:11" x14ac:dyDescent="0.2">
      <c r="A63" s="28" t="s">
        <v>553</v>
      </c>
      <c r="B63" s="29"/>
      <c r="C63" s="29">
        <v>194869</v>
      </c>
      <c r="D63" s="29">
        <v>1262198.2000000002</v>
      </c>
      <c r="E63" s="29">
        <v>126940.6</v>
      </c>
      <c r="F63" s="29">
        <v>1584007.8000000003</v>
      </c>
      <c r="H63" s="28" t="s">
        <v>915</v>
      </c>
      <c r="I63" s="29">
        <v>91571.400000000009</v>
      </c>
    </row>
    <row r="64" spans="1:11" x14ac:dyDescent="0.2">
      <c r="A64" s="28" t="s">
        <v>1432</v>
      </c>
      <c r="B64" s="29">
        <v>99993</v>
      </c>
      <c r="C64" s="29">
        <v>267276221.49999997</v>
      </c>
      <c r="D64" s="29">
        <v>257450029.49999994</v>
      </c>
      <c r="E64" s="29">
        <v>95858045.099999994</v>
      </c>
      <c r="F64" s="30">
        <v>620684289.10000002</v>
      </c>
      <c r="H64" s="28" t="s">
        <v>1250</v>
      </c>
      <c r="I64" s="29">
        <v>30251.85</v>
      </c>
    </row>
    <row r="68" spans="1:13" x14ac:dyDescent="0.2">
      <c r="E68" s="29"/>
    </row>
    <row r="71" spans="1:13" ht="16" thickBot="1" x14ac:dyDescent="0.25">
      <c r="A71" s="34" t="s">
        <v>69</v>
      </c>
      <c r="B71" s="48">
        <v>2020</v>
      </c>
      <c r="C71" s="47">
        <v>2021</v>
      </c>
      <c r="D71" s="46">
        <v>2022</v>
      </c>
      <c r="E71" s="45">
        <v>2023</v>
      </c>
      <c r="F71" s="44" t="s">
        <v>1432</v>
      </c>
      <c r="H71" s="34" t="s">
        <v>1443</v>
      </c>
      <c r="I71" s="48">
        <v>2020</v>
      </c>
      <c r="J71" s="47">
        <v>2021</v>
      </c>
      <c r="K71" s="46">
        <v>2022</v>
      </c>
      <c r="L71" s="45">
        <v>2023</v>
      </c>
      <c r="M71" s="44" t="s">
        <v>1432</v>
      </c>
    </row>
    <row r="72" spans="1:13" x14ac:dyDescent="0.2">
      <c r="A72" s="43" t="s">
        <v>158</v>
      </c>
      <c r="B72" s="42"/>
      <c r="C72" s="42">
        <v>362480.05000000005</v>
      </c>
      <c r="D72" s="42">
        <v>700466</v>
      </c>
      <c r="E72" s="42">
        <v>236082.6</v>
      </c>
      <c r="F72" s="42">
        <v>1299028.6500000001</v>
      </c>
      <c r="H72" s="43" t="s">
        <v>603</v>
      </c>
      <c r="I72" s="42"/>
      <c r="J72" s="42">
        <v>28395.15</v>
      </c>
      <c r="K72" s="42">
        <v>716356.6</v>
      </c>
      <c r="L72" s="42">
        <v>18003</v>
      </c>
      <c r="M72" s="42">
        <v>762754.75</v>
      </c>
    </row>
    <row r="73" spans="1:13" x14ac:dyDescent="0.2">
      <c r="A73" s="43" t="s">
        <v>79</v>
      </c>
      <c r="B73" s="42"/>
      <c r="C73" s="42">
        <v>3736869.05</v>
      </c>
      <c r="D73" s="42">
        <v>3275325.1500000004</v>
      </c>
      <c r="E73" s="42">
        <v>1405119.2000000002</v>
      </c>
      <c r="F73" s="42">
        <v>8417313.4000000004</v>
      </c>
      <c r="H73" s="43" t="s">
        <v>725</v>
      </c>
      <c r="I73" s="42"/>
      <c r="J73" s="42">
        <v>65815.350000000006</v>
      </c>
      <c r="K73" s="42">
        <v>16493.25</v>
      </c>
      <c r="L73" s="42">
        <v>38868.700000000004</v>
      </c>
      <c r="M73" s="42">
        <v>121177.30000000002</v>
      </c>
    </row>
    <row r="74" spans="1:13" x14ac:dyDescent="0.2">
      <c r="A74" s="43" t="s">
        <v>184</v>
      </c>
      <c r="B74" s="42"/>
      <c r="C74" s="42">
        <v>2664325.5</v>
      </c>
      <c r="D74" s="42">
        <v>1817432.8000000003</v>
      </c>
      <c r="E74" s="42">
        <v>853221</v>
      </c>
      <c r="F74" s="42">
        <v>5334979.3000000007</v>
      </c>
      <c r="H74" s="43" t="s">
        <v>750</v>
      </c>
      <c r="I74" s="42"/>
      <c r="J74" s="42">
        <v>102671.29999999999</v>
      </c>
      <c r="K74" s="42">
        <v>735243.25</v>
      </c>
      <c r="L74" s="42">
        <v>64004.600000000006</v>
      </c>
      <c r="M74" s="42">
        <v>901919.15</v>
      </c>
    </row>
    <row r="75" spans="1:13" x14ac:dyDescent="0.2">
      <c r="A75" s="43" t="s">
        <v>197</v>
      </c>
      <c r="B75" s="42"/>
      <c r="C75" s="42">
        <v>4702642.95</v>
      </c>
      <c r="D75" s="42">
        <v>6314502.8000000007</v>
      </c>
      <c r="E75" s="42">
        <v>2420760.4000000004</v>
      </c>
      <c r="F75" s="42">
        <v>13437906.15</v>
      </c>
      <c r="H75" s="43" t="s">
        <v>915</v>
      </c>
      <c r="I75" s="42"/>
      <c r="J75" s="42">
        <v>49746.80000000001</v>
      </c>
      <c r="K75" s="42">
        <v>12292.8</v>
      </c>
      <c r="L75" s="42">
        <v>29531.800000000003</v>
      </c>
      <c r="M75" s="42">
        <v>91571.400000000009</v>
      </c>
    </row>
    <row r="76" spans="1:13" x14ac:dyDescent="0.2">
      <c r="A76" s="43" t="s">
        <v>84</v>
      </c>
      <c r="B76" s="42"/>
      <c r="C76" s="42">
        <v>22895346</v>
      </c>
      <c r="D76" s="42">
        <v>22597447.949999999</v>
      </c>
      <c r="E76" s="42">
        <v>12370026.500000002</v>
      </c>
      <c r="F76" s="42">
        <v>57862820.450000003</v>
      </c>
      <c r="H76" s="43" t="s">
        <v>979</v>
      </c>
      <c r="I76" s="42"/>
      <c r="J76" s="42">
        <v>36131.800000000003</v>
      </c>
      <c r="K76" s="42">
        <v>716609.95</v>
      </c>
      <c r="L76" s="42">
        <v>19696.900000000001</v>
      </c>
      <c r="M76" s="42">
        <v>772438.65</v>
      </c>
    </row>
    <row r="77" spans="1:13" x14ac:dyDescent="0.2">
      <c r="A77" s="43" t="s">
        <v>88</v>
      </c>
      <c r="B77" s="42"/>
      <c r="C77" s="42">
        <v>4411748.25</v>
      </c>
      <c r="D77" s="42">
        <v>5342298.3500000006</v>
      </c>
      <c r="E77" s="42">
        <v>1894010.5000000002</v>
      </c>
      <c r="F77" s="42">
        <v>11648057.100000001</v>
      </c>
      <c r="H77" s="43" t="s">
        <v>478</v>
      </c>
      <c r="I77" s="42"/>
      <c r="J77" s="42">
        <v>2074762.3</v>
      </c>
      <c r="K77" s="42">
        <v>1226904.05</v>
      </c>
      <c r="L77" s="42">
        <v>1211954.1000000001</v>
      </c>
      <c r="M77" s="42">
        <v>4513620.45</v>
      </c>
    </row>
    <row r="78" spans="1:13" x14ac:dyDescent="0.2">
      <c r="A78" s="43" t="s">
        <v>234</v>
      </c>
      <c r="B78" s="42"/>
      <c r="C78" s="42">
        <v>2015027.1500000001</v>
      </c>
      <c r="D78" s="42">
        <v>2185941.0499999998</v>
      </c>
      <c r="E78" s="42">
        <v>978610.4</v>
      </c>
      <c r="F78" s="42">
        <v>5179578.6000000006</v>
      </c>
      <c r="H78" s="43" t="s">
        <v>1250</v>
      </c>
      <c r="I78" s="42"/>
      <c r="J78" s="42">
        <v>18615.599999999999</v>
      </c>
      <c r="K78" s="42">
        <v>3456.8500000000004</v>
      </c>
      <c r="L78" s="42">
        <v>8179.4000000000005</v>
      </c>
      <c r="M78" s="42">
        <v>30251.85</v>
      </c>
    </row>
    <row r="79" spans="1:13" ht="16" thickBot="1" x14ac:dyDescent="0.25">
      <c r="A79" s="43" t="s">
        <v>676</v>
      </c>
      <c r="B79" s="42"/>
      <c r="C79" s="42">
        <v>358147.65</v>
      </c>
      <c r="D79" s="42">
        <v>940513.19999999984</v>
      </c>
      <c r="E79" s="42">
        <v>237981.90000000002</v>
      </c>
      <c r="F79" s="42">
        <v>1536642.75</v>
      </c>
      <c r="H79" s="43" t="s">
        <v>1352</v>
      </c>
      <c r="I79" s="42"/>
      <c r="J79" s="42">
        <v>67731.400000000009</v>
      </c>
      <c r="K79" s="42">
        <v>725398.2</v>
      </c>
      <c r="L79" s="42">
        <v>40376.800000000003</v>
      </c>
      <c r="M79" s="42">
        <v>833506.4</v>
      </c>
    </row>
    <row r="80" spans="1:13" ht="16" thickBot="1" x14ac:dyDescent="0.25">
      <c r="A80" s="43" t="s">
        <v>92</v>
      </c>
      <c r="B80" s="42"/>
      <c r="C80" s="42">
        <v>1439014.45</v>
      </c>
      <c r="D80" s="42">
        <v>794661.35</v>
      </c>
      <c r="E80" s="42">
        <v>207524.80000000002</v>
      </c>
      <c r="F80" s="42">
        <v>2441200.5999999996</v>
      </c>
      <c r="H80" s="41" t="s">
        <v>1432</v>
      </c>
      <c r="I80" s="40"/>
      <c r="J80" s="40">
        <v>2443869.7000000002</v>
      </c>
      <c r="K80" s="40">
        <v>4152754.95</v>
      </c>
      <c r="L80" s="40">
        <v>1430615.3</v>
      </c>
      <c r="M80" s="39">
        <v>8027239.9500000002</v>
      </c>
    </row>
    <row r="81" spans="1:6" x14ac:dyDescent="0.2">
      <c r="A81" s="43" t="s">
        <v>242</v>
      </c>
      <c r="B81" s="42"/>
      <c r="C81" s="42">
        <v>12597090.600000001</v>
      </c>
      <c r="D81" s="42">
        <v>13581729.399999999</v>
      </c>
      <c r="E81" s="42">
        <v>6781862.8000000007</v>
      </c>
      <c r="F81" s="42">
        <v>32960682.800000001</v>
      </c>
    </row>
    <row r="82" spans="1:6" x14ac:dyDescent="0.2">
      <c r="A82" s="43" t="s">
        <v>274</v>
      </c>
      <c r="B82" s="42"/>
      <c r="C82" s="42">
        <v>6066289.4000000004</v>
      </c>
      <c r="D82" s="42">
        <v>7503032.6500000004</v>
      </c>
      <c r="E82" s="42">
        <v>2944305.2</v>
      </c>
      <c r="F82" s="42">
        <v>16513627.25</v>
      </c>
    </row>
    <row r="83" spans="1:6" x14ac:dyDescent="0.2">
      <c r="A83" s="43" t="s">
        <v>764</v>
      </c>
      <c r="B83" s="42"/>
      <c r="C83" s="42">
        <v>760906.3</v>
      </c>
      <c r="D83" s="42">
        <v>1155099.1500000001</v>
      </c>
      <c r="E83" s="42">
        <v>477660.00000000006</v>
      </c>
      <c r="F83" s="42">
        <v>2393665.4500000002</v>
      </c>
    </row>
    <row r="84" spans="1:6" x14ac:dyDescent="0.2">
      <c r="A84" s="43" t="s">
        <v>290</v>
      </c>
      <c r="B84" s="42"/>
      <c r="C84" s="42">
        <v>1392066.9500000002</v>
      </c>
      <c r="D84" s="42">
        <v>1718834.1000000003</v>
      </c>
      <c r="E84" s="42">
        <v>773941.40000000014</v>
      </c>
      <c r="F84" s="42">
        <v>3884842.4500000011</v>
      </c>
    </row>
    <row r="85" spans="1:6" x14ac:dyDescent="0.2">
      <c r="A85" s="43" t="s">
        <v>790</v>
      </c>
      <c r="B85" s="42"/>
      <c r="C85" s="42">
        <v>876578.55</v>
      </c>
      <c r="D85" s="42">
        <v>864470.04999999993</v>
      </c>
      <c r="E85" s="42">
        <v>531105.30000000005</v>
      </c>
      <c r="F85" s="42">
        <v>2272153.9000000004</v>
      </c>
    </row>
    <row r="86" spans="1:6" x14ac:dyDescent="0.2">
      <c r="A86" s="43" t="s">
        <v>292</v>
      </c>
      <c r="B86" s="42"/>
      <c r="C86" s="42">
        <v>7567170.8499999996</v>
      </c>
      <c r="D86" s="42">
        <v>9080868.8499999996</v>
      </c>
      <c r="E86" s="42">
        <v>2997067.1</v>
      </c>
      <c r="F86" s="42">
        <v>19645106.800000001</v>
      </c>
    </row>
    <row r="87" spans="1:6" x14ac:dyDescent="0.2">
      <c r="A87" s="43" t="s">
        <v>309</v>
      </c>
      <c r="B87" s="42"/>
      <c r="C87" s="42">
        <v>2707469.45</v>
      </c>
      <c r="D87" s="42">
        <v>4727148.9000000004</v>
      </c>
      <c r="E87" s="42">
        <v>1917394.3</v>
      </c>
      <c r="F87" s="42">
        <v>9352012.6500000004</v>
      </c>
    </row>
    <row r="88" spans="1:6" x14ac:dyDescent="0.2">
      <c r="A88" s="43" t="s">
        <v>311</v>
      </c>
      <c r="B88" s="42"/>
      <c r="C88" s="42">
        <v>1771745.55</v>
      </c>
      <c r="D88" s="42">
        <v>1696255</v>
      </c>
      <c r="E88" s="42">
        <v>700571.50000000012</v>
      </c>
      <c r="F88" s="42">
        <v>4168572.05</v>
      </c>
    </row>
    <row r="89" spans="1:6" x14ac:dyDescent="0.2">
      <c r="A89" s="43" t="s">
        <v>96</v>
      </c>
      <c r="B89" s="42"/>
      <c r="C89" s="42">
        <v>2759673</v>
      </c>
      <c r="D89" s="42">
        <v>3449415.0999999996</v>
      </c>
      <c r="E89" s="42">
        <v>1258207.8</v>
      </c>
      <c r="F89" s="42">
        <v>7467295.8999999994</v>
      </c>
    </row>
    <row r="90" spans="1:6" x14ac:dyDescent="0.2">
      <c r="A90" s="43" t="s">
        <v>318</v>
      </c>
      <c r="B90" s="42"/>
      <c r="C90" s="42">
        <v>2189615.0500000003</v>
      </c>
      <c r="D90" s="42">
        <v>4940547.45</v>
      </c>
      <c r="E90" s="42">
        <v>1255877.9000000001</v>
      </c>
      <c r="F90" s="42">
        <v>8386040.4000000004</v>
      </c>
    </row>
    <row r="91" spans="1:6" x14ac:dyDescent="0.2">
      <c r="A91" s="43" t="s">
        <v>100</v>
      </c>
      <c r="B91" s="42"/>
      <c r="C91" s="42">
        <v>4682176.45</v>
      </c>
      <c r="D91" s="42">
        <v>5189289.5999999996</v>
      </c>
      <c r="E91" s="42">
        <v>2041955.8000000003</v>
      </c>
      <c r="F91" s="42">
        <v>11913421.850000001</v>
      </c>
    </row>
    <row r="92" spans="1:6" x14ac:dyDescent="0.2">
      <c r="A92" s="43" t="s">
        <v>104</v>
      </c>
      <c r="B92" s="42"/>
      <c r="C92" s="42">
        <v>6269726.0999999996</v>
      </c>
      <c r="D92" s="42">
        <v>6248126.0499999998</v>
      </c>
      <c r="E92" s="42">
        <v>1621562</v>
      </c>
      <c r="F92" s="42">
        <v>14139414.149999999</v>
      </c>
    </row>
    <row r="93" spans="1:6" x14ac:dyDescent="0.2">
      <c r="A93" s="43" t="s">
        <v>108</v>
      </c>
      <c r="B93" s="42"/>
      <c r="C93" s="42">
        <v>1522220.8499999999</v>
      </c>
      <c r="D93" s="42">
        <v>1886279.65</v>
      </c>
      <c r="E93" s="42">
        <v>382538.4</v>
      </c>
      <c r="F93" s="42">
        <v>3791038.9</v>
      </c>
    </row>
    <row r="94" spans="1:6" x14ac:dyDescent="0.2">
      <c r="A94" s="43" t="s">
        <v>353</v>
      </c>
      <c r="B94" s="42"/>
      <c r="C94" s="42">
        <v>6178392.7000000002</v>
      </c>
      <c r="D94" s="42">
        <v>11677636.450000001</v>
      </c>
      <c r="E94" s="42">
        <v>3046893.4000000004</v>
      </c>
      <c r="F94" s="42">
        <v>20902922.550000004</v>
      </c>
    </row>
    <row r="95" spans="1:6" x14ac:dyDescent="0.2">
      <c r="A95" s="43" t="s">
        <v>368</v>
      </c>
      <c r="B95" s="42"/>
      <c r="C95" s="42">
        <v>2746685.6</v>
      </c>
      <c r="D95" s="42">
        <v>4059355.1500000004</v>
      </c>
      <c r="E95" s="42">
        <v>1555151.9000000001</v>
      </c>
      <c r="F95" s="42">
        <v>8361192.6500000004</v>
      </c>
    </row>
    <row r="96" spans="1:6" x14ac:dyDescent="0.2">
      <c r="A96" s="43" t="s">
        <v>112</v>
      </c>
      <c r="B96" s="42"/>
      <c r="C96" s="42">
        <v>3801536.95</v>
      </c>
      <c r="D96" s="42">
        <v>5048862.45</v>
      </c>
      <c r="E96" s="42">
        <v>1642217.1</v>
      </c>
      <c r="F96" s="42">
        <v>10492616.5</v>
      </c>
    </row>
    <row r="97" spans="1:6" x14ac:dyDescent="0.2">
      <c r="A97" s="43" t="s">
        <v>383</v>
      </c>
      <c r="B97" s="42"/>
      <c r="C97" s="42">
        <v>1924631.6500000004</v>
      </c>
      <c r="D97" s="42">
        <v>1527648.8499999999</v>
      </c>
      <c r="E97" s="42">
        <v>878993</v>
      </c>
      <c r="F97" s="42">
        <v>4331273.5</v>
      </c>
    </row>
    <row r="98" spans="1:6" x14ac:dyDescent="0.2">
      <c r="A98" s="43" t="s">
        <v>116</v>
      </c>
      <c r="B98" s="42"/>
      <c r="C98" s="42">
        <v>1287413.4000000001</v>
      </c>
      <c r="D98" s="42">
        <v>2574201.25</v>
      </c>
      <c r="E98" s="42">
        <v>350987</v>
      </c>
      <c r="F98" s="42">
        <v>4212601.6500000004</v>
      </c>
    </row>
    <row r="99" spans="1:6" x14ac:dyDescent="0.2">
      <c r="A99" s="43" t="s">
        <v>120</v>
      </c>
      <c r="B99" s="42"/>
      <c r="C99" s="42">
        <v>5837340.4500000002</v>
      </c>
      <c r="D99" s="42">
        <v>7069293.75</v>
      </c>
      <c r="E99" s="42">
        <v>2872608.6</v>
      </c>
      <c r="F99" s="42">
        <v>15779242.799999999</v>
      </c>
    </row>
    <row r="100" spans="1:6" x14ac:dyDescent="0.2">
      <c r="A100" s="43" t="s">
        <v>1038</v>
      </c>
      <c r="B100" s="42"/>
      <c r="C100" s="42">
        <v>264382.65000000002</v>
      </c>
      <c r="D100" s="42">
        <v>781849.74999999988</v>
      </c>
      <c r="E100" s="42">
        <v>171655</v>
      </c>
      <c r="F100" s="42">
        <v>1217887.3999999999</v>
      </c>
    </row>
    <row r="101" spans="1:6" x14ac:dyDescent="0.2">
      <c r="A101" s="43" t="s">
        <v>395</v>
      </c>
      <c r="B101" s="42"/>
      <c r="C101" s="42">
        <v>1093960.95</v>
      </c>
      <c r="D101" s="42">
        <v>2012160.25</v>
      </c>
      <c r="E101" s="42">
        <v>448905.5</v>
      </c>
      <c r="F101" s="42">
        <v>3555026.7</v>
      </c>
    </row>
    <row r="102" spans="1:6" x14ac:dyDescent="0.2">
      <c r="A102" s="43" t="s">
        <v>1068</v>
      </c>
      <c r="B102" s="42"/>
      <c r="C102" s="42">
        <v>532613.19999999995</v>
      </c>
      <c r="D102" s="42">
        <v>933793.6</v>
      </c>
      <c r="E102" s="42">
        <v>324777.30000000005</v>
      </c>
      <c r="F102" s="42">
        <v>1791184.0999999999</v>
      </c>
    </row>
    <row r="103" spans="1:6" x14ac:dyDescent="0.2">
      <c r="A103" s="43" t="s">
        <v>400</v>
      </c>
      <c r="B103" s="42"/>
      <c r="C103" s="42">
        <v>5909288.1000000006</v>
      </c>
      <c r="D103" s="42">
        <v>6299730.2000000002</v>
      </c>
      <c r="E103" s="42">
        <v>2659540.6</v>
      </c>
      <c r="F103" s="42">
        <v>14868558.9</v>
      </c>
    </row>
    <row r="104" spans="1:6" x14ac:dyDescent="0.2">
      <c r="A104" s="43" t="s">
        <v>124</v>
      </c>
      <c r="B104" s="42"/>
      <c r="C104" s="42">
        <v>1678201.9000000001</v>
      </c>
      <c r="D104" s="42">
        <v>3063793.15</v>
      </c>
      <c r="E104" s="42">
        <v>591414.80000000005</v>
      </c>
      <c r="F104" s="42">
        <v>5333409.8499999996</v>
      </c>
    </row>
    <row r="105" spans="1:6" x14ac:dyDescent="0.2">
      <c r="A105" s="43" t="s">
        <v>127</v>
      </c>
      <c r="B105" s="42"/>
      <c r="C105" s="42">
        <v>2214666.1</v>
      </c>
      <c r="D105" s="42">
        <v>3083736.8000000003</v>
      </c>
      <c r="E105" s="42">
        <v>1113377.7000000002</v>
      </c>
      <c r="F105" s="42">
        <v>6411780.6000000006</v>
      </c>
    </row>
    <row r="106" spans="1:6" x14ac:dyDescent="0.2">
      <c r="A106" s="43" t="s">
        <v>430</v>
      </c>
      <c r="B106" s="42"/>
      <c r="C106" s="42">
        <v>79058465</v>
      </c>
      <c r="D106" s="42">
        <v>14259230.25</v>
      </c>
      <c r="E106" s="42">
        <v>5453918.4000000004</v>
      </c>
      <c r="F106" s="42">
        <v>98771613.650000006</v>
      </c>
    </row>
    <row r="107" spans="1:6" x14ac:dyDescent="0.2">
      <c r="A107" s="43" t="s">
        <v>440</v>
      </c>
      <c r="B107" s="42"/>
      <c r="C107" s="42">
        <v>5211812.3499999996</v>
      </c>
      <c r="D107" s="42">
        <v>8105339.5000000009</v>
      </c>
      <c r="E107" s="42">
        <v>3019255.7</v>
      </c>
      <c r="F107" s="42">
        <v>16336407.550000001</v>
      </c>
    </row>
    <row r="108" spans="1:6" x14ac:dyDescent="0.2">
      <c r="A108" s="43" t="s">
        <v>131</v>
      </c>
      <c r="B108" s="42"/>
      <c r="C108" s="42">
        <v>2044126.9500000002</v>
      </c>
      <c r="D108" s="42">
        <v>13086280.149999999</v>
      </c>
      <c r="E108" s="42">
        <v>1085193.3999999999</v>
      </c>
      <c r="F108" s="42">
        <v>16215600.499999998</v>
      </c>
    </row>
    <row r="109" spans="1:6" x14ac:dyDescent="0.2">
      <c r="A109" s="43" t="s">
        <v>135</v>
      </c>
      <c r="B109" s="42"/>
      <c r="C109" s="42">
        <v>4627676.8499999996</v>
      </c>
      <c r="D109" s="42">
        <v>4205148.3499999996</v>
      </c>
      <c r="E109" s="42">
        <v>1527759.7</v>
      </c>
      <c r="F109" s="42">
        <v>10360584.899999999</v>
      </c>
    </row>
    <row r="110" spans="1:6" x14ac:dyDescent="0.2">
      <c r="A110" s="43" t="s">
        <v>138</v>
      </c>
      <c r="B110" s="42"/>
      <c r="C110" s="42">
        <v>5880789.8000000007</v>
      </c>
      <c r="D110" s="42">
        <v>9793041</v>
      </c>
      <c r="E110" s="42">
        <v>3238834.8000000003</v>
      </c>
      <c r="F110" s="42">
        <v>18912665.600000001</v>
      </c>
    </row>
    <row r="111" spans="1:6" x14ac:dyDescent="0.2">
      <c r="A111" s="43" t="s">
        <v>482</v>
      </c>
      <c r="B111" s="42">
        <v>99993</v>
      </c>
      <c r="C111" s="42">
        <v>561320.25</v>
      </c>
      <c r="D111" s="42">
        <v>1189078.9999999998</v>
      </c>
      <c r="E111" s="42">
        <v>338106.4</v>
      </c>
      <c r="F111" s="42">
        <v>2188498.65</v>
      </c>
    </row>
    <row r="112" spans="1:6" x14ac:dyDescent="0.2">
      <c r="A112" s="43" t="s">
        <v>488</v>
      </c>
      <c r="B112" s="42"/>
      <c r="C112" s="42">
        <v>2686111.25</v>
      </c>
      <c r="D112" s="42">
        <v>4567679.1000000006</v>
      </c>
      <c r="E112" s="42">
        <v>1482931.5</v>
      </c>
      <c r="F112" s="42">
        <v>8736721.8500000015</v>
      </c>
    </row>
    <row r="113" spans="1:6" x14ac:dyDescent="0.2">
      <c r="A113" s="43" t="s">
        <v>493</v>
      </c>
      <c r="B113" s="42"/>
      <c r="C113" s="42">
        <v>1120620.8999999999</v>
      </c>
      <c r="D113" s="42">
        <v>1065950.6499999999</v>
      </c>
      <c r="E113" s="42">
        <v>211838.2</v>
      </c>
      <c r="F113" s="42">
        <v>2398409.75</v>
      </c>
    </row>
    <row r="114" spans="1:6" x14ac:dyDescent="0.2">
      <c r="A114" s="43" t="s">
        <v>500</v>
      </c>
      <c r="B114" s="42"/>
      <c r="C114" s="42">
        <v>3587806.1000000006</v>
      </c>
      <c r="D114" s="42">
        <v>3549293.4999999995</v>
      </c>
      <c r="E114" s="42">
        <v>2034401.2</v>
      </c>
      <c r="F114" s="42">
        <v>9171500.7999999989</v>
      </c>
    </row>
    <row r="115" spans="1:6" x14ac:dyDescent="0.2">
      <c r="A115" s="43" t="s">
        <v>507</v>
      </c>
      <c r="B115" s="42"/>
      <c r="C115" s="42">
        <v>15080321.500000002</v>
      </c>
      <c r="D115" s="42">
        <v>17829707.099999998</v>
      </c>
      <c r="E115" s="42">
        <v>7919258.9000000004</v>
      </c>
      <c r="F115" s="42">
        <v>40829287.5</v>
      </c>
    </row>
    <row r="116" spans="1:6" x14ac:dyDescent="0.2">
      <c r="A116" s="43" t="s">
        <v>142</v>
      </c>
      <c r="B116" s="42"/>
      <c r="C116" s="42">
        <v>1962074.6</v>
      </c>
      <c r="D116" s="42">
        <v>3119601.7</v>
      </c>
      <c r="E116" s="42">
        <v>1084862.6000000001</v>
      </c>
      <c r="F116" s="42">
        <v>6166538.9000000004</v>
      </c>
    </row>
    <row r="117" spans="1:6" x14ac:dyDescent="0.2">
      <c r="A117" s="43" t="s">
        <v>13</v>
      </c>
      <c r="B117" s="42"/>
      <c r="C117" s="42">
        <v>5238218.4499999993</v>
      </c>
      <c r="D117" s="42">
        <v>5867875.5999999996</v>
      </c>
      <c r="E117" s="42">
        <v>2453857</v>
      </c>
      <c r="F117" s="42">
        <v>13559951.049999999</v>
      </c>
    </row>
    <row r="118" spans="1:6" x14ac:dyDescent="0.2">
      <c r="A118" s="43" t="s">
        <v>145</v>
      </c>
      <c r="B118" s="42"/>
      <c r="C118" s="42">
        <v>1214254.7</v>
      </c>
      <c r="D118" s="42">
        <v>779200.45</v>
      </c>
      <c r="E118" s="42">
        <v>167236.1</v>
      </c>
      <c r="F118" s="42">
        <v>2160691.25</v>
      </c>
    </row>
    <row r="119" spans="1:6" x14ac:dyDescent="0.2">
      <c r="A119" s="43" t="s">
        <v>539</v>
      </c>
      <c r="B119" s="42"/>
      <c r="C119" s="42">
        <v>4014669.6000000006</v>
      </c>
      <c r="D119" s="42">
        <v>5196648.9000000004</v>
      </c>
      <c r="E119" s="42">
        <v>2342351</v>
      </c>
      <c r="F119" s="42">
        <v>11553669.5</v>
      </c>
    </row>
    <row r="120" spans="1:6" x14ac:dyDescent="0.2">
      <c r="A120" s="43" t="s">
        <v>149</v>
      </c>
      <c r="B120" s="42"/>
      <c r="C120" s="42">
        <v>3460813.0500000003</v>
      </c>
      <c r="D120" s="42">
        <v>4037560.1999999997</v>
      </c>
      <c r="E120" s="42">
        <v>1481148.9</v>
      </c>
      <c r="F120" s="42">
        <v>8979522.1500000004</v>
      </c>
    </row>
    <row r="121" spans="1:6" x14ac:dyDescent="0.2">
      <c r="A121" s="43" t="s">
        <v>153</v>
      </c>
      <c r="B121" s="42"/>
      <c r="C121" s="42">
        <v>1670957.6500000001</v>
      </c>
      <c r="D121" s="42">
        <v>1241694.6499999999</v>
      </c>
      <c r="E121" s="42">
        <v>515626.70000000007</v>
      </c>
      <c r="F121" s="42">
        <v>3428279</v>
      </c>
    </row>
    <row r="122" spans="1:6" ht="16" thickBot="1" x14ac:dyDescent="0.25">
      <c r="A122" s="43" t="s">
        <v>553</v>
      </c>
      <c r="B122" s="42"/>
      <c r="C122" s="42">
        <v>194869</v>
      </c>
      <c r="D122" s="42">
        <v>1262198.2000000002</v>
      </c>
      <c r="E122" s="42">
        <v>126940.6</v>
      </c>
      <c r="F122" s="42">
        <v>1584007.8000000003</v>
      </c>
    </row>
    <row r="123" spans="1:6" ht="16" thickBot="1" x14ac:dyDescent="0.25">
      <c r="A123" s="41" t="s">
        <v>1432</v>
      </c>
      <c r="B123" s="40">
        <v>99993</v>
      </c>
      <c r="C123" s="40">
        <v>264832351.79999998</v>
      </c>
      <c r="D123" s="40">
        <v>253297274.54999995</v>
      </c>
      <c r="E123" s="40">
        <v>94427429.799999997</v>
      </c>
      <c r="F123" s="39">
        <v>612657049.14999998</v>
      </c>
    </row>
  </sheetData>
  <autoFilter ref="A71:F71" xr:uid="{9FEF1061-5763-465A-83FE-B960F589E3B3}"/>
  <mergeCells count="1">
    <mergeCell ref="A1:F1"/>
  </mergeCell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4996A-8354-3640-BA90-D9F4E015A610}">
  <dimension ref="A1:S120"/>
  <sheetViews>
    <sheetView zoomScale="70" zoomScaleNormal="70" workbookViewId="0">
      <selection activeCell="M1093" sqref="M1093"/>
    </sheetView>
  </sheetViews>
  <sheetFormatPr baseColWidth="10" defaultColWidth="8.83203125" defaultRowHeight="15" x14ac:dyDescent="0.2"/>
  <cols>
    <col min="1" max="1" width="14.83203125" bestFit="1" customWidth="1"/>
    <col min="2" max="2" width="16.5" bestFit="1" customWidth="1"/>
    <col min="3" max="4" width="12.1640625" bestFit="1" customWidth="1"/>
    <col min="5" max="5" width="14.1640625" bestFit="1" customWidth="1"/>
    <col min="6" max="6" width="13.83203125" bestFit="1" customWidth="1"/>
    <col min="7" max="7" width="10.83203125" bestFit="1" customWidth="1"/>
    <col min="8" max="8" width="13.1640625" bestFit="1" customWidth="1"/>
    <col min="9" max="9" width="14.83203125" bestFit="1" customWidth="1"/>
    <col min="10" max="11" width="13.83203125" bestFit="1" customWidth="1"/>
    <col min="12" max="12" width="12.1640625" bestFit="1" customWidth="1"/>
    <col min="13" max="13" width="13.83203125" bestFit="1" customWidth="1"/>
    <col min="14" max="14" width="13.83203125" customWidth="1"/>
    <col min="15" max="15" width="17.5" bestFit="1" customWidth="1"/>
    <col min="16" max="16" width="20.1640625" bestFit="1" customWidth="1"/>
  </cols>
  <sheetData>
    <row r="1" spans="1:16" ht="19" x14ac:dyDescent="0.25">
      <c r="A1" s="33" t="s">
        <v>1462</v>
      </c>
      <c r="B1" s="33"/>
      <c r="C1" s="33"/>
      <c r="D1" s="33"/>
      <c r="E1" s="33"/>
      <c r="F1" s="33"/>
      <c r="G1" s="33"/>
      <c r="H1" s="33"/>
      <c r="I1" s="33"/>
      <c r="J1" s="33"/>
      <c r="K1" s="33"/>
      <c r="L1" s="33"/>
      <c r="M1" s="33"/>
    </row>
    <row r="2" spans="1:16" x14ac:dyDescent="0.2">
      <c r="A2" t="s">
        <v>1461</v>
      </c>
    </row>
    <row r="3" spans="1:16" ht="16" thickBot="1" x14ac:dyDescent="0.25">
      <c r="A3" s="34"/>
      <c r="B3" s="66">
        <v>2020</v>
      </c>
      <c r="C3" s="65"/>
      <c r="D3" s="65"/>
      <c r="E3" s="64">
        <v>2021</v>
      </c>
      <c r="F3" s="64"/>
      <c r="G3" s="64"/>
      <c r="H3" s="63">
        <v>2022</v>
      </c>
      <c r="I3" s="63"/>
      <c r="J3" s="63"/>
      <c r="K3" s="62">
        <v>2023</v>
      </c>
      <c r="L3" s="62"/>
      <c r="M3" s="62"/>
      <c r="N3" s="61" t="s">
        <v>1460</v>
      </c>
      <c r="O3" s="61"/>
    </row>
    <row r="4" spans="1:16" ht="33" thickBot="1" x14ac:dyDescent="0.25">
      <c r="A4" s="60" t="s">
        <v>1459</v>
      </c>
      <c r="B4" s="59" t="s">
        <v>1444</v>
      </c>
      <c r="C4" s="59" t="s">
        <v>1458</v>
      </c>
      <c r="D4" s="58" t="s">
        <v>1457</v>
      </c>
      <c r="E4" s="47" t="s">
        <v>1444</v>
      </c>
      <c r="F4" s="47" t="s">
        <v>1458</v>
      </c>
      <c r="G4" s="57" t="s">
        <v>1457</v>
      </c>
      <c r="H4" s="46" t="s">
        <v>1444</v>
      </c>
      <c r="I4" s="46" t="s">
        <v>1458</v>
      </c>
      <c r="J4" s="56" t="s">
        <v>1457</v>
      </c>
      <c r="K4" s="45" t="s">
        <v>1444</v>
      </c>
      <c r="L4" s="45" t="s">
        <v>1458</v>
      </c>
      <c r="M4" s="55" t="s">
        <v>1457</v>
      </c>
      <c r="N4" s="49" t="s">
        <v>69</v>
      </c>
      <c r="O4" s="49" t="s">
        <v>1457</v>
      </c>
      <c r="P4" s="49" t="s">
        <v>1456</v>
      </c>
    </row>
    <row r="5" spans="1:16" x14ac:dyDescent="0.2">
      <c r="A5" s="43" t="s">
        <v>158</v>
      </c>
      <c r="B5" s="42"/>
      <c r="C5" s="53">
        <v>732923</v>
      </c>
      <c r="D5" s="51">
        <f>B5/C5</f>
        <v>0</v>
      </c>
      <c r="E5" s="42">
        <v>362480.05000000005</v>
      </c>
      <c r="F5" s="53">
        <v>734182</v>
      </c>
      <c r="G5" s="51">
        <f>E5/F5</f>
        <v>0.4937196090342722</v>
      </c>
      <c r="H5" s="42">
        <v>700466</v>
      </c>
      <c r="I5" s="53">
        <v>733583</v>
      </c>
      <c r="J5" s="51">
        <f>H5/I5</f>
        <v>0.95485582408534553</v>
      </c>
      <c r="K5" s="42">
        <v>236082.6</v>
      </c>
      <c r="N5" s="43" t="s">
        <v>430</v>
      </c>
      <c r="O5" s="51">
        <v>2.3529754168051071</v>
      </c>
      <c r="P5" s="54" t="s">
        <v>1455</v>
      </c>
    </row>
    <row r="6" spans="1:16" x14ac:dyDescent="0.2">
      <c r="A6" s="43" t="s">
        <v>79</v>
      </c>
      <c r="B6" s="42"/>
      <c r="C6" s="53">
        <v>5031362</v>
      </c>
      <c r="D6" s="51">
        <f>B6/C6</f>
        <v>0</v>
      </c>
      <c r="E6" s="42">
        <v>3736869.05</v>
      </c>
      <c r="F6" s="53">
        <v>5049846</v>
      </c>
      <c r="G6" s="51">
        <f>E6/F6</f>
        <v>0.73999663554096495</v>
      </c>
      <c r="H6" s="42">
        <v>3275325.1500000004</v>
      </c>
      <c r="I6" s="53">
        <v>5074296</v>
      </c>
      <c r="J6" s="51">
        <f>H6/I6</f>
        <v>0.64547380562742107</v>
      </c>
      <c r="K6" s="42">
        <v>1405119.2000000002</v>
      </c>
      <c r="N6" s="43" t="s">
        <v>131</v>
      </c>
      <c r="O6" s="51">
        <v>1.8838054053774926</v>
      </c>
      <c r="P6" t="s">
        <v>1454</v>
      </c>
    </row>
    <row r="7" spans="1:16" x14ac:dyDescent="0.2">
      <c r="A7" s="43" t="s">
        <v>184</v>
      </c>
      <c r="B7" s="42"/>
      <c r="C7" s="53">
        <v>3014195</v>
      </c>
      <c r="D7" s="51">
        <f>B7/C7</f>
        <v>0</v>
      </c>
      <c r="E7" s="42">
        <v>2664325.5</v>
      </c>
      <c r="F7" s="53">
        <v>3028122</v>
      </c>
      <c r="G7" s="51">
        <f>E7/F7</f>
        <v>0.87986068593009137</v>
      </c>
      <c r="H7" s="42">
        <v>1817432.8000000003</v>
      </c>
      <c r="I7" s="53">
        <v>3045637</v>
      </c>
      <c r="J7" s="51">
        <f>H7/I7</f>
        <v>0.59673322854956135</v>
      </c>
      <c r="K7" s="42">
        <v>853221</v>
      </c>
      <c r="N7" s="43" t="s">
        <v>116</v>
      </c>
      <c r="O7" s="51">
        <v>1.7281566194789284</v>
      </c>
      <c r="P7" t="s">
        <v>1454</v>
      </c>
    </row>
    <row r="8" spans="1:16" x14ac:dyDescent="0.2">
      <c r="A8" s="43" t="s">
        <v>197</v>
      </c>
      <c r="B8" s="42"/>
      <c r="C8" s="53">
        <v>7179943</v>
      </c>
      <c r="D8" s="51">
        <f>B8/C8</f>
        <v>0</v>
      </c>
      <c r="E8" s="42">
        <v>4702642.95</v>
      </c>
      <c r="F8" s="53">
        <v>7264877</v>
      </c>
      <c r="G8" s="51">
        <f>E8/F8</f>
        <v>0.64731212242134317</v>
      </c>
      <c r="H8" s="42">
        <v>6314502.8000000007</v>
      </c>
      <c r="I8" s="53">
        <v>7359197</v>
      </c>
      <c r="J8" s="51">
        <f>H8/I8</f>
        <v>0.85804236522000987</v>
      </c>
      <c r="K8" s="42">
        <v>2420760.4000000004</v>
      </c>
      <c r="N8" s="43" t="s">
        <v>145</v>
      </c>
      <c r="O8" s="51">
        <v>1.5405182625751879</v>
      </c>
      <c r="P8" t="s">
        <v>1454</v>
      </c>
    </row>
    <row r="9" spans="1:16" x14ac:dyDescent="0.2">
      <c r="A9" s="43" t="s">
        <v>84</v>
      </c>
      <c r="B9" s="42"/>
      <c r="C9" s="53">
        <v>39501653</v>
      </c>
      <c r="D9" s="51">
        <f>B9/C9</f>
        <v>0</v>
      </c>
      <c r="E9" s="42">
        <v>22895346</v>
      </c>
      <c r="F9" s="53">
        <v>39142991</v>
      </c>
      <c r="G9" s="51">
        <f>E9/F9</f>
        <v>0.58491559829957807</v>
      </c>
      <c r="H9" s="42">
        <v>22597447.949999999</v>
      </c>
      <c r="I9" s="53">
        <v>39029342</v>
      </c>
      <c r="J9" s="51">
        <f>H9/I9</f>
        <v>0.57898613689157252</v>
      </c>
      <c r="K9" s="42">
        <v>12370026.500000002</v>
      </c>
      <c r="N9" s="43" t="s">
        <v>553</v>
      </c>
      <c r="O9" s="51">
        <v>1.2536576366754688</v>
      </c>
      <c r="P9" t="s">
        <v>1454</v>
      </c>
    </row>
    <row r="10" spans="1:16" x14ac:dyDescent="0.2">
      <c r="A10" s="43" t="s">
        <v>88</v>
      </c>
      <c r="B10" s="42"/>
      <c r="C10" s="53">
        <v>5784865</v>
      </c>
      <c r="D10" s="51">
        <f>B10/C10</f>
        <v>0</v>
      </c>
      <c r="E10" s="42">
        <v>4411748.25</v>
      </c>
      <c r="F10" s="53">
        <v>5811297</v>
      </c>
      <c r="G10" s="51">
        <f>E10/F10</f>
        <v>0.75916757481161268</v>
      </c>
      <c r="H10" s="42">
        <v>5342298.3500000006</v>
      </c>
      <c r="I10" s="53">
        <v>5839926</v>
      </c>
      <c r="J10" s="51">
        <f>H10/I10</f>
        <v>0.91478870622675712</v>
      </c>
      <c r="K10" s="42">
        <v>1894010.5000000002</v>
      </c>
      <c r="N10" s="43" t="s">
        <v>108</v>
      </c>
      <c r="O10" s="51">
        <v>1.2334356199404319</v>
      </c>
      <c r="P10" t="s">
        <v>1454</v>
      </c>
    </row>
    <row r="11" spans="1:16" x14ac:dyDescent="0.2">
      <c r="A11" s="43" t="s">
        <v>234</v>
      </c>
      <c r="B11" s="42"/>
      <c r="C11" s="53">
        <v>3597362</v>
      </c>
      <c r="D11" s="51">
        <f>B11/C11</f>
        <v>0</v>
      </c>
      <c r="E11" s="42">
        <v>2015027.1500000001</v>
      </c>
      <c r="F11" s="53">
        <v>3623355</v>
      </c>
      <c r="G11" s="51">
        <f>E11/F11</f>
        <v>0.55612192291398443</v>
      </c>
      <c r="H11" s="42">
        <v>2185941.0499999998</v>
      </c>
      <c r="I11" s="53">
        <v>3626205</v>
      </c>
      <c r="J11" s="51">
        <f>H11/I11</f>
        <v>0.60281783572633096</v>
      </c>
      <c r="K11" s="42">
        <v>978610.4</v>
      </c>
      <c r="N11" s="43" t="s">
        <v>493</v>
      </c>
      <c r="O11" s="51">
        <v>1.2110325125837282</v>
      </c>
      <c r="P11" t="s">
        <v>1454</v>
      </c>
    </row>
    <row r="12" spans="1:16" x14ac:dyDescent="0.2">
      <c r="A12" s="43" t="s">
        <v>676</v>
      </c>
      <c r="B12" s="42"/>
      <c r="C12" s="53">
        <v>670868</v>
      </c>
      <c r="D12" s="51">
        <f>B12/C12</f>
        <v>0</v>
      </c>
      <c r="E12" s="42">
        <v>358147.65</v>
      </c>
      <c r="F12" s="53">
        <v>668791</v>
      </c>
      <c r="G12" s="51">
        <f>E12/F12</f>
        <v>0.53551505627318552</v>
      </c>
      <c r="H12" s="42">
        <v>940513.19999999984</v>
      </c>
      <c r="I12" s="53">
        <v>671803</v>
      </c>
      <c r="J12" s="51">
        <f>H12/I12</f>
        <v>1.3999836261523093</v>
      </c>
      <c r="K12" s="42">
        <v>237981.90000000002</v>
      </c>
      <c r="N12" s="43" t="s">
        <v>124</v>
      </c>
      <c r="O12" s="51">
        <v>1.1212922481022156</v>
      </c>
      <c r="P12" t="s">
        <v>1454</v>
      </c>
    </row>
    <row r="13" spans="1:16" x14ac:dyDescent="0.2">
      <c r="A13" s="43" t="s">
        <v>92</v>
      </c>
      <c r="B13" s="42"/>
      <c r="C13" s="53">
        <v>992114</v>
      </c>
      <c r="D13" s="51">
        <f>B13/C13</f>
        <v>0</v>
      </c>
      <c r="E13" s="42">
        <v>1439014.45</v>
      </c>
      <c r="F13" s="53">
        <v>1004807</v>
      </c>
      <c r="G13" s="51">
        <f>E13/F13</f>
        <v>1.4321302001279848</v>
      </c>
      <c r="H13" s="42">
        <v>794661.35</v>
      </c>
      <c r="I13" s="53">
        <v>1018396</v>
      </c>
      <c r="J13" s="51">
        <f>H13/I13</f>
        <v>0.78030682563560738</v>
      </c>
      <c r="K13" s="42">
        <v>207524.80000000002</v>
      </c>
      <c r="N13" s="43" t="s">
        <v>92</v>
      </c>
      <c r="O13" s="51">
        <v>1.1062185128817961</v>
      </c>
      <c r="P13" t="s">
        <v>1454</v>
      </c>
    </row>
    <row r="14" spans="1:16" x14ac:dyDescent="0.2">
      <c r="A14" s="43" t="s">
        <v>242</v>
      </c>
      <c r="B14" s="42"/>
      <c r="C14" s="53">
        <v>21589602</v>
      </c>
      <c r="D14" s="51">
        <f>B14/C14</f>
        <v>0</v>
      </c>
      <c r="E14" s="42">
        <v>12597090.600000001</v>
      </c>
      <c r="F14" s="53">
        <v>21828069</v>
      </c>
      <c r="G14" s="51">
        <f>E14/F14</f>
        <v>0.57710513009648268</v>
      </c>
      <c r="H14" s="42">
        <v>13581729.399999999</v>
      </c>
      <c r="I14" s="53">
        <v>22244823</v>
      </c>
      <c r="J14" s="51">
        <f>H14/I14</f>
        <v>0.61055686529850106</v>
      </c>
      <c r="K14" s="42">
        <v>6781862.8000000007</v>
      </c>
      <c r="N14" s="43" t="s">
        <v>135</v>
      </c>
      <c r="O14" s="51">
        <v>1.0395007094580073</v>
      </c>
      <c r="P14" t="s">
        <v>1454</v>
      </c>
    </row>
    <row r="15" spans="1:16" x14ac:dyDescent="0.2">
      <c r="A15" s="43" t="s">
        <v>274</v>
      </c>
      <c r="B15" s="42"/>
      <c r="C15" s="53">
        <v>10729828</v>
      </c>
      <c r="D15" s="51">
        <f>B15/C15</f>
        <v>0</v>
      </c>
      <c r="E15" s="42">
        <v>6066289.4000000004</v>
      </c>
      <c r="F15" s="53">
        <v>10788029</v>
      </c>
      <c r="G15" s="51">
        <f>E15/F15</f>
        <v>0.56231674942660981</v>
      </c>
      <c r="H15" s="42">
        <v>7503032.6500000004</v>
      </c>
      <c r="I15" s="53">
        <v>10912876</v>
      </c>
      <c r="J15" s="51">
        <f>H15/I15</f>
        <v>0.68753943964908981</v>
      </c>
      <c r="K15" s="42">
        <v>2944305.2</v>
      </c>
      <c r="N15" s="43" t="s">
        <v>104</v>
      </c>
      <c r="O15" s="51">
        <v>1.0144719154276445</v>
      </c>
      <c r="P15" t="s">
        <v>1454</v>
      </c>
    </row>
    <row r="16" spans="1:16" x14ac:dyDescent="0.2">
      <c r="A16" s="43" t="s">
        <v>764</v>
      </c>
      <c r="B16" s="42"/>
      <c r="C16" s="53">
        <v>1451043</v>
      </c>
      <c r="D16" s="51">
        <f>B16/C16</f>
        <v>0</v>
      </c>
      <c r="E16" s="42">
        <v>760906.3</v>
      </c>
      <c r="F16" s="53">
        <v>1447154</v>
      </c>
      <c r="G16" s="51">
        <f>E16/F16</f>
        <v>0.52579497413544107</v>
      </c>
      <c r="H16" s="42">
        <v>1155099.1500000001</v>
      </c>
      <c r="I16" s="53">
        <v>1440196</v>
      </c>
      <c r="J16" s="51">
        <f>H16/I16</f>
        <v>0.80204302053331644</v>
      </c>
      <c r="K16" s="42">
        <v>477660.00000000006</v>
      </c>
      <c r="N16" s="43" t="s">
        <v>676</v>
      </c>
      <c r="O16" s="51">
        <v>0.96774934121274736</v>
      </c>
      <c r="P16" t="s">
        <v>1454</v>
      </c>
    </row>
    <row r="17" spans="1:16" x14ac:dyDescent="0.2">
      <c r="A17" s="43" t="s">
        <v>290</v>
      </c>
      <c r="B17" s="42"/>
      <c r="C17" s="53">
        <v>3190571</v>
      </c>
      <c r="D17" s="51">
        <f>B17/C17</f>
        <v>0</v>
      </c>
      <c r="E17" s="42">
        <v>1392066.9500000002</v>
      </c>
      <c r="F17" s="53">
        <v>3197689</v>
      </c>
      <c r="G17" s="51">
        <f>E17/F17</f>
        <v>0.43533531559823369</v>
      </c>
      <c r="H17" s="42">
        <v>1718834.1000000003</v>
      </c>
      <c r="I17" s="53">
        <v>3200517</v>
      </c>
      <c r="J17" s="51">
        <f>H17/I17</f>
        <v>0.53704888928882433</v>
      </c>
      <c r="K17" s="42">
        <v>773941.40000000014</v>
      </c>
      <c r="N17" s="43" t="s">
        <v>353</v>
      </c>
      <c r="O17" s="51">
        <v>0.88966218962820443</v>
      </c>
      <c r="P17" t="s">
        <v>1454</v>
      </c>
    </row>
    <row r="18" spans="1:16" x14ac:dyDescent="0.2">
      <c r="A18" s="43" t="s">
        <v>790</v>
      </c>
      <c r="B18" s="42"/>
      <c r="C18" s="53">
        <v>1849202</v>
      </c>
      <c r="D18" s="51">
        <f>B18/C18</f>
        <v>0</v>
      </c>
      <c r="E18" s="42">
        <v>876578.55</v>
      </c>
      <c r="F18" s="53">
        <v>1904314</v>
      </c>
      <c r="G18" s="51">
        <f>E18/F18</f>
        <v>0.4603119811123586</v>
      </c>
      <c r="H18" s="42">
        <v>864470.04999999993</v>
      </c>
      <c r="I18" s="53">
        <v>1939033</v>
      </c>
      <c r="J18" s="51">
        <f>H18/I18</f>
        <v>0.44582534180697281</v>
      </c>
      <c r="K18" s="42">
        <v>531105.30000000005</v>
      </c>
      <c r="N18" s="43" t="s">
        <v>127</v>
      </c>
      <c r="O18" s="51">
        <v>0.83714051588657612</v>
      </c>
      <c r="P18" t="s">
        <v>1453</v>
      </c>
    </row>
    <row r="19" spans="1:16" x14ac:dyDescent="0.2">
      <c r="A19" s="43" t="s">
        <v>292</v>
      </c>
      <c r="B19" s="42"/>
      <c r="C19" s="53">
        <v>12786580</v>
      </c>
      <c r="D19" s="51">
        <f>B19/C19</f>
        <v>0</v>
      </c>
      <c r="E19" s="42">
        <v>7567170.8499999996</v>
      </c>
      <c r="F19" s="53">
        <v>12686469</v>
      </c>
      <c r="G19" s="51">
        <f>E19/F19</f>
        <v>0.5964757293774966</v>
      </c>
      <c r="H19" s="42">
        <v>9080868.8499999996</v>
      </c>
      <c r="I19" s="53">
        <v>12582032</v>
      </c>
      <c r="J19" s="51">
        <f>H19/I19</f>
        <v>0.72173309128446017</v>
      </c>
      <c r="K19" s="42">
        <v>2997067.1</v>
      </c>
      <c r="N19" s="43" t="s">
        <v>88</v>
      </c>
      <c r="O19" s="51">
        <v>0.83697814051918495</v>
      </c>
      <c r="P19" t="s">
        <v>1453</v>
      </c>
    </row>
    <row r="20" spans="1:16" x14ac:dyDescent="0.2">
      <c r="A20" s="43" t="s">
        <v>309</v>
      </c>
      <c r="B20" s="42"/>
      <c r="C20" s="53">
        <v>6788799</v>
      </c>
      <c r="D20" s="51">
        <f>B20/C20</f>
        <v>0</v>
      </c>
      <c r="E20" s="42">
        <v>2707469.45</v>
      </c>
      <c r="F20" s="53">
        <v>6813532</v>
      </c>
      <c r="G20" s="51">
        <f>E20/F20</f>
        <v>0.39736651269855344</v>
      </c>
      <c r="H20" s="42">
        <v>4727148.9000000004</v>
      </c>
      <c r="I20" s="53">
        <v>6833037</v>
      </c>
      <c r="J20" s="51">
        <f>H20/I20</f>
        <v>0.69180788864453691</v>
      </c>
      <c r="K20" s="42">
        <v>1917394.3</v>
      </c>
      <c r="N20" s="43" t="s">
        <v>153</v>
      </c>
      <c r="O20" s="51">
        <v>0.8176598821402169</v>
      </c>
      <c r="P20" t="s">
        <v>1453</v>
      </c>
    </row>
    <row r="21" spans="1:16" x14ac:dyDescent="0.2">
      <c r="A21" s="43" t="s">
        <v>311</v>
      </c>
      <c r="B21" s="42"/>
      <c r="C21" s="53">
        <v>2937919</v>
      </c>
      <c r="D21" s="51">
        <f>B21/C21</f>
        <v>0</v>
      </c>
      <c r="E21" s="42">
        <v>1771745.55</v>
      </c>
      <c r="F21" s="53">
        <v>2937922</v>
      </c>
      <c r="G21" s="51">
        <f>E21/F21</f>
        <v>0.60306078582072642</v>
      </c>
      <c r="H21" s="42">
        <v>1696255</v>
      </c>
      <c r="I21" s="53">
        <v>2937150</v>
      </c>
      <c r="J21" s="51">
        <f>H21/I21</f>
        <v>0.57751732121274024</v>
      </c>
      <c r="K21" s="42">
        <v>700571.50000000012</v>
      </c>
      <c r="N21" s="43" t="s">
        <v>482</v>
      </c>
      <c r="O21" s="51">
        <v>0.79943374438824732</v>
      </c>
      <c r="P21" t="s">
        <v>1453</v>
      </c>
    </row>
    <row r="22" spans="1:16" x14ac:dyDescent="0.2">
      <c r="A22" s="43" t="s">
        <v>96</v>
      </c>
      <c r="B22" s="42"/>
      <c r="C22" s="53">
        <v>4507445</v>
      </c>
      <c r="D22" s="51">
        <f>B22/C22</f>
        <v>0</v>
      </c>
      <c r="E22" s="42">
        <v>2759673</v>
      </c>
      <c r="F22" s="53">
        <v>4506589</v>
      </c>
      <c r="G22" s="51">
        <f>E22/F22</f>
        <v>0.61236402964636893</v>
      </c>
      <c r="H22" s="42">
        <v>3449415.0999999996</v>
      </c>
      <c r="I22" s="53">
        <v>4512310</v>
      </c>
      <c r="J22" s="51">
        <f>H22/I22</f>
        <v>0.7644455057387457</v>
      </c>
      <c r="K22" s="42">
        <v>1258207.8</v>
      </c>
      <c r="N22" s="43" t="s">
        <v>395</v>
      </c>
      <c r="O22" s="51">
        <v>0.78980613432664615</v>
      </c>
      <c r="P22" t="s">
        <v>1453</v>
      </c>
    </row>
    <row r="23" spans="1:16" x14ac:dyDescent="0.2">
      <c r="A23" s="43" t="s">
        <v>318</v>
      </c>
      <c r="B23" s="42"/>
      <c r="C23" s="53">
        <v>4651664</v>
      </c>
      <c r="D23" s="51">
        <f>B23/C23</f>
        <v>0</v>
      </c>
      <c r="E23" s="42">
        <v>2189615.0500000003</v>
      </c>
      <c r="F23" s="53">
        <v>4627098</v>
      </c>
      <c r="G23" s="51">
        <f>E23/F23</f>
        <v>0.47321562024404934</v>
      </c>
      <c r="H23" s="42">
        <v>4940547.45</v>
      </c>
      <c r="I23" s="53">
        <v>4590241</v>
      </c>
      <c r="J23" s="51">
        <f>H23/I23</f>
        <v>1.076315481039013</v>
      </c>
      <c r="K23" s="42">
        <v>1255877.9000000001</v>
      </c>
      <c r="N23" s="43" t="s">
        <v>318</v>
      </c>
      <c r="O23" s="51">
        <v>0.77476555064153119</v>
      </c>
      <c r="P23" t="s">
        <v>1453</v>
      </c>
    </row>
    <row r="24" spans="1:16" x14ac:dyDescent="0.2">
      <c r="A24" s="43" t="s">
        <v>100</v>
      </c>
      <c r="B24" s="42"/>
      <c r="C24" s="53">
        <v>6995729</v>
      </c>
      <c r="D24" s="51">
        <f>B24/C24</f>
        <v>0</v>
      </c>
      <c r="E24" s="42">
        <v>4682176.45</v>
      </c>
      <c r="F24" s="53">
        <v>6989690</v>
      </c>
      <c r="G24" s="51">
        <f>E24/F24</f>
        <v>0.66986897129915635</v>
      </c>
      <c r="H24" s="42">
        <v>5189289.5999999996</v>
      </c>
      <c r="I24" s="53">
        <v>6981974</v>
      </c>
      <c r="J24" s="51">
        <f>H24/I24</f>
        <v>0.74324103756330229</v>
      </c>
      <c r="K24" s="42">
        <v>2041955.8000000003</v>
      </c>
      <c r="N24" s="43" t="s">
        <v>142</v>
      </c>
      <c r="O24" s="51">
        <v>0.75517210845532556</v>
      </c>
      <c r="P24" t="s">
        <v>1453</v>
      </c>
    </row>
    <row r="25" spans="1:16" x14ac:dyDescent="0.2">
      <c r="A25" s="43" t="s">
        <v>104</v>
      </c>
      <c r="B25" s="42"/>
      <c r="C25" s="53">
        <v>6173205</v>
      </c>
      <c r="D25" s="51">
        <f>B25/C25</f>
        <v>0</v>
      </c>
      <c r="E25" s="42">
        <v>6269726.0999999996</v>
      </c>
      <c r="F25" s="53">
        <v>6174610</v>
      </c>
      <c r="G25" s="51">
        <f>E25/F25</f>
        <v>1.0154043899128851</v>
      </c>
      <c r="H25" s="42">
        <v>6248126.0499999998</v>
      </c>
      <c r="I25" s="53">
        <v>6164660</v>
      </c>
      <c r="J25" s="51">
        <f>H25/I25</f>
        <v>1.0135394409424039</v>
      </c>
      <c r="K25" s="42">
        <v>1621562</v>
      </c>
      <c r="N25" s="43" t="s">
        <v>197</v>
      </c>
      <c r="O25" s="51">
        <v>0.75267724382067658</v>
      </c>
      <c r="P25" t="s">
        <v>1453</v>
      </c>
    </row>
    <row r="26" spans="1:16" x14ac:dyDescent="0.2">
      <c r="A26" s="43" t="s">
        <v>108</v>
      </c>
      <c r="B26" s="42"/>
      <c r="C26" s="53">
        <v>1363557</v>
      </c>
      <c r="D26" s="51">
        <f>B26/C26</f>
        <v>0</v>
      </c>
      <c r="E26" s="42">
        <v>1522220.8499999999</v>
      </c>
      <c r="F26" s="53">
        <v>1377238</v>
      </c>
      <c r="G26" s="51">
        <f>E26/F26</f>
        <v>1.1052707302586771</v>
      </c>
      <c r="H26" s="42">
        <v>1886279.65</v>
      </c>
      <c r="I26" s="53">
        <v>1385340</v>
      </c>
      <c r="J26" s="51">
        <f>H26/I26</f>
        <v>1.3616005096221866</v>
      </c>
      <c r="K26" s="42">
        <v>382538.4</v>
      </c>
      <c r="N26" s="43" t="s">
        <v>184</v>
      </c>
      <c r="O26" s="51">
        <v>0.73829695723982636</v>
      </c>
      <c r="P26" t="s">
        <v>1453</v>
      </c>
    </row>
    <row r="27" spans="1:16" x14ac:dyDescent="0.2">
      <c r="A27" s="43" t="s">
        <v>353</v>
      </c>
      <c r="B27" s="42"/>
      <c r="C27" s="53">
        <v>10069577</v>
      </c>
      <c r="D27" s="51">
        <f>B27/C27</f>
        <v>0</v>
      </c>
      <c r="E27" s="42">
        <v>6178392.7000000002</v>
      </c>
      <c r="F27" s="53">
        <v>10037504</v>
      </c>
      <c r="G27" s="51">
        <f>E27/F27</f>
        <v>0.61553078335012368</v>
      </c>
      <c r="H27" s="42">
        <v>11677636.450000001</v>
      </c>
      <c r="I27" s="53">
        <v>10034113</v>
      </c>
      <c r="J27" s="51">
        <f>H27/I27</f>
        <v>1.1637935959062851</v>
      </c>
      <c r="K27" s="42">
        <v>3046893.4000000004</v>
      </c>
      <c r="N27" s="43" t="s">
        <v>158</v>
      </c>
      <c r="O27" s="51">
        <v>0.72428771655980884</v>
      </c>
      <c r="P27" t="s">
        <v>1453</v>
      </c>
    </row>
    <row r="28" spans="1:16" x14ac:dyDescent="0.2">
      <c r="A28" s="43" t="s">
        <v>368</v>
      </c>
      <c r="B28" s="42"/>
      <c r="C28" s="53">
        <v>5709852</v>
      </c>
      <c r="D28" s="51">
        <f>B28/C28</f>
        <v>0</v>
      </c>
      <c r="E28" s="42">
        <v>2746685.6</v>
      </c>
      <c r="F28" s="53">
        <v>5711471</v>
      </c>
      <c r="G28" s="51">
        <f>E28/F28</f>
        <v>0.48090686269789346</v>
      </c>
      <c r="H28" s="42">
        <v>4059355.1500000004</v>
      </c>
      <c r="I28" s="53">
        <v>5717184</v>
      </c>
      <c r="J28" s="51">
        <f>H28/I28</f>
        <v>0.71002702554264485</v>
      </c>
      <c r="K28" s="42">
        <v>1555151.9000000001</v>
      </c>
      <c r="N28" s="43" t="s">
        <v>112</v>
      </c>
      <c r="O28" s="51">
        <v>0.71669414053630098</v>
      </c>
      <c r="P28" t="s">
        <v>1453</v>
      </c>
    </row>
    <row r="29" spans="1:16" x14ac:dyDescent="0.2">
      <c r="A29" s="43" t="s">
        <v>112</v>
      </c>
      <c r="B29" s="42"/>
      <c r="C29" s="53">
        <v>6153998</v>
      </c>
      <c r="D29" s="51">
        <f>B29/C29</f>
        <v>0</v>
      </c>
      <c r="E29" s="42">
        <v>3801536.95</v>
      </c>
      <c r="F29" s="53">
        <v>6169823</v>
      </c>
      <c r="G29" s="51">
        <f>E29/F29</f>
        <v>0.61615008242537916</v>
      </c>
      <c r="H29" s="42">
        <v>5048862.45</v>
      </c>
      <c r="I29" s="53">
        <v>6177957</v>
      </c>
      <c r="J29" s="51">
        <f>H29/I29</f>
        <v>0.81723819864722269</v>
      </c>
      <c r="K29" s="42">
        <v>1642217.1</v>
      </c>
      <c r="N29" s="43" t="s">
        <v>100</v>
      </c>
      <c r="O29" s="51">
        <v>0.70655500443122932</v>
      </c>
      <c r="P29" t="s">
        <v>1453</v>
      </c>
    </row>
    <row r="30" spans="1:16" x14ac:dyDescent="0.2">
      <c r="A30" s="43" t="s">
        <v>383</v>
      </c>
      <c r="B30" s="42"/>
      <c r="C30" s="53">
        <v>2958141</v>
      </c>
      <c r="D30" s="51">
        <f>B30/C30</f>
        <v>0</v>
      </c>
      <c r="E30" s="42">
        <v>1924631.6500000004</v>
      </c>
      <c r="F30" s="53">
        <v>2949586</v>
      </c>
      <c r="G30" s="51">
        <f>E30/F30</f>
        <v>0.65250908093542637</v>
      </c>
      <c r="H30" s="42">
        <v>1527648.8499999999</v>
      </c>
      <c r="I30" s="53">
        <v>2940057</v>
      </c>
      <c r="J30" s="51">
        <f>H30/I30</f>
        <v>0.51959837853483792</v>
      </c>
      <c r="K30" s="42">
        <v>878993</v>
      </c>
      <c r="N30" s="43" t="s">
        <v>79</v>
      </c>
      <c r="O30" s="51">
        <v>0.69273522058419301</v>
      </c>
      <c r="P30" t="s">
        <v>1452</v>
      </c>
    </row>
    <row r="31" spans="1:16" x14ac:dyDescent="0.2">
      <c r="A31" s="43" t="s">
        <v>116</v>
      </c>
      <c r="B31" s="42"/>
      <c r="C31" s="53">
        <v>1087075</v>
      </c>
      <c r="D31" s="51">
        <f>B31/C31</f>
        <v>0</v>
      </c>
      <c r="E31" s="42">
        <v>1287413.4000000001</v>
      </c>
      <c r="F31" s="53">
        <v>1106227</v>
      </c>
      <c r="G31" s="51">
        <f>E31/F31</f>
        <v>1.1637877216882251</v>
      </c>
      <c r="H31" s="42">
        <v>2574201.25</v>
      </c>
      <c r="I31" s="53">
        <v>1122867</v>
      </c>
      <c r="J31" s="51">
        <f>H31/I31</f>
        <v>2.2925255172696319</v>
      </c>
      <c r="K31" s="42">
        <v>350987</v>
      </c>
      <c r="N31" s="43" t="s">
        <v>488</v>
      </c>
      <c r="O31" s="51">
        <v>0.69094452984881816</v>
      </c>
      <c r="P31" t="s">
        <v>1452</v>
      </c>
    </row>
    <row r="32" spans="1:16" x14ac:dyDescent="0.2">
      <c r="A32" s="43" t="s">
        <v>120</v>
      </c>
      <c r="B32" s="42"/>
      <c r="C32" s="53">
        <v>10449445</v>
      </c>
      <c r="D32" s="51">
        <f>B32/C32</f>
        <v>0</v>
      </c>
      <c r="E32" s="42">
        <v>5837340.4500000002</v>
      </c>
      <c r="F32" s="53">
        <v>10565885</v>
      </c>
      <c r="G32" s="51">
        <f>E32/F32</f>
        <v>0.55247056446289167</v>
      </c>
      <c r="H32" s="42">
        <v>7069293.75</v>
      </c>
      <c r="I32" s="53">
        <v>10698973</v>
      </c>
      <c r="J32" s="51">
        <f>H32/I32</f>
        <v>0.66074507805562277</v>
      </c>
      <c r="K32" s="42">
        <v>2872608.6</v>
      </c>
      <c r="N32" s="43" t="s">
        <v>96</v>
      </c>
      <c r="O32" s="51">
        <v>0.68840476769255732</v>
      </c>
      <c r="P32" t="s">
        <v>1452</v>
      </c>
    </row>
    <row r="33" spans="1:19" x14ac:dyDescent="0.2">
      <c r="A33" s="43" t="s">
        <v>1038</v>
      </c>
      <c r="B33" s="42"/>
      <c r="C33" s="53">
        <v>779518</v>
      </c>
      <c r="D33" s="51">
        <f>B33/C33</f>
        <v>0</v>
      </c>
      <c r="E33" s="42">
        <v>264382.65000000002</v>
      </c>
      <c r="F33" s="53">
        <v>777934</v>
      </c>
      <c r="G33" s="51">
        <f>E33/F33</f>
        <v>0.3398522882403906</v>
      </c>
      <c r="H33" s="42">
        <v>781849.74999999988</v>
      </c>
      <c r="I33" s="53">
        <v>779261</v>
      </c>
      <c r="J33" s="51">
        <f>H33/I33</f>
        <v>1.0033220576931219</v>
      </c>
      <c r="K33" s="42">
        <v>171655</v>
      </c>
      <c r="N33" s="43" t="s">
        <v>1038</v>
      </c>
      <c r="O33" s="51">
        <v>0.67158717296675619</v>
      </c>
      <c r="P33" t="s">
        <v>1452</v>
      </c>
    </row>
    <row r="34" spans="1:19" x14ac:dyDescent="0.2">
      <c r="A34" s="43" t="s">
        <v>395</v>
      </c>
      <c r="B34" s="42"/>
      <c r="C34" s="53">
        <v>1962642</v>
      </c>
      <c r="D34" s="51">
        <f>B34/C34</f>
        <v>0</v>
      </c>
      <c r="E34" s="42">
        <v>1093960.95</v>
      </c>
      <c r="F34" s="53">
        <v>1963554</v>
      </c>
      <c r="G34" s="51">
        <f>E34/F34</f>
        <v>0.55713311169440716</v>
      </c>
      <c r="H34" s="42">
        <v>2012160.25</v>
      </c>
      <c r="I34" s="53">
        <v>1967923</v>
      </c>
      <c r="J34" s="51">
        <f>H34/I34</f>
        <v>1.0224791569588851</v>
      </c>
      <c r="K34" s="42">
        <v>448905.5</v>
      </c>
      <c r="N34" s="43" t="s">
        <v>764</v>
      </c>
      <c r="O34" s="51">
        <v>0.66391899733437876</v>
      </c>
      <c r="P34" t="s">
        <v>1452</v>
      </c>
    </row>
    <row r="35" spans="1:19" x14ac:dyDescent="0.2">
      <c r="A35" s="43" t="s">
        <v>1068</v>
      </c>
      <c r="B35" s="42"/>
      <c r="C35" s="53">
        <v>1378587</v>
      </c>
      <c r="D35" s="51">
        <f>B35/C35</f>
        <v>0</v>
      </c>
      <c r="E35" s="42">
        <v>532613.19999999995</v>
      </c>
      <c r="F35" s="53">
        <v>1387505</v>
      </c>
      <c r="G35" s="51">
        <f>E35/F35</f>
        <v>0.3838639860757258</v>
      </c>
      <c r="H35" s="42">
        <v>933793.6</v>
      </c>
      <c r="I35" s="53">
        <v>1395231</v>
      </c>
      <c r="J35" s="51">
        <f>H35/I35</f>
        <v>0.66927526696296169</v>
      </c>
      <c r="K35" s="42">
        <v>324777.30000000005</v>
      </c>
      <c r="N35" s="43" t="s">
        <v>292</v>
      </c>
      <c r="O35" s="51">
        <v>0.65910441033097844</v>
      </c>
      <c r="P35" t="s">
        <v>1452</v>
      </c>
    </row>
    <row r="36" spans="1:19" x14ac:dyDescent="0.2">
      <c r="A36" s="43" t="s">
        <v>400</v>
      </c>
      <c r="B36" s="42"/>
      <c r="C36" s="53">
        <v>9271689</v>
      </c>
      <c r="D36" s="51">
        <f>B36/C36</f>
        <v>0</v>
      </c>
      <c r="E36" s="42">
        <v>5909288.1000000006</v>
      </c>
      <c r="F36" s="53">
        <v>9267961</v>
      </c>
      <c r="G36" s="51">
        <f>E36/F36</f>
        <v>0.63760390230386177</v>
      </c>
      <c r="H36" s="42">
        <v>6299730.2000000002</v>
      </c>
      <c r="I36" s="53">
        <v>9261699</v>
      </c>
      <c r="J36" s="51">
        <f>H36/I36</f>
        <v>0.68019163654530346</v>
      </c>
      <c r="K36" s="42">
        <v>2659540.6</v>
      </c>
      <c r="N36" s="43" t="s">
        <v>400</v>
      </c>
      <c r="O36" s="51">
        <v>0.65889776942458256</v>
      </c>
      <c r="P36" t="s">
        <v>1452</v>
      </c>
    </row>
    <row r="37" spans="1:19" x14ac:dyDescent="0.2">
      <c r="A37" s="43" t="s">
        <v>124</v>
      </c>
      <c r="B37" s="42"/>
      <c r="C37" s="53">
        <v>2118390</v>
      </c>
      <c r="D37" s="51">
        <f>B37/C37</f>
        <v>0</v>
      </c>
      <c r="E37" s="42">
        <v>1678201.9000000001</v>
      </c>
      <c r="F37" s="53">
        <v>2116677</v>
      </c>
      <c r="G37" s="51">
        <f>E37/F37</f>
        <v>0.79284742074487513</v>
      </c>
      <c r="H37" s="42">
        <v>3063793.15</v>
      </c>
      <c r="I37" s="53">
        <v>2113344</v>
      </c>
      <c r="J37" s="51">
        <f>H37/I37</f>
        <v>1.449737075459556</v>
      </c>
      <c r="K37" s="42">
        <v>591414.80000000005</v>
      </c>
      <c r="N37" s="43" t="s">
        <v>13</v>
      </c>
      <c r="O37" s="51">
        <v>0.64040000341835146</v>
      </c>
      <c r="P37" t="s">
        <v>1452</v>
      </c>
    </row>
    <row r="38" spans="1:19" x14ac:dyDescent="0.2">
      <c r="A38" s="43" t="s">
        <v>127</v>
      </c>
      <c r="B38" s="42"/>
      <c r="C38" s="53">
        <v>3115648</v>
      </c>
      <c r="D38" s="51">
        <f>B38/C38</f>
        <v>0</v>
      </c>
      <c r="E38" s="42">
        <v>2214666.1</v>
      </c>
      <c r="F38" s="53">
        <v>3146402</v>
      </c>
      <c r="G38" s="51">
        <f>E38/F38</f>
        <v>0.70387258207946735</v>
      </c>
      <c r="H38" s="42">
        <v>3083736.8000000003</v>
      </c>
      <c r="I38" s="53">
        <v>3177772</v>
      </c>
      <c r="J38" s="51">
        <f>H38/I38</f>
        <v>0.97040844969368489</v>
      </c>
      <c r="K38" s="42">
        <v>1113377.7000000002</v>
      </c>
      <c r="N38" s="43" t="s">
        <v>149</v>
      </c>
      <c r="O38" s="51">
        <v>0.63688113080703568</v>
      </c>
      <c r="P38" t="s">
        <v>1452</v>
      </c>
    </row>
    <row r="39" spans="1:19" x14ac:dyDescent="0.2">
      <c r="A39" s="43" t="s">
        <v>430</v>
      </c>
      <c r="B39" s="42"/>
      <c r="C39" s="53">
        <v>20108296</v>
      </c>
      <c r="D39" s="51">
        <f>B39/C39</f>
        <v>0</v>
      </c>
      <c r="E39" s="42">
        <v>79058465</v>
      </c>
      <c r="F39" s="53">
        <v>19857492</v>
      </c>
      <c r="G39" s="51">
        <f>E39/F39</f>
        <v>3.9812915447731263</v>
      </c>
      <c r="H39" s="42">
        <v>14259230.25</v>
      </c>
      <c r="I39" s="53">
        <v>19677151</v>
      </c>
      <c r="J39" s="51">
        <f>H39/I39</f>
        <v>0.7246592888370883</v>
      </c>
      <c r="K39" s="42">
        <v>5453918.4000000004</v>
      </c>
      <c r="N39" s="43" t="s">
        <v>274</v>
      </c>
      <c r="O39" s="51">
        <v>0.62492809453784981</v>
      </c>
      <c r="P39" t="s">
        <v>1452</v>
      </c>
    </row>
    <row r="40" spans="1:19" x14ac:dyDescent="0.2">
      <c r="A40" s="43" t="s">
        <v>440</v>
      </c>
      <c r="B40" s="42"/>
      <c r="C40" s="53">
        <v>11797517</v>
      </c>
      <c r="D40" s="51">
        <f>B40/C40</f>
        <v>0</v>
      </c>
      <c r="E40" s="42">
        <v>5211812.3499999996</v>
      </c>
      <c r="F40" s="53">
        <v>11764342</v>
      </c>
      <c r="G40" s="51">
        <f>E40/F40</f>
        <v>0.44301775228907825</v>
      </c>
      <c r="H40" s="42">
        <v>8105339.5000000009</v>
      </c>
      <c r="I40" s="53">
        <v>11756058</v>
      </c>
      <c r="J40" s="51">
        <f>H40/I40</f>
        <v>0.68946065934686618</v>
      </c>
      <c r="K40" s="42">
        <v>3019255.7</v>
      </c>
      <c r="N40" s="43" t="s">
        <v>120</v>
      </c>
      <c r="O40" s="51">
        <v>0.60660782125925716</v>
      </c>
      <c r="P40" t="s">
        <v>1452</v>
      </c>
    </row>
    <row r="41" spans="1:19" x14ac:dyDescent="0.2">
      <c r="A41" s="43" t="s">
        <v>131</v>
      </c>
      <c r="B41" s="42"/>
      <c r="C41" s="53">
        <v>3964912</v>
      </c>
      <c r="D41" s="51">
        <f>B41/C41</f>
        <v>0</v>
      </c>
      <c r="E41" s="42">
        <v>2044126.9500000002</v>
      </c>
      <c r="F41" s="53">
        <v>3991225</v>
      </c>
      <c r="G41" s="51">
        <f>E41/F41</f>
        <v>0.51215527814142281</v>
      </c>
      <c r="H41" s="42">
        <v>13086280.149999999</v>
      </c>
      <c r="I41" s="53">
        <v>4019800</v>
      </c>
      <c r="J41" s="51">
        <f>H41/I41</f>
        <v>3.2554555326135626</v>
      </c>
      <c r="K41" s="42">
        <v>1085193.3999999999</v>
      </c>
      <c r="N41" s="43" t="s">
        <v>138</v>
      </c>
      <c r="O41" s="51">
        <v>0.6034428047741619</v>
      </c>
      <c r="P41" t="s">
        <v>1452</v>
      </c>
    </row>
    <row r="42" spans="1:19" x14ac:dyDescent="0.2">
      <c r="A42" s="43" t="s">
        <v>135</v>
      </c>
      <c r="B42" s="42"/>
      <c r="C42" s="53">
        <v>4244795</v>
      </c>
      <c r="D42" s="51">
        <f>B42/C42</f>
        <v>0</v>
      </c>
      <c r="E42" s="42">
        <v>4627676.8499999996</v>
      </c>
      <c r="F42" s="53">
        <v>4256301</v>
      </c>
      <c r="G42" s="51">
        <f>E42/F42</f>
        <v>1.0872531923846551</v>
      </c>
      <c r="H42" s="42">
        <v>4205148.3499999996</v>
      </c>
      <c r="I42" s="53">
        <v>4240137</v>
      </c>
      <c r="J42" s="51">
        <f>H42/I42</f>
        <v>0.99174822653135963</v>
      </c>
      <c r="K42" s="42">
        <v>1527759.7</v>
      </c>
      <c r="N42" s="43" t="s">
        <v>368</v>
      </c>
      <c r="O42" s="51">
        <v>0.59546694412026913</v>
      </c>
      <c r="P42" t="s">
        <v>1452</v>
      </c>
    </row>
    <row r="43" spans="1:19" x14ac:dyDescent="0.2">
      <c r="A43" s="43" t="s">
        <v>138</v>
      </c>
      <c r="B43" s="42"/>
      <c r="C43" s="53">
        <v>12994440</v>
      </c>
      <c r="D43" s="51">
        <f>B43/C43</f>
        <v>0</v>
      </c>
      <c r="E43" s="42">
        <v>5880789.8000000007</v>
      </c>
      <c r="F43" s="53">
        <v>13012059</v>
      </c>
      <c r="G43" s="51">
        <f>E43/F43</f>
        <v>0.45194921111255343</v>
      </c>
      <c r="H43" s="42">
        <v>9793041</v>
      </c>
      <c r="I43" s="53">
        <v>12972008</v>
      </c>
      <c r="J43" s="51">
        <f>H43/I43</f>
        <v>0.75493639843577032</v>
      </c>
      <c r="K43" s="42">
        <v>3238834.8000000003</v>
      </c>
      <c r="N43" s="43" t="s">
        <v>242</v>
      </c>
      <c r="O43" s="51">
        <v>0.59383099769749181</v>
      </c>
      <c r="P43" t="s">
        <v>1451</v>
      </c>
      <c r="R43" s="51"/>
      <c r="S43" s="51"/>
    </row>
    <row r="44" spans="1:19" x14ac:dyDescent="0.2">
      <c r="A44" s="43" t="s">
        <v>482</v>
      </c>
      <c r="B44" s="42">
        <v>99993</v>
      </c>
      <c r="C44" s="53">
        <v>1096345</v>
      </c>
      <c r="D44" s="51">
        <f>B44/C44</f>
        <v>9.1205779202714471E-2</v>
      </c>
      <c r="E44" s="42">
        <v>561320.25</v>
      </c>
      <c r="F44" s="53">
        <v>1096985</v>
      </c>
      <c r="G44" s="51">
        <f>E44/F44</f>
        <v>0.51169364211908097</v>
      </c>
      <c r="H44" s="42">
        <v>1189078.9999999998</v>
      </c>
      <c r="I44" s="53">
        <v>1093734</v>
      </c>
      <c r="J44" s="51">
        <f>H44/I44</f>
        <v>1.0871738466574137</v>
      </c>
      <c r="K44" s="42">
        <v>338106.4</v>
      </c>
      <c r="N44" s="43" t="s">
        <v>539</v>
      </c>
      <c r="O44" s="51">
        <v>0.59304729286010671</v>
      </c>
      <c r="P44" t="s">
        <v>1451</v>
      </c>
    </row>
    <row r="45" spans="1:19" x14ac:dyDescent="0.2">
      <c r="A45" s="43" t="s">
        <v>488</v>
      </c>
      <c r="B45" s="42"/>
      <c r="C45" s="53">
        <v>5131848</v>
      </c>
      <c r="D45" s="51">
        <f>B45/C45</f>
        <v>0</v>
      </c>
      <c r="E45" s="42">
        <v>2686111.25</v>
      </c>
      <c r="F45" s="53">
        <v>5193266</v>
      </c>
      <c r="G45" s="51">
        <f>E45/F45</f>
        <v>0.5172296681895362</v>
      </c>
      <c r="H45" s="42">
        <v>4567679.1000000006</v>
      </c>
      <c r="I45" s="53">
        <v>5282634</v>
      </c>
      <c r="J45" s="51">
        <f>H45/I45</f>
        <v>0.86465939150810001</v>
      </c>
      <c r="K45" s="42">
        <v>1482931.5</v>
      </c>
      <c r="N45" s="43" t="s">
        <v>311</v>
      </c>
      <c r="O45" s="51">
        <v>0.59028905351673333</v>
      </c>
      <c r="P45" t="s">
        <v>1451</v>
      </c>
    </row>
    <row r="46" spans="1:19" x14ac:dyDescent="0.2">
      <c r="A46" s="43" t="s">
        <v>493</v>
      </c>
      <c r="B46" s="42"/>
      <c r="C46" s="53">
        <v>887799</v>
      </c>
      <c r="D46" s="51">
        <f>B46/C46</f>
        <v>0</v>
      </c>
      <c r="E46" s="42">
        <v>1120620.8999999999</v>
      </c>
      <c r="F46" s="53">
        <v>896164</v>
      </c>
      <c r="G46" s="51">
        <f>E46/F46</f>
        <v>1.2504640891622514</v>
      </c>
      <c r="H46" s="42">
        <v>1065950.6499999999</v>
      </c>
      <c r="I46" s="53">
        <v>909824</v>
      </c>
      <c r="J46" s="51">
        <f>H46/I46</f>
        <v>1.1716009360052053</v>
      </c>
      <c r="K46" s="42">
        <v>211838.2</v>
      </c>
      <c r="N46" s="43" t="s">
        <v>383</v>
      </c>
      <c r="O46" s="51">
        <v>0.58605372973513215</v>
      </c>
      <c r="P46" t="s">
        <v>1451</v>
      </c>
    </row>
    <row r="47" spans="1:19" x14ac:dyDescent="0.2">
      <c r="A47" s="43" t="s">
        <v>500</v>
      </c>
      <c r="B47" s="42"/>
      <c r="C47" s="53">
        <v>6925619</v>
      </c>
      <c r="D47" s="51">
        <f>B47/C47</f>
        <v>0</v>
      </c>
      <c r="E47" s="42">
        <v>3587806.1000000006</v>
      </c>
      <c r="F47" s="53">
        <v>6968351</v>
      </c>
      <c r="G47" s="51">
        <f>E47/F47</f>
        <v>0.51487161022744121</v>
      </c>
      <c r="H47" s="42">
        <v>3549293.4999999995</v>
      </c>
      <c r="I47" s="53">
        <v>7051339</v>
      </c>
      <c r="J47" s="51">
        <f>H47/I47</f>
        <v>0.5033502856691473</v>
      </c>
      <c r="K47" s="42">
        <v>2034401.2</v>
      </c>
      <c r="N47" s="43" t="s">
        <v>84</v>
      </c>
      <c r="O47" s="51">
        <v>0.58195086759557535</v>
      </c>
      <c r="P47" t="s">
        <v>1451</v>
      </c>
    </row>
    <row r="48" spans="1:19" x14ac:dyDescent="0.2">
      <c r="A48" s="43" t="s">
        <v>507</v>
      </c>
      <c r="B48" s="42"/>
      <c r="C48" s="53">
        <v>29232474</v>
      </c>
      <c r="D48" s="51">
        <f>B48/C48</f>
        <v>0</v>
      </c>
      <c r="E48" s="42">
        <v>15080321.500000002</v>
      </c>
      <c r="F48" s="53">
        <v>29558864</v>
      </c>
      <c r="G48" s="51">
        <f>E48/F48</f>
        <v>0.51017933233158086</v>
      </c>
      <c r="H48" s="42">
        <v>17829707.099999998</v>
      </c>
      <c r="I48" s="53">
        <v>30029572</v>
      </c>
      <c r="J48" s="51">
        <f>H48/I48</f>
        <v>0.59373830236408287</v>
      </c>
      <c r="K48" s="42">
        <v>7919258.9000000004</v>
      </c>
      <c r="N48" s="43" t="s">
        <v>234</v>
      </c>
      <c r="O48" s="51">
        <v>0.5794698793201577</v>
      </c>
      <c r="P48" t="s">
        <v>1451</v>
      </c>
    </row>
    <row r="49" spans="1:16" x14ac:dyDescent="0.2">
      <c r="A49" s="43" t="s">
        <v>142</v>
      </c>
      <c r="B49" s="42"/>
      <c r="C49" s="53">
        <v>3283785</v>
      </c>
      <c r="D49" s="51">
        <f>B49/C49</f>
        <v>0</v>
      </c>
      <c r="E49" s="42">
        <v>1962074.6</v>
      </c>
      <c r="F49" s="53">
        <v>3339113</v>
      </c>
      <c r="G49" s="51">
        <f>E49/F49</f>
        <v>0.58760353423199518</v>
      </c>
      <c r="H49" s="42">
        <v>3119601.7</v>
      </c>
      <c r="I49" s="53">
        <v>3380800</v>
      </c>
      <c r="J49" s="51">
        <f>H49/I49</f>
        <v>0.92274068267865594</v>
      </c>
      <c r="K49" s="42">
        <v>1084862.6000000001</v>
      </c>
      <c r="N49" s="43" t="s">
        <v>440</v>
      </c>
      <c r="O49" s="51">
        <v>0.56623920581797216</v>
      </c>
      <c r="P49" t="s">
        <v>1451</v>
      </c>
    </row>
    <row r="50" spans="1:16" x14ac:dyDescent="0.2">
      <c r="A50" s="43" t="s">
        <v>13</v>
      </c>
      <c r="B50" s="42"/>
      <c r="C50" s="53">
        <v>8636471</v>
      </c>
      <c r="D50" s="51">
        <f>B50/C50</f>
        <v>0</v>
      </c>
      <c r="E50" s="42">
        <v>5238218.4499999993</v>
      </c>
      <c r="F50" s="53">
        <v>8657365</v>
      </c>
      <c r="G50" s="51">
        <f>E50/F50</f>
        <v>0.6050592125895119</v>
      </c>
      <c r="H50" s="42">
        <v>5867875.5999999996</v>
      </c>
      <c r="I50" s="53">
        <v>8683619</v>
      </c>
      <c r="J50" s="51">
        <f>H50/I50</f>
        <v>0.67574079424719113</v>
      </c>
      <c r="K50" s="42">
        <v>2453857</v>
      </c>
      <c r="N50" s="43" t="s">
        <v>507</v>
      </c>
      <c r="O50" s="51">
        <v>0.55195881734783181</v>
      </c>
      <c r="P50" t="s">
        <v>1451</v>
      </c>
    </row>
    <row r="51" spans="1:16" x14ac:dyDescent="0.2">
      <c r="A51" s="43" t="s">
        <v>145</v>
      </c>
      <c r="B51" s="42"/>
      <c r="C51" s="53">
        <v>642893</v>
      </c>
      <c r="D51" s="51">
        <f>B51/C51</f>
        <v>0</v>
      </c>
      <c r="E51" s="42">
        <v>1214254.7</v>
      </c>
      <c r="F51" s="53">
        <v>646972</v>
      </c>
      <c r="G51" s="51">
        <f>E51/F51</f>
        <v>1.8768272815515972</v>
      </c>
      <c r="H51" s="42">
        <v>779200.45</v>
      </c>
      <c r="I51" s="53">
        <v>647064</v>
      </c>
      <c r="J51" s="51">
        <f>H51/I51</f>
        <v>1.2042092435987783</v>
      </c>
      <c r="K51" s="42">
        <v>167236.1</v>
      </c>
      <c r="N51" s="43" t="s">
        <v>309</v>
      </c>
      <c r="O51" s="51">
        <v>0.5445872006715452</v>
      </c>
      <c r="P51" t="s">
        <v>1451</v>
      </c>
    </row>
    <row r="52" spans="1:16" x14ac:dyDescent="0.2">
      <c r="A52" s="43" t="s">
        <v>539</v>
      </c>
      <c r="B52" s="42"/>
      <c r="C52" s="53">
        <v>7724031</v>
      </c>
      <c r="D52" s="51">
        <f>B52/C52</f>
        <v>0</v>
      </c>
      <c r="E52" s="42">
        <v>4014669.6000000006</v>
      </c>
      <c r="F52" s="53">
        <v>7740745</v>
      </c>
      <c r="G52" s="51">
        <f>E52/F52</f>
        <v>0.5186412418959675</v>
      </c>
      <c r="H52" s="42">
        <v>5196648.9000000004</v>
      </c>
      <c r="I52" s="53">
        <v>7785786</v>
      </c>
      <c r="J52" s="51">
        <f>H52/I52</f>
        <v>0.66745334382424593</v>
      </c>
      <c r="K52" s="42">
        <v>2342351</v>
      </c>
      <c r="N52" s="43" t="s">
        <v>1068</v>
      </c>
      <c r="O52" s="51">
        <v>0.5265696265193438</v>
      </c>
      <c r="P52" t="s">
        <v>1451</v>
      </c>
    </row>
    <row r="53" spans="1:16" x14ac:dyDescent="0.2">
      <c r="A53" s="43" t="s">
        <v>149</v>
      </c>
      <c r="B53" s="42"/>
      <c r="C53" s="53">
        <v>5896271</v>
      </c>
      <c r="D53" s="51">
        <f>B53/C53</f>
        <v>0</v>
      </c>
      <c r="E53" s="42">
        <v>3460813.0500000003</v>
      </c>
      <c r="F53" s="53">
        <v>5880101</v>
      </c>
      <c r="G53" s="51">
        <f>E53/F53</f>
        <v>0.58856353827935959</v>
      </c>
      <c r="H53" s="42">
        <v>4037560.1999999997</v>
      </c>
      <c r="I53" s="53">
        <v>5892539</v>
      </c>
      <c r="J53" s="51">
        <f>H53/I53</f>
        <v>0.68519872333471188</v>
      </c>
      <c r="K53" s="42">
        <v>1481148.9</v>
      </c>
      <c r="N53" s="43" t="s">
        <v>500</v>
      </c>
      <c r="O53" s="51">
        <v>0.50911094794829426</v>
      </c>
      <c r="P53" t="s">
        <v>1451</v>
      </c>
    </row>
    <row r="54" spans="1:16" x14ac:dyDescent="0.2">
      <c r="A54" s="43" t="s">
        <v>153</v>
      </c>
      <c r="B54" s="42"/>
      <c r="C54" s="53">
        <v>1791420</v>
      </c>
      <c r="D54" s="51">
        <f>B54/C54</f>
        <v>0</v>
      </c>
      <c r="E54" s="42">
        <v>1670957.6500000001</v>
      </c>
      <c r="F54" s="53">
        <v>1785526</v>
      </c>
      <c r="G54" s="51">
        <f>E54/F54</f>
        <v>0.93583495843801778</v>
      </c>
      <c r="H54" s="42">
        <v>1241694.6499999999</v>
      </c>
      <c r="I54" s="53">
        <v>1775156</v>
      </c>
      <c r="J54" s="51">
        <f>H54/I54</f>
        <v>0.69948480584241601</v>
      </c>
      <c r="K54" s="42">
        <v>515626.70000000007</v>
      </c>
      <c r="N54" s="43" t="s">
        <v>290</v>
      </c>
      <c r="O54" s="51">
        <v>0.48619210244352901</v>
      </c>
      <c r="P54" t="s">
        <v>1451</v>
      </c>
    </row>
    <row r="55" spans="1:16" x14ac:dyDescent="0.2">
      <c r="A55" s="43" t="s">
        <v>553</v>
      </c>
      <c r="B55" s="42"/>
      <c r="C55" s="53">
        <v>577605</v>
      </c>
      <c r="D55" s="51">
        <f>B55/C55</f>
        <v>0</v>
      </c>
      <c r="E55" s="42">
        <v>194869</v>
      </c>
      <c r="F55" s="53">
        <v>579483</v>
      </c>
      <c r="G55" s="51">
        <f>E55/F55</f>
        <v>0.33628078821984425</v>
      </c>
      <c r="H55" s="42">
        <v>1262198.2000000002</v>
      </c>
      <c r="I55" s="53">
        <v>581381</v>
      </c>
      <c r="J55" s="51">
        <f>H55/I55</f>
        <v>2.1710344851310932</v>
      </c>
      <c r="K55" s="42">
        <v>126940.6</v>
      </c>
      <c r="N55" s="43" t="s">
        <v>790</v>
      </c>
      <c r="O55" s="51">
        <v>0.45306866145966573</v>
      </c>
      <c r="P55" t="s">
        <v>1451</v>
      </c>
    </row>
    <row r="56" spans="1:16" x14ac:dyDescent="0.2">
      <c r="N56" s="28"/>
      <c r="O56" s="51"/>
    </row>
    <row r="57" spans="1:16" x14ac:dyDescent="0.2">
      <c r="N57" s="28" t="s">
        <v>1450</v>
      </c>
      <c r="O57">
        <f>_xlfn.PERCENTILE.EXC(O5:O55, 0.98)</f>
        <v>2.3342086163480031</v>
      </c>
    </row>
    <row r="58" spans="1:16" x14ac:dyDescent="0.2">
      <c r="N58" s="28" t="s">
        <v>1449</v>
      </c>
      <c r="O58">
        <f>_xlfn.PERCENTILE.EXC(O5:O55, 0.9)</f>
        <v>1.2496132333284615</v>
      </c>
    </row>
    <row r="59" spans="1:16" x14ac:dyDescent="0.2">
      <c r="B59" s="42"/>
      <c r="C59" s="53"/>
      <c r="D59" s="51"/>
      <c r="E59" s="42"/>
      <c r="F59" s="53"/>
      <c r="G59" s="51"/>
      <c r="H59" s="42"/>
      <c r="I59" s="53"/>
      <c r="J59" s="51"/>
      <c r="K59" s="42"/>
      <c r="N59" s="28" t="s">
        <v>1448</v>
      </c>
      <c r="O59">
        <f>_xlfn.PERCENTILE.EXC(O5:O55, 0.75)</f>
        <v>0.88966218962820443</v>
      </c>
    </row>
    <row r="60" spans="1:16" x14ac:dyDescent="0.2">
      <c r="H60" s="49"/>
      <c r="I60" s="49"/>
      <c r="N60" s="28" t="s">
        <v>1447</v>
      </c>
      <c r="O60">
        <f>_xlfn.PERCENTILE.EXC(O5:O55, 0.5)</f>
        <v>0.69273522058419301</v>
      </c>
    </row>
    <row r="61" spans="1:16" x14ac:dyDescent="0.2">
      <c r="H61" s="28"/>
      <c r="I61" s="29"/>
      <c r="N61" s="28" t="s">
        <v>1446</v>
      </c>
      <c r="O61">
        <f>_xlfn.PERCENTILE.EXC(O5:O55, 0.25)</f>
        <v>0.59383099769749181</v>
      </c>
    </row>
    <row r="62" spans="1:16" x14ac:dyDescent="0.2">
      <c r="H62" s="28"/>
      <c r="I62" s="29"/>
    </row>
    <row r="63" spans="1:16" x14ac:dyDescent="0.2">
      <c r="H63" s="28"/>
      <c r="I63" s="29"/>
    </row>
    <row r="64" spans="1:16" x14ac:dyDescent="0.2">
      <c r="H64" s="28"/>
      <c r="I64" s="29"/>
    </row>
    <row r="65" spans="1:9" x14ac:dyDescent="0.2">
      <c r="H65" s="28"/>
      <c r="I65" s="29"/>
    </row>
    <row r="66" spans="1:9" x14ac:dyDescent="0.2">
      <c r="H66" s="28"/>
      <c r="I66" s="29"/>
    </row>
    <row r="67" spans="1:9" x14ac:dyDescent="0.2">
      <c r="H67" s="28"/>
      <c r="I67" s="29"/>
    </row>
    <row r="68" spans="1:9" x14ac:dyDescent="0.2">
      <c r="H68" s="28"/>
      <c r="I68" s="29"/>
    </row>
    <row r="69" spans="1:9" x14ac:dyDescent="0.2">
      <c r="A69" s="28"/>
      <c r="H69" s="28"/>
      <c r="I69" s="29"/>
    </row>
    <row r="70" spans="1:9" x14ac:dyDescent="0.2">
      <c r="A70" s="28"/>
      <c r="H70" s="28"/>
      <c r="I70" s="29"/>
    </row>
    <row r="71" spans="1:9" x14ac:dyDescent="0.2">
      <c r="A71" s="28"/>
      <c r="H71" s="28"/>
      <c r="I71" s="29"/>
    </row>
    <row r="72" spans="1:9" x14ac:dyDescent="0.2">
      <c r="A72" s="28"/>
      <c r="H72" s="28"/>
      <c r="I72" s="29"/>
    </row>
    <row r="73" spans="1:9" x14ac:dyDescent="0.2">
      <c r="A73" s="28"/>
      <c r="H73" s="28"/>
      <c r="I73" s="29"/>
    </row>
    <row r="74" spans="1:9" x14ac:dyDescent="0.2">
      <c r="A74" s="28"/>
      <c r="H74" s="28"/>
      <c r="I74" s="29"/>
    </row>
    <row r="75" spans="1:9" x14ac:dyDescent="0.2">
      <c r="A75" s="28"/>
      <c r="H75" s="28"/>
      <c r="I75" s="29"/>
    </row>
    <row r="76" spans="1:9" x14ac:dyDescent="0.2">
      <c r="A76" s="28"/>
      <c r="H76" s="28"/>
      <c r="I76" s="29"/>
    </row>
    <row r="77" spans="1:9" x14ac:dyDescent="0.2">
      <c r="H77" s="28"/>
      <c r="I77" s="29"/>
    </row>
    <row r="78" spans="1:9" x14ac:dyDescent="0.2">
      <c r="H78" s="28"/>
      <c r="I78" s="29"/>
    </row>
    <row r="79" spans="1:9" x14ac:dyDescent="0.2">
      <c r="H79" s="28"/>
      <c r="I79" s="29"/>
    </row>
    <row r="80" spans="1:9" x14ac:dyDescent="0.2">
      <c r="H80" s="28"/>
      <c r="I80" s="29"/>
    </row>
    <row r="81" spans="8:9" x14ac:dyDescent="0.2">
      <c r="H81" s="28"/>
      <c r="I81" s="29"/>
    </row>
    <row r="82" spans="8:9" x14ac:dyDescent="0.2">
      <c r="H82" s="28"/>
      <c r="I82" s="29"/>
    </row>
    <row r="83" spans="8:9" x14ac:dyDescent="0.2">
      <c r="H83" s="28"/>
      <c r="I83" s="29"/>
    </row>
    <row r="84" spans="8:9" x14ac:dyDescent="0.2">
      <c r="H84" s="28"/>
      <c r="I84" s="29"/>
    </row>
    <row r="85" spans="8:9" x14ac:dyDescent="0.2">
      <c r="H85" s="28"/>
      <c r="I85" s="29"/>
    </row>
    <row r="86" spans="8:9" x14ac:dyDescent="0.2">
      <c r="H86" s="28"/>
      <c r="I86" s="29"/>
    </row>
    <row r="87" spans="8:9" x14ac:dyDescent="0.2">
      <c r="H87" s="28"/>
      <c r="I87" s="29"/>
    </row>
    <row r="88" spans="8:9" x14ac:dyDescent="0.2">
      <c r="H88" s="28"/>
      <c r="I88" s="29"/>
    </row>
    <row r="89" spans="8:9" x14ac:dyDescent="0.2">
      <c r="H89" s="28"/>
      <c r="I89" s="29"/>
    </row>
    <row r="90" spans="8:9" x14ac:dyDescent="0.2">
      <c r="H90" s="28"/>
      <c r="I90" s="29"/>
    </row>
    <row r="91" spans="8:9" x14ac:dyDescent="0.2">
      <c r="H91" s="28"/>
      <c r="I91" s="29"/>
    </row>
    <row r="92" spans="8:9" x14ac:dyDescent="0.2">
      <c r="H92" s="28"/>
      <c r="I92" s="29"/>
    </row>
    <row r="93" spans="8:9" x14ac:dyDescent="0.2">
      <c r="H93" s="28"/>
      <c r="I93" s="29"/>
    </row>
    <row r="94" spans="8:9" x14ac:dyDescent="0.2">
      <c r="H94" s="28"/>
      <c r="I94" s="29"/>
    </row>
    <row r="95" spans="8:9" x14ac:dyDescent="0.2">
      <c r="H95" s="28"/>
      <c r="I95" s="29"/>
    </row>
    <row r="96" spans="8:9" x14ac:dyDescent="0.2">
      <c r="H96" s="28"/>
      <c r="I96" s="29"/>
    </row>
    <row r="97" spans="8:9" x14ac:dyDescent="0.2">
      <c r="H97" s="28"/>
      <c r="I97" s="29"/>
    </row>
    <row r="98" spans="8:9" x14ac:dyDescent="0.2">
      <c r="H98" s="28"/>
      <c r="I98" s="29"/>
    </row>
    <row r="99" spans="8:9" x14ac:dyDescent="0.2">
      <c r="H99" s="28"/>
      <c r="I99" s="29"/>
    </row>
    <row r="100" spans="8:9" x14ac:dyDescent="0.2">
      <c r="H100" s="28"/>
      <c r="I100" s="29"/>
    </row>
    <row r="101" spans="8:9" x14ac:dyDescent="0.2">
      <c r="H101" s="28"/>
      <c r="I101" s="29"/>
    </row>
    <row r="102" spans="8:9" x14ac:dyDescent="0.2">
      <c r="H102" s="28"/>
      <c r="I102" s="29"/>
    </row>
    <row r="103" spans="8:9" x14ac:dyDescent="0.2">
      <c r="H103" s="28"/>
      <c r="I103" s="29"/>
    </row>
    <row r="104" spans="8:9" x14ac:dyDescent="0.2">
      <c r="H104" s="28"/>
      <c r="I104" s="29"/>
    </row>
    <row r="105" spans="8:9" x14ac:dyDescent="0.2">
      <c r="H105" s="28"/>
      <c r="I105" s="29"/>
    </row>
    <row r="106" spans="8:9" x14ac:dyDescent="0.2">
      <c r="H106" s="28"/>
      <c r="I106" s="29"/>
    </row>
    <row r="107" spans="8:9" x14ac:dyDescent="0.2">
      <c r="H107" s="28"/>
      <c r="I107" s="29"/>
    </row>
    <row r="108" spans="8:9" x14ac:dyDescent="0.2">
      <c r="H108" s="28"/>
      <c r="I108" s="29"/>
    </row>
    <row r="109" spans="8:9" x14ac:dyDescent="0.2">
      <c r="H109" s="28"/>
      <c r="I109" s="29"/>
    </row>
    <row r="110" spans="8:9" x14ac:dyDescent="0.2">
      <c r="H110" s="28"/>
      <c r="I110" s="29"/>
    </row>
    <row r="111" spans="8:9" x14ac:dyDescent="0.2">
      <c r="H111" s="28"/>
      <c r="I111" s="29"/>
    </row>
    <row r="112" spans="8:9" x14ac:dyDescent="0.2">
      <c r="H112" s="50"/>
      <c r="I112" s="49"/>
    </row>
    <row r="113" spans="8:9" x14ac:dyDescent="0.2">
      <c r="H113" s="28"/>
      <c r="I113" s="29"/>
    </row>
    <row r="114" spans="8:9" x14ac:dyDescent="0.2">
      <c r="H114" s="28"/>
      <c r="I114" s="29"/>
    </row>
    <row r="115" spans="8:9" x14ac:dyDescent="0.2">
      <c r="H115" s="28"/>
      <c r="I115" s="29"/>
    </row>
    <row r="116" spans="8:9" x14ac:dyDescent="0.2">
      <c r="H116" s="28"/>
      <c r="I116" s="29"/>
    </row>
    <row r="117" spans="8:9" x14ac:dyDescent="0.2">
      <c r="H117" s="28"/>
      <c r="I117" s="29"/>
    </row>
    <row r="118" spans="8:9" x14ac:dyDescent="0.2">
      <c r="H118" s="28"/>
      <c r="I118" s="29"/>
    </row>
    <row r="119" spans="8:9" x14ac:dyDescent="0.2">
      <c r="H119" s="28"/>
      <c r="I119" s="29"/>
    </row>
    <row r="120" spans="8:9" x14ac:dyDescent="0.2">
      <c r="H120" s="28"/>
      <c r="I120" s="29"/>
    </row>
  </sheetData>
  <autoFilter ref="N4:O4" xr:uid="{9158E9AD-1C37-4A1A-81BE-FB5BAC27A48A}">
    <sortState xmlns:xlrd2="http://schemas.microsoft.com/office/spreadsheetml/2017/richdata2" ref="N5:O55">
      <sortCondition descending="1" ref="O4"/>
    </sortState>
  </autoFilter>
  <mergeCells count="6">
    <mergeCell ref="A1:M1"/>
    <mergeCell ref="N3:O3"/>
    <mergeCell ref="B3:D3"/>
    <mergeCell ref="E3:G3"/>
    <mergeCell ref="H3:J3"/>
    <mergeCell ref="K3:M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24B0D-AF59-F84F-BF50-D88E9660638B}">
  <dimension ref="A1:H64"/>
  <sheetViews>
    <sheetView zoomScale="115" zoomScaleNormal="115" workbookViewId="0">
      <pane xSplit="1" ySplit="4" topLeftCell="B5" activePane="bottomRight" state="frozen"/>
      <selection activeCell="M1093" sqref="M1093"/>
      <selection pane="topRight" activeCell="M1093" sqref="M1093"/>
      <selection pane="bottomLeft" activeCell="M1093" sqref="M1093"/>
      <selection pane="bottomRight" activeCell="M1093" sqref="M1093"/>
    </sheetView>
  </sheetViews>
  <sheetFormatPr baseColWidth="10" defaultColWidth="8.83203125" defaultRowHeight="15" x14ac:dyDescent="0.2"/>
  <cols>
    <col min="1" max="1" width="14" bestFit="1" customWidth="1"/>
    <col min="2" max="4" width="19.5" bestFit="1" customWidth="1"/>
    <col min="5" max="5" width="21.6640625" customWidth="1"/>
    <col min="6" max="6" width="13.33203125" bestFit="1" customWidth="1"/>
    <col min="9" max="9" width="34.83203125" bestFit="1" customWidth="1"/>
    <col min="10" max="10" width="14.83203125" bestFit="1" customWidth="1"/>
    <col min="11" max="11" width="12.5" bestFit="1" customWidth="1"/>
    <col min="12" max="12" width="19.5" customWidth="1"/>
    <col min="13" max="13" width="21.5" customWidth="1"/>
    <col min="14" max="14" width="14.83203125" customWidth="1"/>
  </cols>
  <sheetData>
    <row r="1" spans="1:8" ht="19" x14ac:dyDescent="0.25">
      <c r="A1" s="33" t="s">
        <v>1434</v>
      </c>
      <c r="B1" s="33"/>
      <c r="C1" s="33"/>
      <c r="D1" s="33"/>
      <c r="E1" s="33"/>
      <c r="F1" s="33"/>
      <c r="G1" s="31"/>
      <c r="H1" s="31"/>
    </row>
    <row r="3" spans="1:8" x14ac:dyDescent="0.2">
      <c r="A3" s="38" t="s">
        <v>1430</v>
      </c>
      <c r="B3" s="38" t="s">
        <v>65</v>
      </c>
    </row>
    <row r="4" spans="1:8" ht="32" x14ac:dyDescent="0.2">
      <c r="A4" s="38" t="s">
        <v>69</v>
      </c>
      <c r="B4" s="71">
        <v>988</v>
      </c>
      <c r="C4" s="70" t="s">
        <v>76</v>
      </c>
      <c r="D4" s="69" t="s">
        <v>936</v>
      </c>
      <c r="E4" s="68" t="s">
        <v>562</v>
      </c>
      <c r="F4" s="67" t="s">
        <v>1432</v>
      </c>
    </row>
    <row r="5" spans="1:8" x14ac:dyDescent="0.2">
      <c r="A5" t="s">
        <v>158</v>
      </c>
      <c r="B5" s="29">
        <v>250000</v>
      </c>
      <c r="C5" s="29">
        <v>370000</v>
      </c>
      <c r="D5" s="29"/>
      <c r="E5" s="29">
        <v>679028.65000000014</v>
      </c>
      <c r="F5" s="29">
        <v>1299028.6500000001</v>
      </c>
    </row>
    <row r="6" spans="1:8" x14ac:dyDescent="0.2">
      <c r="A6" t="s">
        <v>79</v>
      </c>
      <c r="B6" s="29">
        <v>2426822</v>
      </c>
      <c r="C6" s="29">
        <v>1802816</v>
      </c>
      <c r="D6" s="29"/>
      <c r="E6" s="29">
        <v>4187675.4000000004</v>
      </c>
      <c r="F6" s="29">
        <v>8417313.4000000004</v>
      </c>
    </row>
    <row r="7" spans="1:8" x14ac:dyDescent="0.2">
      <c r="A7" t="s">
        <v>184</v>
      </c>
      <c r="B7" s="29">
        <v>1273660</v>
      </c>
      <c r="C7" s="29">
        <v>1524946</v>
      </c>
      <c r="D7" s="29"/>
      <c r="E7" s="29">
        <v>2536373.3000000003</v>
      </c>
      <c r="F7" s="29">
        <v>5334979.3000000007</v>
      </c>
    </row>
    <row r="8" spans="1:8" x14ac:dyDescent="0.2">
      <c r="A8" t="s">
        <v>603</v>
      </c>
      <c r="B8" s="29">
        <v>708333</v>
      </c>
      <c r="C8" s="29"/>
      <c r="D8" s="29"/>
      <c r="E8" s="29">
        <v>54421.75</v>
      </c>
      <c r="F8" s="29">
        <v>762754.75</v>
      </c>
    </row>
    <row r="9" spans="1:8" x14ac:dyDescent="0.2">
      <c r="A9" t="s">
        <v>197</v>
      </c>
      <c r="B9" s="29">
        <v>4878661</v>
      </c>
      <c r="C9" s="29">
        <v>970390</v>
      </c>
      <c r="D9" s="29"/>
      <c r="E9" s="29">
        <v>7588855.1500000013</v>
      </c>
      <c r="F9" s="29">
        <v>13437906.150000002</v>
      </c>
    </row>
    <row r="10" spans="1:8" x14ac:dyDescent="0.2">
      <c r="A10" t="s">
        <v>84</v>
      </c>
      <c r="B10" s="29">
        <v>15488135</v>
      </c>
      <c r="C10" s="29">
        <v>4861635</v>
      </c>
      <c r="D10" s="29"/>
      <c r="E10" s="29">
        <v>37513050.450000003</v>
      </c>
      <c r="F10" s="29">
        <v>57862820.450000003</v>
      </c>
    </row>
    <row r="11" spans="1:8" x14ac:dyDescent="0.2">
      <c r="A11" t="s">
        <v>88</v>
      </c>
      <c r="B11" s="29">
        <v>3458104</v>
      </c>
      <c r="C11" s="29">
        <v>2522602</v>
      </c>
      <c r="D11" s="29"/>
      <c r="E11" s="29">
        <v>5667351.1000000006</v>
      </c>
      <c r="F11" s="29">
        <v>11648057.100000001</v>
      </c>
    </row>
    <row r="12" spans="1:8" x14ac:dyDescent="0.2">
      <c r="A12" t="s">
        <v>234</v>
      </c>
      <c r="B12" s="29">
        <v>1414979</v>
      </c>
      <c r="C12" s="29">
        <v>900000</v>
      </c>
      <c r="D12" s="29"/>
      <c r="E12" s="29">
        <v>2864599.6</v>
      </c>
      <c r="F12" s="29">
        <v>5179578.5999999996</v>
      </c>
    </row>
    <row r="13" spans="1:8" x14ac:dyDescent="0.2">
      <c r="A13" t="s">
        <v>676</v>
      </c>
      <c r="B13" s="29">
        <v>841037</v>
      </c>
      <c r="C13" s="29"/>
      <c r="D13" s="29"/>
      <c r="E13" s="29">
        <v>695605.75</v>
      </c>
      <c r="F13" s="29">
        <v>1536642.75</v>
      </c>
    </row>
    <row r="14" spans="1:8" x14ac:dyDescent="0.2">
      <c r="A14" t="s">
        <v>92</v>
      </c>
      <c r="B14" s="29">
        <v>708333</v>
      </c>
      <c r="C14" s="29">
        <v>1086357</v>
      </c>
      <c r="D14" s="29"/>
      <c r="E14" s="29">
        <v>646510.6</v>
      </c>
      <c r="F14" s="29">
        <v>2441200.6</v>
      </c>
    </row>
    <row r="15" spans="1:8" x14ac:dyDescent="0.2">
      <c r="A15" t="s">
        <v>242</v>
      </c>
      <c r="B15" s="29">
        <v>8034388</v>
      </c>
      <c r="C15" s="29">
        <v>5543478</v>
      </c>
      <c r="D15" s="29"/>
      <c r="E15" s="29">
        <v>19382816.800000001</v>
      </c>
      <c r="F15" s="29">
        <v>32960682.800000001</v>
      </c>
    </row>
    <row r="16" spans="1:8" x14ac:dyDescent="0.2">
      <c r="A16" t="s">
        <v>725</v>
      </c>
      <c r="B16" s="29"/>
      <c r="C16" s="29"/>
      <c r="D16" s="29"/>
      <c r="E16" s="29">
        <v>121177.30000000002</v>
      </c>
      <c r="F16" s="29">
        <v>121177.30000000002</v>
      </c>
    </row>
    <row r="17" spans="1:6" x14ac:dyDescent="0.2">
      <c r="A17" t="s">
        <v>274</v>
      </c>
      <c r="B17" s="29">
        <v>4606237</v>
      </c>
      <c r="C17" s="29">
        <v>2874231</v>
      </c>
      <c r="D17" s="29"/>
      <c r="E17" s="29">
        <v>9033159.2500000019</v>
      </c>
      <c r="F17" s="29">
        <v>16513627.250000002</v>
      </c>
    </row>
    <row r="18" spans="1:6" x14ac:dyDescent="0.2">
      <c r="A18" t="s">
        <v>750</v>
      </c>
      <c r="B18" s="29">
        <v>708333</v>
      </c>
      <c r="C18" s="29"/>
      <c r="D18" s="29"/>
      <c r="E18" s="29">
        <v>193586.15000000002</v>
      </c>
      <c r="F18" s="29">
        <v>901919.15</v>
      </c>
    </row>
    <row r="19" spans="1:6" x14ac:dyDescent="0.2">
      <c r="A19" t="s">
        <v>764</v>
      </c>
      <c r="B19" s="29">
        <v>949275</v>
      </c>
      <c r="C19" s="29"/>
      <c r="D19" s="29"/>
      <c r="E19" s="29">
        <v>1444390.4500000002</v>
      </c>
      <c r="F19" s="29">
        <v>2393665.4500000002</v>
      </c>
    </row>
    <row r="20" spans="1:6" x14ac:dyDescent="0.2">
      <c r="A20" t="s">
        <v>290</v>
      </c>
      <c r="B20" s="29">
        <v>1391233</v>
      </c>
      <c r="C20" s="29">
        <v>206640</v>
      </c>
      <c r="D20" s="29"/>
      <c r="E20" s="29">
        <v>2286969.4500000007</v>
      </c>
      <c r="F20" s="29">
        <v>3884842.4500000007</v>
      </c>
    </row>
    <row r="21" spans="1:6" x14ac:dyDescent="0.2">
      <c r="A21" t="s">
        <v>790</v>
      </c>
      <c r="B21" s="29">
        <v>642017</v>
      </c>
      <c r="C21" s="29"/>
      <c r="D21" s="29"/>
      <c r="E21" s="29">
        <v>1630136.9</v>
      </c>
      <c r="F21" s="29">
        <v>2272153.9</v>
      </c>
    </row>
    <row r="22" spans="1:6" x14ac:dyDescent="0.2">
      <c r="A22" t="s">
        <v>292</v>
      </c>
      <c r="B22" s="29">
        <v>6746537</v>
      </c>
      <c r="C22" s="29">
        <v>3296043</v>
      </c>
      <c r="D22" s="29"/>
      <c r="E22" s="29">
        <v>9602526.8000000007</v>
      </c>
      <c r="F22" s="29">
        <v>19645106.800000001</v>
      </c>
    </row>
    <row r="23" spans="1:6" x14ac:dyDescent="0.2">
      <c r="A23" t="s">
        <v>309</v>
      </c>
      <c r="B23" s="29">
        <v>3766340</v>
      </c>
      <c r="C23" s="29">
        <v>144090</v>
      </c>
      <c r="D23" s="29"/>
      <c r="E23" s="29">
        <v>5441582.6500000004</v>
      </c>
      <c r="F23" s="29">
        <v>9352012.6500000004</v>
      </c>
    </row>
    <row r="24" spans="1:6" x14ac:dyDescent="0.2">
      <c r="A24" t="s">
        <v>311</v>
      </c>
      <c r="B24" s="29">
        <v>1394270</v>
      </c>
      <c r="C24" s="29">
        <v>668191</v>
      </c>
      <c r="D24" s="29"/>
      <c r="E24" s="29">
        <v>2106111.0500000003</v>
      </c>
      <c r="F24" s="29">
        <v>4168572.0500000003</v>
      </c>
    </row>
    <row r="25" spans="1:6" x14ac:dyDescent="0.2">
      <c r="A25" t="s">
        <v>96</v>
      </c>
      <c r="B25" s="29">
        <v>2163404</v>
      </c>
      <c r="C25" s="29">
        <v>1546894</v>
      </c>
      <c r="D25" s="29"/>
      <c r="E25" s="29">
        <v>3756997.9000000004</v>
      </c>
      <c r="F25" s="29">
        <v>7467295.9000000004</v>
      </c>
    </row>
    <row r="26" spans="1:6" x14ac:dyDescent="0.2">
      <c r="A26" t="s">
        <v>318</v>
      </c>
      <c r="B26" s="29">
        <v>2352934</v>
      </c>
      <c r="C26" s="29">
        <v>2051902</v>
      </c>
      <c r="D26" s="29"/>
      <c r="E26" s="29">
        <v>3981204.4000000008</v>
      </c>
      <c r="F26" s="29">
        <v>8386040.4000000004</v>
      </c>
    </row>
    <row r="27" spans="1:6" x14ac:dyDescent="0.2">
      <c r="A27" t="s">
        <v>100</v>
      </c>
      <c r="B27" s="29">
        <v>3563100</v>
      </c>
      <c r="C27" s="29">
        <v>2405843</v>
      </c>
      <c r="D27" s="29"/>
      <c r="E27" s="29">
        <v>5944478.8500000006</v>
      </c>
      <c r="F27" s="29">
        <v>11913421.850000001</v>
      </c>
    </row>
    <row r="28" spans="1:6" x14ac:dyDescent="0.2">
      <c r="A28" t="s">
        <v>104</v>
      </c>
      <c r="B28" s="29">
        <v>2972989</v>
      </c>
      <c r="C28" s="29">
        <v>5908045</v>
      </c>
      <c r="D28" s="29"/>
      <c r="E28" s="29">
        <v>5258380.1500000004</v>
      </c>
      <c r="F28" s="29">
        <v>14139414.15</v>
      </c>
    </row>
    <row r="29" spans="1:6" x14ac:dyDescent="0.2">
      <c r="A29" t="s">
        <v>108</v>
      </c>
      <c r="B29" s="29">
        <v>977329</v>
      </c>
      <c r="C29" s="29">
        <v>1676064</v>
      </c>
      <c r="D29" s="29"/>
      <c r="E29" s="29">
        <v>1137645.9000000001</v>
      </c>
      <c r="F29" s="29">
        <v>3791038.9000000004</v>
      </c>
    </row>
    <row r="30" spans="1:6" x14ac:dyDescent="0.2">
      <c r="A30" t="s">
        <v>915</v>
      </c>
      <c r="B30" s="29"/>
      <c r="C30" s="29"/>
      <c r="D30" s="29"/>
      <c r="E30" s="29">
        <v>91571.400000000009</v>
      </c>
      <c r="F30" s="29">
        <v>91571.400000000009</v>
      </c>
    </row>
    <row r="31" spans="1:6" x14ac:dyDescent="0.2">
      <c r="A31" t="s">
        <v>353</v>
      </c>
      <c r="B31" s="29">
        <v>5350829</v>
      </c>
      <c r="C31" s="29">
        <v>3510788</v>
      </c>
      <c r="D31" s="29">
        <v>5461685.25</v>
      </c>
      <c r="E31" s="29">
        <v>6579620.3000000007</v>
      </c>
      <c r="F31" s="29">
        <v>20902922.550000001</v>
      </c>
    </row>
    <row r="32" spans="1:6" x14ac:dyDescent="0.2">
      <c r="A32" t="s">
        <v>368</v>
      </c>
      <c r="B32" s="29">
        <v>2845532</v>
      </c>
      <c r="C32" s="29">
        <v>1007054</v>
      </c>
      <c r="D32" s="29"/>
      <c r="E32" s="29">
        <v>4508606.6500000004</v>
      </c>
      <c r="F32" s="29">
        <v>8361192.6500000004</v>
      </c>
    </row>
    <row r="33" spans="1:6" x14ac:dyDescent="0.2">
      <c r="A33" t="s">
        <v>112</v>
      </c>
      <c r="B33" s="29">
        <v>3598441</v>
      </c>
      <c r="C33" s="29">
        <v>2007494</v>
      </c>
      <c r="D33" s="29"/>
      <c r="E33" s="29">
        <v>4886681.5</v>
      </c>
      <c r="F33" s="29">
        <v>10492616.5</v>
      </c>
    </row>
    <row r="34" spans="1:6" x14ac:dyDescent="0.2">
      <c r="A34" t="s">
        <v>979</v>
      </c>
      <c r="B34" s="29">
        <v>708333</v>
      </c>
      <c r="C34" s="29"/>
      <c r="D34" s="29"/>
      <c r="E34" s="29">
        <v>64105.650000000009</v>
      </c>
      <c r="F34" s="29">
        <v>772438.65</v>
      </c>
    </row>
    <row r="35" spans="1:6" x14ac:dyDescent="0.2">
      <c r="A35" t="s">
        <v>383</v>
      </c>
      <c r="B35" s="29">
        <v>1151559</v>
      </c>
      <c r="C35" s="29">
        <v>542966</v>
      </c>
      <c r="D35" s="29"/>
      <c r="E35" s="29">
        <v>2636748.5</v>
      </c>
      <c r="F35" s="29">
        <v>4331273.5</v>
      </c>
    </row>
    <row r="36" spans="1:6" x14ac:dyDescent="0.2">
      <c r="A36" t="s">
        <v>116</v>
      </c>
      <c r="B36" s="29">
        <v>2425338</v>
      </c>
      <c r="C36" s="29">
        <v>824609</v>
      </c>
      <c r="D36" s="29"/>
      <c r="E36" s="29">
        <v>962654.65</v>
      </c>
      <c r="F36" s="29">
        <v>4212601.6500000004</v>
      </c>
    </row>
    <row r="37" spans="1:6" x14ac:dyDescent="0.2">
      <c r="A37" t="s">
        <v>120</v>
      </c>
      <c r="B37" s="29">
        <v>5252972</v>
      </c>
      <c r="C37" s="29">
        <v>2040572</v>
      </c>
      <c r="D37" s="29"/>
      <c r="E37" s="29">
        <v>8485698.8000000007</v>
      </c>
      <c r="F37" s="29">
        <v>15779242.800000001</v>
      </c>
    </row>
    <row r="38" spans="1:6" x14ac:dyDescent="0.2">
      <c r="A38" t="s">
        <v>1038</v>
      </c>
      <c r="B38" s="29">
        <v>708333</v>
      </c>
      <c r="C38" s="29"/>
      <c r="D38" s="29"/>
      <c r="E38" s="29">
        <v>509554.40000000008</v>
      </c>
      <c r="F38" s="29">
        <v>1217887.4000000001</v>
      </c>
    </row>
    <row r="39" spans="1:6" x14ac:dyDescent="0.2">
      <c r="A39" t="s">
        <v>395</v>
      </c>
      <c r="B39" s="29">
        <v>1820493</v>
      </c>
      <c r="C39" s="29">
        <v>400000</v>
      </c>
      <c r="D39" s="29"/>
      <c r="E39" s="29">
        <v>1334533.7</v>
      </c>
      <c r="F39" s="29">
        <v>3555026.7</v>
      </c>
    </row>
    <row r="40" spans="1:6" x14ac:dyDescent="0.2">
      <c r="A40" t="s">
        <v>1068</v>
      </c>
      <c r="B40" s="29">
        <v>796635</v>
      </c>
      <c r="C40" s="29"/>
      <c r="D40" s="29"/>
      <c r="E40" s="29">
        <v>994549.09999999986</v>
      </c>
      <c r="F40" s="29">
        <v>1791184.0999999999</v>
      </c>
    </row>
    <row r="41" spans="1:6" x14ac:dyDescent="0.2">
      <c r="A41" t="s">
        <v>400</v>
      </c>
      <c r="B41" s="29">
        <v>3521695</v>
      </c>
      <c r="C41" s="29">
        <v>3417796</v>
      </c>
      <c r="D41" s="29"/>
      <c r="E41" s="29">
        <v>7929067.9000000013</v>
      </c>
      <c r="F41" s="29">
        <v>14868558.900000002</v>
      </c>
    </row>
    <row r="42" spans="1:6" x14ac:dyDescent="0.2">
      <c r="A42" t="s">
        <v>124</v>
      </c>
      <c r="B42" s="29">
        <v>2811787</v>
      </c>
      <c r="C42" s="29">
        <v>759084</v>
      </c>
      <c r="D42" s="29"/>
      <c r="E42" s="29">
        <v>1762538.85</v>
      </c>
      <c r="F42" s="29">
        <v>5333409.8499999996</v>
      </c>
    </row>
    <row r="43" spans="1:6" x14ac:dyDescent="0.2">
      <c r="A43" t="s">
        <v>127</v>
      </c>
      <c r="B43" s="29">
        <v>2069192</v>
      </c>
      <c r="C43" s="29">
        <v>1165148</v>
      </c>
      <c r="D43" s="29"/>
      <c r="E43" s="29">
        <v>3177440.6</v>
      </c>
      <c r="F43" s="29">
        <v>6411780.5999999996</v>
      </c>
    </row>
    <row r="44" spans="1:6" x14ac:dyDescent="0.2">
      <c r="A44" t="s">
        <v>430</v>
      </c>
      <c r="B44" s="29">
        <v>80413014</v>
      </c>
      <c r="C44" s="29">
        <v>2049275</v>
      </c>
      <c r="D44" s="29"/>
      <c r="E44" s="29">
        <v>16309324.65</v>
      </c>
      <c r="F44" s="29">
        <v>98771613.650000006</v>
      </c>
    </row>
    <row r="45" spans="1:6" x14ac:dyDescent="0.2">
      <c r="A45" t="s">
        <v>440</v>
      </c>
      <c r="B45" s="29">
        <v>5315098</v>
      </c>
      <c r="C45" s="29">
        <v>2001241</v>
      </c>
      <c r="D45" s="29"/>
      <c r="E45" s="29">
        <v>9020068.5500000007</v>
      </c>
      <c r="F45" s="29">
        <v>16336407.550000001</v>
      </c>
    </row>
    <row r="46" spans="1:6" x14ac:dyDescent="0.2">
      <c r="A46" t="s">
        <v>131</v>
      </c>
      <c r="B46" s="29">
        <v>11730894</v>
      </c>
      <c r="C46" s="29">
        <v>1278531</v>
      </c>
      <c r="D46" s="29"/>
      <c r="E46" s="29">
        <v>3206175.5</v>
      </c>
      <c r="F46" s="29">
        <v>16215600.5</v>
      </c>
    </row>
    <row r="47" spans="1:6" x14ac:dyDescent="0.2">
      <c r="A47" t="s">
        <v>135</v>
      </c>
      <c r="B47" s="29">
        <v>3114860</v>
      </c>
      <c r="C47" s="29">
        <v>2669512</v>
      </c>
      <c r="D47" s="29"/>
      <c r="E47" s="29">
        <v>4576212.9000000004</v>
      </c>
      <c r="F47" s="29">
        <v>10360584.9</v>
      </c>
    </row>
    <row r="48" spans="1:6" x14ac:dyDescent="0.2">
      <c r="A48" t="s">
        <v>138</v>
      </c>
      <c r="B48" s="29">
        <v>6687862</v>
      </c>
      <c r="C48" s="29">
        <v>2641346</v>
      </c>
      <c r="D48" s="29"/>
      <c r="E48" s="29">
        <v>9583457.6000000015</v>
      </c>
      <c r="F48" s="29">
        <v>18912665.600000001</v>
      </c>
    </row>
    <row r="49" spans="1:6" x14ac:dyDescent="0.2">
      <c r="A49" t="s">
        <v>478</v>
      </c>
      <c r="B49" s="29">
        <v>708333</v>
      </c>
      <c r="C49" s="29">
        <v>150000</v>
      </c>
      <c r="D49" s="29"/>
      <c r="E49" s="29">
        <v>3655287.4500000007</v>
      </c>
      <c r="F49" s="29">
        <v>4513620.4500000011</v>
      </c>
    </row>
    <row r="50" spans="1:6" x14ac:dyDescent="0.2">
      <c r="A50" t="s">
        <v>1250</v>
      </c>
      <c r="B50" s="29"/>
      <c r="C50" s="29"/>
      <c r="D50" s="29"/>
      <c r="E50" s="29">
        <v>30251.85</v>
      </c>
      <c r="F50" s="29">
        <v>30251.85</v>
      </c>
    </row>
    <row r="51" spans="1:6" x14ac:dyDescent="0.2">
      <c r="A51" t="s">
        <v>482</v>
      </c>
      <c r="B51" s="29">
        <v>750000</v>
      </c>
      <c r="C51" s="29">
        <v>395169</v>
      </c>
      <c r="D51" s="29"/>
      <c r="E51" s="29">
        <v>1043329.6499999999</v>
      </c>
      <c r="F51" s="29">
        <v>2188498.65</v>
      </c>
    </row>
    <row r="52" spans="1:6" x14ac:dyDescent="0.2">
      <c r="A52" t="s">
        <v>488</v>
      </c>
      <c r="B52" s="29">
        <v>3390817</v>
      </c>
      <c r="C52" s="29">
        <v>962228</v>
      </c>
      <c r="D52" s="29"/>
      <c r="E52" s="29">
        <v>4383676.8500000006</v>
      </c>
      <c r="F52" s="29">
        <v>8736721.8500000015</v>
      </c>
    </row>
    <row r="53" spans="1:6" x14ac:dyDescent="0.2">
      <c r="A53" t="s">
        <v>493</v>
      </c>
      <c r="B53" s="29">
        <v>976214</v>
      </c>
      <c r="C53" s="29">
        <v>799998</v>
      </c>
      <c r="D53" s="29"/>
      <c r="E53" s="29">
        <v>622197.75</v>
      </c>
      <c r="F53" s="29">
        <v>2398409.75</v>
      </c>
    </row>
    <row r="54" spans="1:6" x14ac:dyDescent="0.2">
      <c r="A54" t="s">
        <v>500</v>
      </c>
      <c r="B54" s="29">
        <v>2688142</v>
      </c>
      <c r="C54" s="29">
        <v>700000</v>
      </c>
      <c r="D54" s="29"/>
      <c r="E54" s="29">
        <v>5783358.8000000007</v>
      </c>
      <c r="F54" s="29">
        <v>9171500.8000000007</v>
      </c>
    </row>
    <row r="55" spans="1:6" x14ac:dyDescent="0.2">
      <c r="A55" t="s">
        <v>507</v>
      </c>
      <c r="B55" s="29">
        <v>10367877</v>
      </c>
      <c r="C55" s="29">
        <v>5553517</v>
      </c>
      <c r="D55" s="29"/>
      <c r="E55" s="29">
        <v>24907893.5</v>
      </c>
      <c r="F55" s="29">
        <v>40829287.5</v>
      </c>
    </row>
    <row r="56" spans="1:6" x14ac:dyDescent="0.2">
      <c r="A56" t="s">
        <v>142</v>
      </c>
      <c r="B56" s="29">
        <v>2409262</v>
      </c>
      <c r="C56" s="29">
        <v>848176</v>
      </c>
      <c r="D56" s="29"/>
      <c r="E56" s="29">
        <v>2909100.9000000004</v>
      </c>
      <c r="F56" s="29">
        <v>6166538.9000000004</v>
      </c>
    </row>
    <row r="57" spans="1:6" x14ac:dyDescent="0.2">
      <c r="A57" t="s">
        <v>13</v>
      </c>
      <c r="B57" s="29">
        <v>3642519</v>
      </c>
      <c r="C57" s="29">
        <v>2632555</v>
      </c>
      <c r="D57" s="29"/>
      <c r="E57" s="29">
        <v>7284877.0500000007</v>
      </c>
      <c r="F57" s="29">
        <v>13559951.050000001</v>
      </c>
    </row>
    <row r="58" spans="1:6" x14ac:dyDescent="0.2">
      <c r="A58" t="s">
        <v>1352</v>
      </c>
      <c r="B58" s="29">
        <v>708333</v>
      </c>
      <c r="C58" s="29"/>
      <c r="D58" s="29"/>
      <c r="E58" s="29">
        <v>125173.4</v>
      </c>
      <c r="F58" s="29">
        <v>833506.4</v>
      </c>
    </row>
    <row r="59" spans="1:6" x14ac:dyDescent="0.2">
      <c r="A59" t="s">
        <v>145</v>
      </c>
      <c r="B59" s="29">
        <v>708333</v>
      </c>
      <c r="C59" s="29">
        <v>953336</v>
      </c>
      <c r="D59" s="29"/>
      <c r="E59" s="29">
        <v>499022.25</v>
      </c>
      <c r="F59" s="29">
        <v>2160691.25</v>
      </c>
    </row>
    <row r="60" spans="1:6" x14ac:dyDescent="0.2">
      <c r="A60" t="s">
        <v>539</v>
      </c>
      <c r="B60" s="29">
        <v>3495711</v>
      </c>
      <c r="C60" s="29">
        <v>1198285</v>
      </c>
      <c r="D60" s="29"/>
      <c r="E60" s="29">
        <v>6859673.5</v>
      </c>
      <c r="F60" s="29">
        <v>11553669.5</v>
      </c>
    </row>
    <row r="61" spans="1:6" x14ac:dyDescent="0.2">
      <c r="A61" t="s">
        <v>149</v>
      </c>
      <c r="B61" s="29">
        <v>2787657</v>
      </c>
      <c r="C61" s="29">
        <v>1472512</v>
      </c>
      <c r="D61" s="29"/>
      <c r="E61" s="29">
        <v>4719353.1500000004</v>
      </c>
      <c r="F61" s="29">
        <v>8979522.1500000004</v>
      </c>
    </row>
    <row r="62" spans="1:6" x14ac:dyDescent="0.2">
      <c r="A62" t="s">
        <v>153</v>
      </c>
      <c r="B62" s="29">
        <v>1019464</v>
      </c>
      <c r="C62" s="29">
        <v>847527</v>
      </c>
      <c r="D62" s="29"/>
      <c r="E62" s="29">
        <v>1561288.0000000002</v>
      </c>
      <c r="F62" s="29">
        <v>3428279</v>
      </c>
    </row>
    <row r="63" spans="1:6" x14ac:dyDescent="0.2">
      <c r="A63" t="s">
        <v>553</v>
      </c>
      <c r="B63" s="29">
        <v>958333</v>
      </c>
      <c r="C63" s="29">
        <v>249985</v>
      </c>
      <c r="D63" s="29"/>
      <c r="E63" s="29">
        <v>375689.80000000005</v>
      </c>
      <c r="F63" s="29">
        <v>1584007.8</v>
      </c>
    </row>
    <row r="64" spans="1:6" x14ac:dyDescent="0.2">
      <c r="A64" t="s">
        <v>1432</v>
      </c>
      <c r="B64" s="29">
        <v>246650312</v>
      </c>
      <c r="C64" s="29">
        <v>83438871</v>
      </c>
      <c r="D64" s="29">
        <v>5461685.25</v>
      </c>
      <c r="E64" s="29">
        <v>285133420.85000002</v>
      </c>
      <c r="F64" s="30">
        <v>620684289.10000002</v>
      </c>
    </row>
  </sheetData>
  <mergeCells count="1">
    <mergeCell ref="A1:F1"/>
  </mergeCell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0890B-CB50-234A-A861-C6CD5E41B776}">
  <dimension ref="A1:M9"/>
  <sheetViews>
    <sheetView workbookViewId="0">
      <selection activeCell="M1093" sqref="M1093"/>
    </sheetView>
  </sheetViews>
  <sheetFormatPr baseColWidth="10" defaultColWidth="8.83203125" defaultRowHeight="15" x14ac:dyDescent="0.2"/>
  <cols>
    <col min="1" max="1" width="12.5" bestFit="1" customWidth="1"/>
    <col min="2" max="2" width="14.83203125" bestFit="1" customWidth="1"/>
    <col min="3" max="3" width="17.1640625" bestFit="1" customWidth="1"/>
    <col min="8" max="8" width="12.5" bestFit="1" customWidth="1"/>
    <col min="9" max="9" width="14.83203125" bestFit="1" customWidth="1"/>
  </cols>
  <sheetData>
    <row r="1" spans="1:13" ht="19" x14ac:dyDescent="0.25">
      <c r="A1" s="33" t="s">
        <v>1465</v>
      </c>
      <c r="B1" s="33"/>
      <c r="C1" s="33"/>
      <c r="D1" s="33"/>
      <c r="E1" s="33"/>
      <c r="F1" s="33"/>
      <c r="H1" s="33" t="s">
        <v>1464</v>
      </c>
      <c r="I1" s="33"/>
      <c r="J1" s="33"/>
      <c r="K1" s="33"/>
      <c r="L1" s="33"/>
      <c r="M1" s="33"/>
    </row>
    <row r="3" spans="1:13" x14ac:dyDescent="0.2">
      <c r="A3" s="38" t="s">
        <v>1433</v>
      </c>
      <c r="B3" s="28" t="s">
        <v>1430</v>
      </c>
      <c r="H3" s="38" t="s">
        <v>1433</v>
      </c>
      <c r="I3" t="s">
        <v>1430</v>
      </c>
    </row>
    <row r="4" spans="1:13" x14ac:dyDescent="0.2">
      <c r="A4" s="79">
        <v>2020</v>
      </c>
      <c r="B4" s="29">
        <v>99993</v>
      </c>
      <c r="D4" s="50"/>
      <c r="E4" s="50"/>
      <c r="F4" s="50"/>
      <c r="G4" s="78"/>
      <c r="H4" s="77">
        <v>2021</v>
      </c>
      <c r="I4" s="29">
        <v>216240832.64999995</v>
      </c>
    </row>
    <row r="5" spans="1:13" x14ac:dyDescent="0.2">
      <c r="A5" s="76">
        <v>2021</v>
      </c>
      <c r="B5" s="29">
        <v>267276221.49999991</v>
      </c>
      <c r="C5" s="75"/>
      <c r="H5" s="74">
        <v>2022</v>
      </c>
      <c r="I5" s="29">
        <v>180598574.34999987</v>
      </c>
    </row>
    <row r="6" spans="1:13" ht="16" thickBot="1" x14ac:dyDescent="0.25">
      <c r="A6" s="74">
        <v>2022</v>
      </c>
      <c r="B6" s="29">
        <v>257450029.49999982</v>
      </c>
      <c r="H6" s="73">
        <v>2023</v>
      </c>
      <c r="I6" s="29">
        <v>159637764.10000005</v>
      </c>
    </row>
    <row r="7" spans="1:13" ht="16" thickBot="1" x14ac:dyDescent="0.25">
      <c r="A7" s="73">
        <v>2023</v>
      </c>
      <c r="B7" s="29">
        <v>95858045.100000054</v>
      </c>
      <c r="H7" s="32" t="s">
        <v>1432</v>
      </c>
      <c r="I7" s="72">
        <v>556477171.0999999</v>
      </c>
    </row>
    <row r="8" spans="1:13" x14ac:dyDescent="0.2">
      <c r="A8" s="32" t="s">
        <v>1432</v>
      </c>
      <c r="B8" s="30">
        <v>620684289.09999979</v>
      </c>
      <c r="J8" t="s">
        <v>1463</v>
      </c>
    </row>
    <row r="9" spans="1:13" x14ac:dyDescent="0.2">
      <c r="I9" s="29"/>
    </row>
  </sheetData>
  <mergeCells count="2">
    <mergeCell ref="A1:F1"/>
    <mergeCell ref="H1:M1"/>
  </mergeCell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E5814883B49940B4B8AAE202A6E984" ma:contentTypeVersion="5" ma:contentTypeDescription="Create a new document." ma:contentTypeScope="" ma:versionID="44e9fcaef0280758b8b845bf1887a7f8">
  <xsd:schema xmlns:xsd="http://www.w3.org/2001/XMLSchema" xmlns:xs="http://www.w3.org/2001/XMLSchema" xmlns:p="http://schemas.microsoft.com/office/2006/metadata/properties" xmlns:ns2="8ef27eb8-0e3d-496f-b523-771757bdd770" xmlns:ns3="8416942f-d982-4ba4-a5b0-104826b4be24" targetNamespace="http://schemas.microsoft.com/office/2006/metadata/properties" ma:root="true" ma:fieldsID="3421397ebb9e82ad48519d8d445387a2" ns2:_="" ns3:_="">
    <xsd:import namespace="8ef27eb8-0e3d-496f-b523-771757bdd770"/>
    <xsd:import namespace="8416942f-d982-4ba4-a5b0-104826b4be2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f27eb8-0e3d-496f-b523-771757bdd7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16942f-d982-4ba4-a5b0-104826b4be2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C755EA-2AB8-43BB-BEFA-5C1D805EC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f27eb8-0e3d-496f-b523-771757bdd770"/>
    <ds:schemaRef ds:uri="8416942f-d982-4ba4-a5b0-104826b4be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A42FDE-6779-4C38-A957-E874E85EA42E}">
  <ds:schemaRefs>
    <ds:schemaRef ds:uri="http://schemas.microsoft.com/sharepoint/v3/contenttype/forms"/>
  </ds:schemaRefs>
</ds:datastoreItem>
</file>

<file path=customXml/itemProps3.xml><?xml version="1.0" encoding="utf-8"?>
<ds:datastoreItem xmlns:ds="http://schemas.openxmlformats.org/officeDocument/2006/customXml" ds:itemID="{842D313B-2925-4C16-92F3-1C53E676CA63}">
  <ds:schemaRefs>
    <ds:schemaRef ds:uri="8416942f-d982-4ba4-a5b0-104826b4be24"/>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terms/"/>
    <ds:schemaRef ds:uri="http://purl.org/dc/dcmitype/"/>
    <ds:schemaRef ds:uri="http://schemas.microsoft.com/office/infopath/2007/PartnerControls"/>
    <ds:schemaRef ds:uri="8ef27eb8-0e3d-496f-b523-771757bdd77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Overview</vt:lpstr>
      <vt:lpstr>Document Abstraction</vt:lpstr>
      <vt:lpstr>Agency Awards</vt:lpstr>
      <vt:lpstr>Excluded Awards</vt:lpstr>
      <vt:lpstr>Sums by State &amp; Year &amp; Agency</vt:lpstr>
      <vt:lpstr>Sums by State &amp; Year+</vt:lpstr>
      <vt:lpstr>Per Capita+</vt:lpstr>
      <vt:lpstr>Sums by State &amp; Category</vt:lpstr>
      <vt:lpstr>Sums by Year+</vt:lpstr>
      <vt:lpstr>Sums by Agency &amp; Year+</vt:lpstr>
      <vt:lpstr>Sums by Category+</vt:lpstr>
      <vt:lpstr>Sums by Category &amp; Year+ </vt:lpstr>
      <vt:lpstr>Sums by Agency &amp; Category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Sun, Minglu</dc:creator>
  <cp:keywords/>
  <dc:description/>
  <cp:lastModifiedBy>kijohnson</cp:lastModifiedBy>
  <cp:revision/>
  <dcterms:created xsi:type="dcterms:W3CDTF">2023-05-26T18:34:42Z</dcterms:created>
  <dcterms:modified xsi:type="dcterms:W3CDTF">2023-08-04T19:07:36Z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0x0101002FE5814883B49940B4B8AAE202A6E984</vt:lpwstr>
  </property>
</Properties>
</file>